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github\phd2023-harry-aginta-regional-inflation-indonesia\price convergence clubs\data\raw data\"/>
    </mc:Choice>
  </mc:AlternateContent>
  <xr:revisionPtr revIDLastSave="0" documentId="13_ncr:1_{F43DA8F1-EEF0-4656-80F7-9D6AF610DF56}" xr6:coauthVersionLast="45" xr6:coauthVersionMax="45" xr10:uidLastSave="{00000000-0000-0000-0000-000000000000}"/>
  <bookViews>
    <workbookView xWindow="-110" yWindow="-110" windowWidth="19420" windowHeight="10560" firstSheet="7" activeTab="12" xr2:uid="{6D9A15E9-18D2-4D31-90D9-6E3F6558D12D}"/>
  </bookViews>
  <sheets>
    <sheet name="CPI_STATA" sheetId="4" r:id="rId1"/>
    <sheet name="CPI_R" sheetId="3" r:id="rId2"/>
    <sheet name="CPI_R_desc" sheetId="7" r:id="rId3"/>
    <sheet name="panel reg" sheetId="2" r:id="rId4"/>
    <sheet name="Ologit" sheetId="1" r:id="rId5"/>
    <sheet name="trans_path" sheetId="5" r:id="rId6"/>
    <sheet name="spatial lag polygon" sheetId="6" r:id="rId7"/>
    <sheet name="morans'i" sheetId="8" r:id="rId8"/>
    <sheet name="inf_mtm" sheetId="9" r:id="rId9"/>
    <sheet name="inf_yoy" sheetId="12" r:id="rId10"/>
    <sheet name="Labor" sheetId="10" r:id="rId11"/>
    <sheet name="Labor_imp_msforst" sheetId="11" r:id="rId12"/>
    <sheet name="Labor_imp_stata" sheetId="23" r:id="rId13"/>
    <sheet name="gov cons" sheetId="13" r:id="rId14"/>
    <sheet name="gov_rev" sheetId="14" r:id="rId15"/>
    <sheet name="gov_exp" sheetId="15" r:id="rId16"/>
    <sheet name="gov_exp_imp_stata" sheetId="24" r:id="rId17"/>
    <sheet name="gov_direxp" sheetId="16" r:id="rId18"/>
    <sheet name="gov_indirexp" sheetId="17" r:id="rId19"/>
    <sheet name="transp cost" sheetId="19" r:id="rId20"/>
    <sheet name="Markets" sheetId="18" r:id="rId21"/>
    <sheet name="per capita exp" sheetId="20" r:id="rId22"/>
    <sheet name="wage_hour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8" i="23" l="1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77" i="23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2" i="1"/>
  <c r="G1465" i="2"/>
  <c r="H1465" i="2"/>
  <c r="I1465" i="2"/>
  <c r="J1465" i="2"/>
  <c r="K1465" i="2"/>
  <c r="L1465" i="2"/>
  <c r="M1465" i="2"/>
  <c r="N1465" i="2"/>
  <c r="G1466" i="2"/>
  <c r="H1466" i="2"/>
  <c r="I1466" i="2"/>
  <c r="J1466" i="2"/>
  <c r="K1466" i="2"/>
  <c r="L1466" i="2"/>
  <c r="M1466" i="2"/>
  <c r="N1466" i="2"/>
  <c r="G1467" i="2"/>
  <c r="H1467" i="2"/>
  <c r="I1467" i="2"/>
  <c r="J1467" i="2"/>
  <c r="K1467" i="2"/>
  <c r="L1467" i="2"/>
  <c r="M1467" i="2"/>
  <c r="N1467" i="2"/>
  <c r="G1468" i="2"/>
  <c r="H1468" i="2"/>
  <c r="I1468" i="2"/>
  <c r="J1468" i="2"/>
  <c r="K1468" i="2"/>
  <c r="L1468" i="2"/>
  <c r="M1468" i="2"/>
  <c r="N1468" i="2"/>
  <c r="G1469" i="2"/>
  <c r="H1469" i="2"/>
  <c r="I1469" i="2"/>
  <c r="J1469" i="2"/>
  <c r="K1469" i="2"/>
  <c r="L1469" i="2"/>
  <c r="M1469" i="2"/>
  <c r="N1469" i="2"/>
  <c r="G1470" i="2"/>
  <c r="H1470" i="2"/>
  <c r="I1470" i="2"/>
  <c r="J1470" i="2"/>
  <c r="K1470" i="2"/>
  <c r="L1470" i="2"/>
  <c r="M1470" i="2"/>
  <c r="N1470" i="2"/>
  <c r="G1471" i="2"/>
  <c r="H1471" i="2"/>
  <c r="I1471" i="2"/>
  <c r="J1471" i="2"/>
  <c r="K1471" i="2"/>
  <c r="L1471" i="2"/>
  <c r="M1471" i="2"/>
  <c r="N1471" i="2"/>
  <c r="G1472" i="2"/>
  <c r="H1472" i="2"/>
  <c r="I1472" i="2"/>
  <c r="J1472" i="2"/>
  <c r="K1472" i="2"/>
  <c r="L1472" i="2"/>
  <c r="M1472" i="2"/>
  <c r="N1472" i="2"/>
  <c r="G1473" i="2"/>
  <c r="H1473" i="2"/>
  <c r="I1473" i="2"/>
  <c r="J1473" i="2"/>
  <c r="K1473" i="2"/>
  <c r="L1473" i="2"/>
  <c r="M1473" i="2"/>
  <c r="N1473" i="2"/>
  <c r="G1474" i="2"/>
  <c r="H1474" i="2"/>
  <c r="I1474" i="2"/>
  <c r="J1474" i="2"/>
  <c r="K1474" i="2"/>
  <c r="L1474" i="2"/>
  <c r="M1474" i="2"/>
  <c r="N1474" i="2"/>
  <c r="G1475" i="2"/>
  <c r="H1475" i="2"/>
  <c r="I1475" i="2"/>
  <c r="J1475" i="2"/>
  <c r="K1475" i="2"/>
  <c r="L1475" i="2"/>
  <c r="M1475" i="2"/>
  <c r="N1475" i="2"/>
  <c r="G1476" i="2"/>
  <c r="H1476" i="2"/>
  <c r="I1476" i="2"/>
  <c r="J1476" i="2"/>
  <c r="K1476" i="2"/>
  <c r="L1476" i="2"/>
  <c r="M1476" i="2"/>
  <c r="N1476" i="2"/>
  <c r="G1477" i="2"/>
  <c r="H1477" i="2"/>
  <c r="I1477" i="2"/>
  <c r="J1477" i="2"/>
  <c r="K1477" i="2"/>
  <c r="L1477" i="2"/>
  <c r="M1477" i="2"/>
  <c r="N1477" i="2"/>
  <c r="G1478" i="2"/>
  <c r="H1478" i="2"/>
  <c r="I1478" i="2"/>
  <c r="J1478" i="2"/>
  <c r="K1478" i="2"/>
  <c r="L1478" i="2"/>
  <c r="M1478" i="2"/>
  <c r="N1478" i="2"/>
  <c r="G1479" i="2"/>
  <c r="H1479" i="2"/>
  <c r="I1479" i="2"/>
  <c r="J1479" i="2"/>
  <c r="K1479" i="2"/>
  <c r="L1479" i="2"/>
  <c r="M1479" i="2"/>
  <c r="N1479" i="2"/>
  <c r="G1480" i="2"/>
  <c r="H1480" i="2"/>
  <c r="I1480" i="2"/>
  <c r="J1480" i="2"/>
  <c r="K1480" i="2"/>
  <c r="L1480" i="2"/>
  <c r="M1480" i="2"/>
  <c r="N1480" i="2"/>
  <c r="G1481" i="2"/>
  <c r="H1481" i="2"/>
  <c r="I1481" i="2"/>
  <c r="J1481" i="2"/>
  <c r="K1481" i="2"/>
  <c r="L1481" i="2"/>
  <c r="M1481" i="2"/>
  <c r="N1481" i="2"/>
  <c r="G1482" i="2"/>
  <c r="H1482" i="2"/>
  <c r="I1482" i="2"/>
  <c r="J1482" i="2"/>
  <c r="K1482" i="2"/>
  <c r="L1482" i="2"/>
  <c r="M1482" i="2"/>
  <c r="N1482" i="2"/>
  <c r="G1483" i="2"/>
  <c r="H1483" i="2"/>
  <c r="I1483" i="2"/>
  <c r="J1483" i="2"/>
  <c r="K1483" i="2"/>
  <c r="L1483" i="2"/>
  <c r="M1483" i="2"/>
  <c r="N1483" i="2"/>
  <c r="G1484" i="2"/>
  <c r="H1484" i="2"/>
  <c r="I1484" i="2"/>
  <c r="J1484" i="2"/>
  <c r="K1484" i="2"/>
  <c r="L1484" i="2"/>
  <c r="M1484" i="2"/>
  <c r="N1484" i="2"/>
  <c r="G1485" i="2"/>
  <c r="H1485" i="2"/>
  <c r="I1485" i="2"/>
  <c r="J1485" i="2"/>
  <c r="K1485" i="2"/>
  <c r="L1485" i="2"/>
  <c r="M1485" i="2"/>
  <c r="N1485" i="2"/>
  <c r="G1486" i="2"/>
  <c r="H1486" i="2"/>
  <c r="I1486" i="2"/>
  <c r="J1486" i="2"/>
  <c r="K1486" i="2"/>
  <c r="L1486" i="2"/>
  <c r="M1486" i="2"/>
  <c r="N1486" i="2"/>
  <c r="G1487" i="2"/>
  <c r="H1487" i="2"/>
  <c r="I1487" i="2"/>
  <c r="J1487" i="2"/>
  <c r="K1487" i="2"/>
  <c r="L1487" i="2"/>
  <c r="M1487" i="2"/>
  <c r="N1487" i="2"/>
  <c r="G1488" i="2"/>
  <c r="H1488" i="2"/>
  <c r="I1488" i="2"/>
  <c r="J1488" i="2"/>
  <c r="K1488" i="2"/>
  <c r="L1488" i="2"/>
  <c r="M1488" i="2"/>
  <c r="N1488" i="2"/>
  <c r="G1489" i="2"/>
  <c r="H1489" i="2"/>
  <c r="I1489" i="2"/>
  <c r="J1489" i="2"/>
  <c r="K1489" i="2"/>
  <c r="L1489" i="2"/>
  <c r="M1489" i="2"/>
  <c r="N1489" i="2"/>
  <c r="G1490" i="2"/>
  <c r="H1490" i="2"/>
  <c r="I1490" i="2"/>
  <c r="J1490" i="2"/>
  <c r="K1490" i="2"/>
  <c r="L1490" i="2"/>
  <c r="M1490" i="2"/>
  <c r="N1490" i="2"/>
  <c r="G1491" i="2"/>
  <c r="H1491" i="2"/>
  <c r="I1491" i="2"/>
  <c r="J1491" i="2"/>
  <c r="K1491" i="2"/>
  <c r="L1491" i="2"/>
  <c r="M1491" i="2"/>
  <c r="N1491" i="2"/>
  <c r="G1492" i="2"/>
  <c r="H1492" i="2"/>
  <c r="I1492" i="2"/>
  <c r="J1492" i="2"/>
  <c r="K1492" i="2"/>
  <c r="L1492" i="2"/>
  <c r="M1492" i="2"/>
  <c r="N1492" i="2"/>
  <c r="G1493" i="2"/>
  <c r="H1493" i="2"/>
  <c r="I1493" i="2"/>
  <c r="J1493" i="2"/>
  <c r="K1493" i="2"/>
  <c r="L1493" i="2"/>
  <c r="M1493" i="2"/>
  <c r="N1493" i="2"/>
  <c r="G1494" i="2"/>
  <c r="H1494" i="2"/>
  <c r="I1494" i="2"/>
  <c r="J1494" i="2"/>
  <c r="K1494" i="2"/>
  <c r="L1494" i="2"/>
  <c r="M1494" i="2"/>
  <c r="N1494" i="2"/>
  <c r="G1495" i="2"/>
  <c r="H1495" i="2"/>
  <c r="I1495" i="2"/>
  <c r="J1495" i="2"/>
  <c r="K1495" i="2"/>
  <c r="L1495" i="2"/>
  <c r="M1495" i="2"/>
  <c r="N1495" i="2"/>
  <c r="G1496" i="2"/>
  <c r="H1496" i="2"/>
  <c r="I1496" i="2"/>
  <c r="J1496" i="2"/>
  <c r="K1496" i="2"/>
  <c r="L1496" i="2"/>
  <c r="M1496" i="2"/>
  <c r="N1496" i="2"/>
  <c r="G1497" i="2"/>
  <c r="H1497" i="2"/>
  <c r="I1497" i="2"/>
  <c r="J1497" i="2"/>
  <c r="K1497" i="2"/>
  <c r="L1497" i="2"/>
  <c r="M1497" i="2"/>
  <c r="N1497" i="2"/>
  <c r="H1464" i="2"/>
  <c r="I1464" i="2"/>
  <c r="J1464" i="2"/>
  <c r="K1464" i="2"/>
  <c r="L1464" i="2"/>
  <c r="M1464" i="2"/>
  <c r="N1464" i="2"/>
  <c r="G1464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2" i="1"/>
  <c r="G1023" i="2" l="1"/>
  <c r="H1023" i="2"/>
  <c r="I1023" i="2"/>
  <c r="J1023" i="2"/>
  <c r="K1023" i="2"/>
  <c r="L1023" i="2"/>
  <c r="M1023" i="2"/>
  <c r="N1023" i="2"/>
  <c r="G1024" i="2"/>
  <c r="H1024" i="2"/>
  <c r="I1024" i="2"/>
  <c r="J1024" i="2"/>
  <c r="K1024" i="2"/>
  <c r="L1024" i="2"/>
  <c r="M1024" i="2"/>
  <c r="N1024" i="2"/>
  <c r="G1025" i="2"/>
  <c r="H1025" i="2"/>
  <c r="I1025" i="2"/>
  <c r="J1025" i="2"/>
  <c r="K1025" i="2"/>
  <c r="L1025" i="2"/>
  <c r="M1025" i="2"/>
  <c r="N1025" i="2"/>
  <c r="G1026" i="2"/>
  <c r="H1026" i="2"/>
  <c r="I1026" i="2"/>
  <c r="J1026" i="2"/>
  <c r="K1026" i="2"/>
  <c r="L1026" i="2"/>
  <c r="M1026" i="2"/>
  <c r="N1026" i="2"/>
  <c r="G1027" i="2"/>
  <c r="H1027" i="2"/>
  <c r="I1027" i="2"/>
  <c r="J1027" i="2"/>
  <c r="K1027" i="2"/>
  <c r="L1027" i="2"/>
  <c r="M1027" i="2"/>
  <c r="N1027" i="2"/>
  <c r="G1028" i="2"/>
  <c r="H1028" i="2"/>
  <c r="I1028" i="2"/>
  <c r="J1028" i="2"/>
  <c r="K1028" i="2"/>
  <c r="L1028" i="2"/>
  <c r="M1028" i="2"/>
  <c r="N1028" i="2"/>
  <c r="G1029" i="2"/>
  <c r="H1029" i="2"/>
  <c r="I1029" i="2"/>
  <c r="J1029" i="2"/>
  <c r="K1029" i="2"/>
  <c r="L1029" i="2"/>
  <c r="M1029" i="2"/>
  <c r="N1029" i="2"/>
  <c r="G1030" i="2"/>
  <c r="H1030" i="2"/>
  <c r="I1030" i="2"/>
  <c r="J1030" i="2"/>
  <c r="K1030" i="2"/>
  <c r="L1030" i="2"/>
  <c r="M1030" i="2"/>
  <c r="N1030" i="2"/>
  <c r="G1031" i="2"/>
  <c r="H1031" i="2"/>
  <c r="I1031" i="2"/>
  <c r="J1031" i="2"/>
  <c r="K1031" i="2"/>
  <c r="L1031" i="2"/>
  <c r="M1031" i="2"/>
  <c r="N1031" i="2"/>
  <c r="G1032" i="2"/>
  <c r="H1032" i="2"/>
  <c r="I1032" i="2"/>
  <c r="J1032" i="2"/>
  <c r="K1032" i="2"/>
  <c r="L1032" i="2"/>
  <c r="M1032" i="2"/>
  <c r="N1032" i="2"/>
  <c r="G1033" i="2"/>
  <c r="H1033" i="2"/>
  <c r="I1033" i="2"/>
  <c r="J1033" i="2"/>
  <c r="K1033" i="2"/>
  <c r="L1033" i="2"/>
  <c r="M1033" i="2"/>
  <c r="N1033" i="2"/>
  <c r="G1034" i="2"/>
  <c r="H1034" i="2"/>
  <c r="I1034" i="2"/>
  <c r="J1034" i="2"/>
  <c r="K1034" i="2"/>
  <c r="L1034" i="2"/>
  <c r="M1034" i="2"/>
  <c r="N1034" i="2"/>
  <c r="G1035" i="2"/>
  <c r="H1035" i="2"/>
  <c r="I1035" i="2"/>
  <c r="J1035" i="2"/>
  <c r="K1035" i="2"/>
  <c r="L1035" i="2"/>
  <c r="M1035" i="2"/>
  <c r="N1035" i="2"/>
  <c r="G1036" i="2"/>
  <c r="H1036" i="2"/>
  <c r="I1036" i="2"/>
  <c r="J1036" i="2"/>
  <c r="K1036" i="2"/>
  <c r="L1036" i="2"/>
  <c r="M1036" i="2"/>
  <c r="N1036" i="2"/>
  <c r="K1037" i="2"/>
  <c r="L1037" i="2"/>
  <c r="M1037" i="2"/>
  <c r="N1037" i="2"/>
  <c r="K1038" i="2"/>
  <c r="L1038" i="2"/>
  <c r="M1038" i="2"/>
  <c r="N1038" i="2"/>
  <c r="G1039" i="2"/>
  <c r="H1039" i="2"/>
  <c r="I1039" i="2"/>
  <c r="J1039" i="2"/>
  <c r="K1039" i="2"/>
  <c r="L1039" i="2"/>
  <c r="M1039" i="2"/>
  <c r="N1039" i="2"/>
  <c r="G1040" i="2"/>
  <c r="H1040" i="2"/>
  <c r="I1040" i="2"/>
  <c r="J1040" i="2"/>
  <c r="K1040" i="2"/>
  <c r="L1040" i="2"/>
  <c r="M1040" i="2"/>
  <c r="N1040" i="2"/>
  <c r="G1041" i="2"/>
  <c r="H1041" i="2"/>
  <c r="I1041" i="2"/>
  <c r="J1041" i="2"/>
  <c r="K1041" i="2"/>
  <c r="L1041" i="2"/>
  <c r="M1041" i="2"/>
  <c r="N1041" i="2"/>
  <c r="G1042" i="2"/>
  <c r="H1042" i="2"/>
  <c r="I1042" i="2"/>
  <c r="J1042" i="2"/>
  <c r="K1042" i="2"/>
  <c r="L1042" i="2"/>
  <c r="M1042" i="2"/>
  <c r="N1042" i="2"/>
  <c r="G1043" i="2"/>
  <c r="H1043" i="2"/>
  <c r="I1043" i="2"/>
  <c r="J1043" i="2"/>
  <c r="K1043" i="2"/>
  <c r="L1043" i="2"/>
  <c r="M1043" i="2"/>
  <c r="N1043" i="2"/>
  <c r="G1044" i="2"/>
  <c r="H1044" i="2"/>
  <c r="I1044" i="2"/>
  <c r="J1044" i="2"/>
  <c r="K1044" i="2"/>
  <c r="L1044" i="2"/>
  <c r="M1044" i="2"/>
  <c r="N1044" i="2"/>
  <c r="G1045" i="2"/>
  <c r="H1045" i="2"/>
  <c r="I1045" i="2"/>
  <c r="J1045" i="2"/>
  <c r="K1045" i="2"/>
  <c r="L1045" i="2"/>
  <c r="M1045" i="2"/>
  <c r="N1045" i="2"/>
  <c r="G1046" i="2"/>
  <c r="H1046" i="2"/>
  <c r="I1046" i="2"/>
  <c r="J1046" i="2"/>
  <c r="K1046" i="2"/>
  <c r="L1046" i="2"/>
  <c r="M1046" i="2"/>
  <c r="N1046" i="2"/>
  <c r="G1047" i="2"/>
  <c r="H1047" i="2"/>
  <c r="I1047" i="2"/>
  <c r="J1047" i="2"/>
  <c r="K1047" i="2"/>
  <c r="L1047" i="2"/>
  <c r="M1047" i="2"/>
  <c r="N1047" i="2"/>
  <c r="G1048" i="2"/>
  <c r="H1048" i="2"/>
  <c r="I1048" i="2"/>
  <c r="J1048" i="2"/>
  <c r="K1048" i="2"/>
  <c r="L1048" i="2"/>
  <c r="M1048" i="2"/>
  <c r="N1048" i="2"/>
  <c r="G1049" i="2"/>
  <c r="H1049" i="2"/>
  <c r="I1049" i="2"/>
  <c r="J1049" i="2"/>
  <c r="K1049" i="2"/>
  <c r="L1049" i="2"/>
  <c r="M1049" i="2"/>
  <c r="N1049" i="2"/>
  <c r="G1050" i="2"/>
  <c r="H1050" i="2"/>
  <c r="I1050" i="2"/>
  <c r="J1050" i="2"/>
  <c r="K1050" i="2"/>
  <c r="L1050" i="2"/>
  <c r="M1050" i="2"/>
  <c r="N1050" i="2"/>
  <c r="G1051" i="2"/>
  <c r="H1051" i="2"/>
  <c r="I1051" i="2"/>
  <c r="J1051" i="2"/>
  <c r="K1051" i="2"/>
  <c r="L1051" i="2"/>
  <c r="M1051" i="2"/>
  <c r="N1051" i="2"/>
  <c r="G1052" i="2"/>
  <c r="H1052" i="2"/>
  <c r="I1052" i="2"/>
  <c r="J1052" i="2"/>
  <c r="K1052" i="2"/>
  <c r="L1052" i="2"/>
  <c r="M1052" i="2"/>
  <c r="N1052" i="2"/>
  <c r="G1053" i="2"/>
  <c r="H1053" i="2"/>
  <c r="I1053" i="2"/>
  <c r="J1053" i="2"/>
  <c r="K1053" i="2"/>
  <c r="L1053" i="2"/>
  <c r="M1053" i="2"/>
  <c r="N1053" i="2"/>
  <c r="G1054" i="2"/>
  <c r="H1054" i="2"/>
  <c r="I1054" i="2"/>
  <c r="J1054" i="2"/>
  <c r="K1054" i="2"/>
  <c r="L1054" i="2"/>
  <c r="M1054" i="2"/>
  <c r="N1054" i="2"/>
  <c r="G1055" i="2"/>
  <c r="H1055" i="2"/>
  <c r="I1055" i="2"/>
  <c r="J1055" i="2"/>
  <c r="K1055" i="2"/>
  <c r="L1055" i="2"/>
  <c r="M1055" i="2"/>
  <c r="N1055" i="2"/>
  <c r="H1022" i="2"/>
  <c r="I1022" i="2"/>
  <c r="J1022" i="2"/>
  <c r="K1022" i="2"/>
  <c r="L1022" i="2"/>
  <c r="M1022" i="2"/>
  <c r="N1022" i="2"/>
  <c r="G1022" i="2"/>
  <c r="I54" i="24"/>
  <c r="J54" i="24"/>
  <c r="K54" i="24"/>
  <c r="L54" i="24"/>
  <c r="F54" i="24"/>
  <c r="H1038" i="2" s="1"/>
  <c r="E54" i="24"/>
  <c r="G1038" i="2" s="1"/>
  <c r="D54" i="24"/>
  <c r="C17" i="24"/>
  <c r="L71" i="24"/>
  <c r="K71" i="24"/>
  <c r="J71" i="24"/>
  <c r="I71" i="24"/>
  <c r="H71" i="24"/>
  <c r="G71" i="24"/>
  <c r="F71" i="24"/>
  <c r="E71" i="24"/>
  <c r="D71" i="24"/>
  <c r="L70" i="24"/>
  <c r="K70" i="24"/>
  <c r="J70" i="24"/>
  <c r="I70" i="24"/>
  <c r="H70" i="24"/>
  <c r="G70" i="24"/>
  <c r="F70" i="24"/>
  <c r="E70" i="24"/>
  <c r="D70" i="24"/>
  <c r="L69" i="24"/>
  <c r="K69" i="24"/>
  <c r="J69" i="24"/>
  <c r="I69" i="24"/>
  <c r="H69" i="24"/>
  <c r="G69" i="24"/>
  <c r="F69" i="24"/>
  <c r="E69" i="24"/>
  <c r="D69" i="24"/>
  <c r="L68" i="24"/>
  <c r="K68" i="24"/>
  <c r="J68" i="24"/>
  <c r="I68" i="24"/>
  <c r="H68" i="24"/>
  <c r="G68" i="24"/>
  <c r="F68" i="24"/>
  <c r="E68" i="24"/>
  <c r="D68" i="24"/>
  <c r="L67" i="24"/>
  <c r="K67" i="24"/>
  <c r="J67" i="24"/>
  <c r="I67" i="24"/>
  <c r="H67" i="24"/>
  <c r="G67" i="24"/>
  <c r="F67" i="24"/>
  <c r="E67" i="24"/>
  <c r="D67" i="24"/>
  <c r="L66" i="24"/>
  <c r="K66" i="24"/>
  <c r="J66" i="24"/>
  <c r="I66" i="24"/>
  <c r="H66" i="24"/>
  <c r="G66" i="24"/>
  <c r="F66" i="24"/>
  <c r="E66" i="24"/>
  <c r="D66" i="24"/>
  <c r="L65" i="24"/>
  <c r="K65" i="24"/>
  <c r="J65" i="24"/>
  <c r="I65" i="24"/>
  <c r="H65" i="24"/>
  <c r="G65" i="24"/>
  <c r="F65" i="24"/>
  <c r="E65" i="24"/>
  <c r="D65" i="24"/>
  <c r="L64" i="24"/>
  <c r="K64" i="24"/>
  <c r="J64" i="24"/>
  <c r="I64" i="24"/>
  <c r="H64" i="24"/>
  <c r="G64" i="24"/>
  <c r="F64" i="24"/>
  <c r="E64" i="24"/>
  <c r="D64" i="24"/>
  <c r="L63" i="24"/>
  <c r="K63" i="24"/>
  <c r="J63" i="24"/>
  <c r="I63" i="24"/>
  <c r="H63" i="24"/>
  <c r="G63" i="24"/>
  <c r="F63" i="24"/>
  <c r="E63" i="24"/>
  <c r="D63" i="24"/>
  <c r="L62" i="24"/>
  <c r="K62" i="24"/>
  <c r="J62" i="24"/>
  <c r="I62" i="24"/>
  <c r="H62" i="24"/>
  <c r="G62" i="24"/>
  <c r="F62" i="24"/>
  <c r="E62" i="24"/>
  <c r="D62" i="24"/>
  <c r="L61" i="24"/>
  <c r="K61" i="24"/>
  <c r="J61" i="24"/>
  <c r="I61" i="24"/>
  <c r="H61" i="24"/>
  <c r="G61" i="24"/>
  <c r="F61" i="24"/>
  <c r="E61" i="24"/>
  <c r="D61" i="24"/>
  <c r="L60" i="24"/>
  <c r="K60" i="24"/>
  <c r="J60" i="24"/>
  <c r="I60" i="24"/>
  <c r="H60" i="24"/>
  <c r="G60" i="24"/>
  <c r="F60" i="24"/>
  <c r="E60" i="24"/>
  <c r="D60" i="24"/>
  <c r="L59" i="24"/>
  <c r="K59" i="24"/>
  <c r="J59" i="24"/>
  <c r="I59" i="24"/>
  <c r="H59" i="24"/>
  <c r="G59" i="24"/>
  <c r="F59" i="24"/>
  <c r="E59" i="24"/>
  <c r="D59" i="24"/>
  <c r="L58" i="24"/>
  <c r="K58" i="24"/>
  <c r="J58" i="24"/>
  <c r="I58" i="24"/>
  <c r="H58" i="24"/>
  <c r="G58" i="24"/>
  <c r="F58" i="24"/>
  <c r="E58" i="24"/>
  <c r="D58" i="24"/>
  <c r="L57" i="24"/>
  <c r="K57" i="24"/>
  <c r="J57" i="24"/>
  <c r="I57" i="24"/>
  <c r="H57" i="24"/>
  <c r="G57" i="24"/>
  <c r="F57" i="24"/>
  <c r="E57" i="24"/>
  <c r="D57" i="24"/>
  <c r="L56" i="24"/>
  <c r="K56" i="24"/>
  <c r="J56" i="24"/>
  <c r="I56" i="24"/>
  <c r="H56" i="24"/>
  <c r="G56" i="24"/>
  <c r="F56" i="24"/>
  <c r="E56" i="24"/>
  <c r="D56" i="24"/>
  <c r="L55" i="24"/>
  <c r="K55" i="24"/>
  <c r="J55" i="24"/>
  <c r="I55" i="24"/>
  <c r="H55" i="24"/>
  <c r="G55" i="24"/>
  <c r="F55" i="24"/>
  <c r="E55" i="24"/>
  <c r="D55" i="24"/>
  <c r="L53" i="24"/>
  <c r="K53" i="24"/>
  <c r="J53" i="24"/>
  <c r="I53" i="24"/>
  <c r="L52" i="24"/>
  <c r="K52" i="24"/>
  <c r="J52" i="24"/>
  <c r="I52" i="24"/>
  <c r="H52" i="24"/>
  <c r="G52" i="24"/>
  <c r="F52" i="24"/>
  <c r="E52" i="24"/>
  <c r="D52" i="24"/>
  <c r="L51" i="24"/>
  <c r="K51" i="24"/>
  <c r="J51" i="24"/>
  <c r="I51" i="24"/>
  <c r="H51" i="24"/>
  <c r="G51" i="24"/>
  <c r="F51" i="24"/>
  <c r="E51" i="24"/>
  <c r="D51" i="24"/>
  <c r="L50" i="24"/>
  <c r="K50" i="24"/>
  <c r="J50" i="24"/>
  <c r="I50" i="24"/>
  <c r="H50" i="24"/>
  <c r="G50" i="24"/>
  <c r="F50" i="24"/>
  <c r="E50" i="24"/>
  <c r="D50" i="24"/>
  <c r="L49" i="24"/>
  <c r="K49" i="24"/>
  <c r="J49" i="24"/>
  <c r="I49" i="24"/>
  <c r="H49" i="24"/>
  <c r="G49" i="24"/>
  <c r="F49" i="24"/>
  <c r="E49" i="24"/>
  <c r="D49" i="24"/>
  <c r="L48" i="24"/>
  <c r="K48" i="24"/>
  <c r="J48" i="24"/>
  <c r="I48" i="24"/>
  <c r="H48" i="24"/>
  <c r="G48" i="24"/>
  <c r="F48" i="24"/>
  <c r="E48" i="24"/>
  <c r="D48" i="24"/>
  <c r="L47" i="24"/>
  <c r="K47" i="24"/>
  <c r="J47" i="24"/>
  <c r="I47" i="24"/>
  <c r="H47" i="24"/>
  <c r="G47" i="24"/>
  <c r="F47" i="24"/>
  <c r="E47" i="24"/>
  <c r="D47" i="24"/>
  <c r="L46" i="24"/>
  <c r="K46" i="24"/>
  <c r="J46" i="24"/>
  <c r="I46" i="24"/>
  <c r="H46" i="24"/>
  <c r="G46" i="24"/>
  <c r="F46" i="24"/>
  <c r="E46" i="24"/>
  <c r="D46" i="24"/>
  <c r="L45" i="24"/>
  <c r="K45" i="24"/>
  <c r="J45" i="24"/>
  <c r="I45" i="24"/>
  <c r="H45" i="24"/>
  <c r="G45" i="24"/>
  <c r="F45" i="24"/>
  <c r="E45" i="24"/>
  <c r="D45" i="24"/>
  <c r="L44" i="24"/>
  <c r="K44" i="24"/>
  <c r="J44" i="24"/>
  <c r="I44" i="24"/>
  <c r="H44" i="24"/>
  <c r="G44" i="24"/>
  <c r="F44" i="24"/>
  <c r="E44" i="24"/>
  <c r="D44" i="24"/>
  <c r="L43" i="24"/>
  <c r="K43" i="24"/>
  <c r="J43" i="24"/>
  <c r="I43" i="24"/>
  <c r="H43" i="24"/>
  <c r="G43" i="24"/>
  <c r="F43" i="24"/>
  <c r="E43" i="24"/>
  <c r="D43" i="24"/>
  <c r="L42" i="24"/>
  <c r="K42" i="24"/>
  <c r="J42" i="24"/>
  <c r="I42" i="24"/>
  <c r="H42" i="24"/>
  <c r="G42" i="24"/>
  <c r="F42" i="24"/>
  <c r="E42" i="24"/>
  <c r="D42" i="24"/>
  <c r="L41" i="24"/>
  <c r="K41" i="24"/>
  <c r="J41" i="24"/>
  <c r="I41" i="24"/>
  <c r="H41" i="24"/>
  <c r="G41" i="24"/>
  <c r="F41" i="24"/>
  <c r="E41" i="24"/>
  <c r="D41" i="24"/>
  <c r="L40" i="24"/>
  <c r="K40" i="24"/>
  <c r="J40" i="24"/>
  <c r="I40" i="24"/>
  <c r="H40" i="24"/>
  <c r="G40" i="24"/>
  <c r="F40" i="24"/>
  <c r="E40" i="24"/>
  <c r="D40" i="24"/>
  <c r="L39" i="24"/>
  <c r="K39" i="24"/>
  <c r="J39" i="24"/>
  <c r="I39" i="24"/>
  <c r="H39" i="24"/>
  <c r="G39" i="24"/>
  <c r="F39" i="24"/>
  <c r="E39" i="24"/>
  <c r="D39" i="24"/>
  <c r="L38" i="24"/>
  <c r="K38" i="24"/>
  <c r="J38" i="24"/>
  <c r="I38" i="24"/>
  <c r="H38" i="24"/>
  <c r="G38" i="24"/>
  <c r="F38" i="24"/>
  <c r="E38" i="24"/>
  <c r="D38" i="24"/>
  <c r="G717" i="2"/>
  <c r="H717" i="2"/>
  <c r="I717" i="2"/>
  <c r="J717" i="2"/>
  <c r="K717" i="2"/>
  <c r="L717" i="2"/>
  <c r="M717" i="2"/>
  <c r="N717" i="2"/>
  <c r="G718" i="2"/>
  <c r="H718" i="2"/>
  <c r="I718" i="2"/>
  <c r="J718" i="2"/>
  <c r="K718" i="2"/>
  <c r="L718" i="2"/>
  <c r="M718" i="2"/>
  <c r="N718" i="2"/>
  <c r="G719" i="2"/>
  <c r="H719" i="2"/>
  <c r="I719" i="2"/>
  <c r="J719" i="2"/>
  <c r="K719" i="2"/>
  <c r="L719" i="2"/>
  <c r="M719" i="2"/>
  <c r="N719" i="2"/>
  <c r="G720" i="2"/>
  <c r="H720" i="2"/>
  <c r="I720" i="2"/>
  <c r="J720" i="2"/>
  <c r="K720" i="2"/>
  <c r="L720" i="2"/>
  <c r="M720" i="2"/>
  <c r="N720" i="2"/>
  <c r="G721" i="2"/>
  <c r="H721" i="2"/>
  <c r="I721" i="2"/>
  <c r="J721" i="2"/>
  <c r="K721" i="2"/>
  <c r="L721" i="2"/>
  <c r="M721" i="2"/>
  <c r="N721" i="2"/>
  <c r="G722" i="2"/>
  <c r="H722" i="2"/>
  <c r="I722" i="2"/>
  <c r="J722" i="2"/>
  <c r="K722" i="2"/>
  <c r="L722" i="2"/>
  <c r="M722" i="2"/>
  <c r="N722" i="2"/>
  <c r="G723" i="2"/>
  <c r="H723" i="2"/>
  <c r="I723" i="2"/>
  <c r="J723" i="2"/>
  <c r="K723" i="2"/>
  <c r="L723" i="2"/>
  <c r="M723" i="2"/>
  <c r="N723" i="2"/>
  <c r="G724" i="2"/>
  <c r="H724" i="2"/>
  <c r="I724" i="2"/>
  <c r="J724" i="2"/>
  <c r="K724" i="2"/>
  <c r="L724" i="2"/>
  <c r="M724" i="2"/>
  <c r="N724" i="2"/>
  <c r="G725" i="2"/>
  <c r="H725" i="2"/>
  <c r="I725" i="2"/>
  <c r="J725" i="2"/>
  <c r="K725" i="2"/>
  <c r="L725" i="2"/>
  <c r="M725" i="2"/>
  <c r="N725" i="2"/>
  <c r="G726" i="2"/>
  <c r="H726" i="2"/>
  <c r="I726" i="2"/>
  <c r="J726" i="2"/>
  <c r="K726" i="2"/>
  <c r="L726" i="2"/>
  <c r="M726" i="2"/>
  <c r="N726" i="2"/>
  <c r="G727" i="2"/>
  <c r="H727" i="2"/>
  <c r="I727" i="2"/>
  <c r="J727" i="2"/>
  <c r="K727" i="2"/>
  <c r="L727" i="2"/>
  <c r="M727" i="2"/>
  <c r="N727" i="2"/>
  <c r="G728" i="2"/>
  <c r="H728" i="2"/>
  <c r="I728" i="2"/>
  <c r="J728" i="2"/>
  <c r="K728" i="2"/>
  <c r="L728" i="2"/>
  <c r="M728" i="2"/>
  <c r="N728" i="2"/>
  <c r="G729" i="2"/>
  <c r="H729" i="2"/>
  <c r="I729" i="2"/>
  <c r="J729" i="2"/>
  <c r="K729" i="2"/>
  <c r="L729" i="2"/>
  <c r="M729" i="2"/>
  <c r="N729" i="2"/>
  <c r="G730" i="2"/>
  <c r="H730" i="2"/>
  <c r="I730" i="2"/>
  <c r="J730" i="2"/>
  <c r="K730" i="2"/>
  <c r="L730" i="2"/>
  <c r="M730" i="2"/>
  <c r="N730" i="2"/>
  <c r="J731" i="2"/>
  <c r="K731" i="2"/>
  <c r="L731" i="2"/>
  <c r="M731" i="2"/>
  <c r="N731" i="2"/>
  <c r="J732" i="2"/>
  <c r="K732" i="2"/>
  <c r="L732" i="2"/>
  <c r="M732" i="2"/>
  <c r="N732" i="2"/>
  <c r="G733" i="2"/>
  <c r="H733" i="2"/>
  <c r="I733" i="2"/>
  <c r="J733" i="2"/>
  <c r="K733" i="2"/>
  <c r="L733" i="2"/>
  <c r="M733" i="2"/>
  <c r="N733" i="2"/>
  <c r="G734" i="2"/>
  <c r="H734" i="2"/>
  <c r="I734" i="2"/>
  <c r="J734" i="2"/>
  <c r="K734" i="2"/>
  <c r="L734" i="2"/>
  <c r="M734" i="2"/>
  <c r="N734" i="2"/>
  <c r="G735" i="2"/>
  <c r="H735" i="2"/>
  <c r="I735" i="2"/>
  <c r="J735" i="2"/>
  <c r="K735" i="2"/>
  <c r="L735" i="2"/>
  <c r="M735" i="2"/>
  <c r="N735" i="2"/>
  <c r="G736" i="2"/>
  <c r="H736" i="2"/>
  <c r="I736" i="2"/>
  <c r="J736" i="2"/>
  <c r="K736" i="2"/>
  <c r="L736" i="2"/>
  <c r="M736" i="2"/>
  <c r="N736" i="2"/>
  <c r="G737" i="2"/>
  <c r="H737" i="2"/>
  <c r="I737" i="2"/>
  <c r="J737" i="2"/>
  <c r="K737" i="2"/>
  <c r="L737" i="2"/>
  <c r="M737" i="2"/>
  <c r="N737" i="2"/>
  <c r="G738" i="2"/>
  <c r="H738" i="2"/>
  <c r="I738" i="2"/>
  <c r="J738" i="2"/>
  <c r="K738" i="2"/>
  <c r="L738" i="2"/>
  <c r="M738" i="2"/>
  <c r="N738" i="2"/>
  <c r="G739" i="2"/>
  <c r="H739" i="2"/>
  <c r="I739" i="2"/>
  <c r="J739" i="2"/>
  <c r="K739" i="2"/>
  <c r="L739" i="2"/>
  <c r="M739" i="2"/>
  <c r="N739" i="2"/>
  <c r="G740" i="2"/>
  <c r="H740" i="2"/>
  <c r="I740" i="2"/>
  <c r="J740" i="2"/>
  <c r="K740" i="2"/>
  <c r="L740" i="2"/>
  <c r="M740" i="2"/>
  <c r="N740" i="2"/>
  <c r="G741" i="2"/>
  <c r="H741" i="2"/>
  <c r="I741" i="2"/>
  <c r="J741" i="2"/>
  <c r="K741" i="2"/>
  <c r="L741" i="2"/>
  <c r="M741" i="2"/>
  <c r="N741" i="2"/>
  <c r="G742" i="2"/>
  <c r="H742" i="2"/>
  <c r="I742" i="2"/>
  <c r="J742" i="2"/>
  <c r="K742" i="2"/>
  <c r="L742" i="2"/>
  <c r="M742" i="2"/>
  <c r="N742" i="2"/>
  <c r="G743" i="2"/>
  <c r="H743" i="2"/>
  <c r="I743" i="2"/>
  <c r="J743" i="2"/>
  <c r="K743" i="2"/>
  <c r="L743" i="2"/>
  <c r="M743" i="2"/>
  <c r="N743" i="2"/>
  <c r="G744" i="2"/>
  <c r="H744" i="2"/>
  <c r="I744" i="2"/>
  <c r="J744" i="2"/>
  <c r="K744" i="2"/>
  <c r="L744" i="2"/>
  <c r="M744" i="2"/>
  <c r="N744" i="2"/>
  <c r="G745" i="2"/>
  <c r="H745" i="2"/>
  <c r="I745" i="2"/>
  <c r="J745" i="2"/>
  <c r="K745" i="2"/>
  <c r="L745" i="2"/>
  <c r="M745" i="2"/>
  <c r="N745" i="2"/>
  <c r="G746" i="2"/>
  <c r="H746" i="2"/>
  <c r="I746" i="2"/>
  <c r="J746" i="2"/>
  <c r="K746" i="2"/>
  <c r="L746" i="2"/>
  <c r="M746" i="2"/>
  <c r="N746" i="2"/>
  <c r="G747" i="2"/>
  <c r="H747" i="2"/>
  <c r="I747" i="2"/>
  <c r="J747" i="2"/>
  <c r="K747" i="2"/>
  <c r="L747" i="2"/>
  <c r="M747" i="2"/>
  <c r="N747" i="2"/>
  <c r="G748" i="2"/>
  <c r="H748" i="2"/>
  <c r="I748" i="2"/>
  <c r="J748" i="2"/>
  <c r="K748" i="2"/>
  <c r="L748" i="2"/>
  <c r="M748" i="2"/>
  <c r="N748" i="2"/>
  <c r="G749" i="2"/>
  <c r="H749" i="2"/>
  <c r="I749" i="2"/>
  <c r="J749" i="2"/>
  <c r="K749" i="2"/>
  <c r="L749" i="2"/>
  <c r="M749" i="2"/>
  <c r="N749" i="2"/>
  <c r="H716" i="2"/>
  <c r="I716" i="2"/>
  <c r="J716" i="2"/>
  <c r="K716" i="2"/>
  <c r="L716" i="2"/>
  <c r="M716" i="2"/>
  <c r="N716" i="2"/>
  <c r="G716" i="2"/>
  <c r="D18" i="23"/>
  <c r="E18" i="23"/>
  <c r="F18" i="23"/>
  <c r="C18" i="23"/>
  <c r="C92" i="23" s="1"/>
  <c r="D146" i="23"/>
  <c r="D141" i="23"/>
  <c r="D138" i="23"/>
  <c r="D133" i="23"/>
  <c r="D125" i="23"/>
  <c r="D123" i="23"/>
  <c r="D122" i="23"/>
  <c r="D117" i="23"/>
  <c r="D114" i="23"/>
  <c r="K110" i="23"/>
  <c r="D110" i="23"/>
  <c r="D147" i="23" s="1"/>
  <c r="C110" i="23"/>
  <c r="G109" i="23"/>
  <c r="E109" i="23"/>
  <c r="E146" i="23" s="1"/>
  <c r="D109" i="23"/>
  <c r="C109" i="23"/>
  <c r="C108" i="23"/>
  <c r="I107" i="23"/>
  <c r="G107" i="23"/>
  <c r="C107" i="23"/>
  <c r="J106" i="23"/>
  <c r="H106" i="23"/>
  <c r="H143" i="23" s="1"/>
  <c r="G106" i="23"/>
  <c r="C106" i="23"/>
  <c r="K105" i="23"/>
  <c r="I105" i="23"/>
  <c r="C105" i="23"/>
  <c r="J104" i="23"/>
  <c r="J141" i="23" s="1"/>
  <c r="I104" i="23"/>
  <c r="D104" i="23"/>
  <c r="C104" i="23"/>
  <c r="K103" i="23"/>
  <c r="K140" i="23" s="1"/>
  <c r="J103" i="23"/>
  <c r="C103" i="23"/>
  <c r="K102" i="23"/>
  <c r="D102" i="23"/>
  <c r="D139" i="23" s="1"/>
  <c r="C102" i="23"/>
  <c r="G101" i="23"/>
  <c r="D101" i="23"/>
  <c r="C101" i="23"/>
  <c r="C100" i="23"/>
  <c r="I99" i="23"/>
  <c r="I136" i="23" s="1"/>
  <c r="G99" i="23"/>
  <c r="C99" i="23"/>
  <c r="J98" i="23"/>
  <c r="H98" i="23"/>
  <c r="H135" i="23" s="1"/>
  <c r="G98" i="23"/>
  <c r="C98" i="23"/>
  <c r="K97" i="23"/>
  <c r="I97" i="23"/>
  <c r="I134" i="23" s="1"/>
  <c r="C97" i="23"/>
  <c r="J96" i="23"/>
  <c r="J133" i="23" s="1"/>
  <c r="I96" i="23"/>
  <c r="D96" i="23"/>
  <c r="C96" i="23"/>
  <c r="K95" i="23"/>
  <c r="K132" i="23" s="1"/>
  <c r="J95" i="23"/>
  <c r="C95" i="23"/>
  <c r="K94" i="23"/>
  <c r="D94" i="23"/>
  <c r="D131" i="23" s="1"/>
  <c r="C94" i="23"/>
  <c r="G93" i="23"/>
  <c r="D93" i="23"/>
  <c r="G732" i="2" s="1"/>
  <c r="I91" i="23"/>
  <c r="G91" i="23"/>
  <c r="C91" i="23"/>
  <c r="J90" i="23"/>
  <c r="J127" i="23" s="1"/>
  <c r="H90" i="23"/>
  <c r="H127" i="23" s="1"/>
  <c r="G90" i="23"/>
  <c r="C90" i="23"/>
  <c r="K89" i="23"/>
  <c r="I89" i="23"/>
  <c r="C89" i="23"/>
  <c r="J88" i="23"/>
  <c r="J125" i="23" s="1"/>
  <c r="I88" i="23"/>
  <c r="I125" i="23" s="1"/>
  <c r="D88" i="23"/>
  <c r="C88" i="23"/>
  <c r="K87" i="23"/>
  <c r="K124" i="23" s="1"/>
  <c r="J87" i="23"/>
  <c r="J124" i="23" s="1"/>
  <c r="C87" i="23"/>
  <c r="K86" i="23"/>
  <c r="D86" i="23"/>
  <c r="C86" i="23"/>
  <c r="G85" i="23"/>
  <c r="D85" i="23"/>
  <c r="C85" i="23"/>
  <c r="C84" i="23"/>
  <c r="I83" i="23"/>
  <c r="G83" i="23"/>
  <c r="C83" i="23"/>
  <c r="J82" i="23"/>
  <c r="H82" i="23"/>
  <c r="H119" i="23" s="1"/>
  <c r="G82" i="23"/>
  <c r="C82" i="23"/>
  <c r="K81" i="23"/>
  <c r="I81" i="23"/>
  <c r="C81" i="23"/>
  <c r="J80" i="23"/>
  <c r="J117" i="23" s="1"/>
  <c r="I80" i="23"/>
  <c r="D80" i="23"/>
  <c r="C80" i="23"/>
  <c r="K79" i="23"/>
  <c r="K116" i="23" s="1"/>
  <c r="J79" i="23"/>
  <c r="C79" i="23"/>
  <c r="K78" i="23"/>
  <c r="D78" i="23"/>
  <c r="D115" i="23" s="1"/>
  <c r="C78" i="23"/>
  <c r="G77" i="23"/>
  <c r="D77" i="23"/>
  <c r="C77" i="23"/>
  <c r="K73" i="23"/>
  <c r="J73" i="23"/>
  <c r="J110" i="23" s="1"/>
  <c r="J147" i="23" s="1"/>
  <c r="I73" i="23"/>
  <c r="I110" i="23" s="1"/>
  <c r="H73" i="23"/>
  <c r="H110" i="23" s="1"/>
  <c r="H147" i="23" s="1"/>
  <c r="G73" i="23"/>
  <c r="G110" i="23" s="1"/>
  <c r="F73" i="23"/>
  <c r="F110" i="23" s="1"/>
  <c r="F147" i="23" s="1"/>
  <c r="E73" i="23"/>
  <c r="E110" i="23" s="1"/>
  <c r="E147" i="23" s="1"/>
  <c r="D73" i="23"/>
  <c r="K72" i="23"/>
  <c r="K109" i="23" s="1"/>
  <c r="J72" i="23"/>
  <c r="J109" i="23" s="1"/>
  <c r="J146" i="23" s="1"/>
  <c r="I72" i="23"/>
  <c r="I109" i="23" s="1"/>
  <c r="H72" i="23"/>
  <c r="H109" i="23" s="1"/>
  <c r="H146" i="23" s="1"/>
  <c r="G72" i="23"/>
  <c r="F72" i="23"/>
  <c r="F109" i="23" s="1"/>
  <c r="F146" i="23" s="1"/>
  <c r="E72" i="23"/>
  <c r="D72" i="23"/>
  <c r="K71" i="23"/>
  <c r="K108" i="23" s="1"/>
  <c r="J71" i="23"/>
  <c r="J108" i="23" s="1"/>
  <c r="J145" i="23" s="1"/>
  <c r="I71" i="23"/>
  <c r="I108" i="23" s="1"/>
  <c r="H71" i="23"/>
  <c r="H108" i="23" s="1"/>
  <c r="H145" i="23" s="1"/>
  <c r="G71" i="23"/>
  <c r="G108" i="23" s="1"/>
  <c r="F71" i="23"/>
  <c r="F108" i="23" s="1"/>
  <c r="F145" i="23" s="1"/>
  <c r="E71" i="23"/>
  <c r="E108" i="23" s="1"/>
  <c r="E145" i="23" s="1"/>
  <c r="D71" i="23"/>
  <c r="D108" i="23" s="1"/>
  <c r="D145" i="23" s="1"/>
  <c r="K70" i="23"/>
  <c r="K107" i="23" s="1"/>
  <c r="J70" i="23"/>
  <c r="J107" i="23" s="1"/>
  <c r="J144" i="23" s="1"/>
  <c r="I70" i="23"/>
  <c r="H70" i="23"/>
  <c r="H107" i="23" s="1"/>
  <c r="H144" i="23" s="1"/>
  <c r="G70" i="23"/>
  <c r="F70" i="23"/>
  <c r="F107" i="23" s="1"/>
  <c r="F144" i="23" s="1"/>
  <c r="E70" i="23"/>
  <c r="E107" i="23" s="1"/>
  <c r="E144" i="23" s="1"/>
  <c r="D70" i="23"/>
  <c r="D107" i="23" s="1"/>
  <c r="D144" i="23" s="1"/>
  <c r="K69" i="23"/>
  <c r="K106" i="23" s="1"/>
  <c r="K143" i="23" s="1"/>
  <c r="J69" i="23"/>
  <c r="I69" i="23"/>
  <c r="I106" i="23" s="1"/>
  <c r="I143" i="23" s="1"/>
  <c r="H69" i="23"/>
  <c r="G69" i="23"/>
  <c r="F69" i="23"/>
  <c r="F106" i="23" s="1"/>
  <c r="F143" i="23" s="1"/>
  <c r="E69" i="23"/>
  <c r="E106" i="23" s="1"/>
  <c r="E143" i="23" s="1"/>
  <c r="D69" i="23"/>
  <c r="D106" i="23" s="1"/>
  <c r="D143" i="23" s="1"/>
  <c r="K68" i="23"/>
  <c r="J68" i="23"/>
  <c r="J105" i="23" s="1"/>
  <c r="J142" i="23" s="1"/>
  <c r="I68" i="23"/>
  <c r="H68" i="23"/>
  <c r="H105" i="23" s="1"/>
  <c r="H142" i="23" s="1"/>
  <c r="G68" i="23"/>
  <c r="G105" i="23" s="1"/>
  <c r="F68" i="23"/>
  <c r="F105" i="23" s="1"/>
  <c r="F142" i="23" s="1"/>
  <c r="E68" i="23"/>
  <c r="E105" i="23" s="1"/>
  <c r="E142" i="23" s="1"/>
  <c r="D68" i="23"/>
  <c r="D105" i="23" s="1"/>
  <c r="D142" i="23" s="1"/>
  <c r="K67" i="23"/>
  <c r="K104" i="23" s="1"/>
  <c r="J67" i="23"/>
  <c r="I67" i="23"/>
  <c r="H67" i="23"/>
  <c r="H104" i="23" s="1"/>
  <c r="H141" i="23" s="1"/>
  <c r="G67" i="23"/>
  <c r="G104" i="23" s="1"/>
  <c r="F67" i="23"/>
  <c r="F104" i="23" s="1"/>
  <c r="F141" i="23" s="1"/>
  <c r="E67" i="23"/>
  <c r="E104" i="23" s="1"/>
  <c r="E141" i="23" s="1"/>
  <c r="D67" i="23"/>
  <c r="K66" i="23"/>
  <c r="J66" i="23"/>
  <c r="I66" i="23"/>
  <c r="I103" i="23" s="1"/>
  <c r="H66" i="23"/>
  <c r="H103" i="23" s="1"/>
  <c r="H140" i="23" s="1"/>
  <c r="G66" i="23"/>
  <c r="G103" i="23" s="1"/>
  <c r="F66" i="23"/>
  <c r="F103" i="23" s="1"/>
  <c r="F140" i="23" s="1"/>
  <c r="E66" i="23"/>
  <c r="E103" i="23" s="1"/>
  <c r="E140" i="23" s="1"/>
  <c r="D66" i="23"/>
  <c r="D103" i="23" s="1"/>
  <c r="D140" i="23" s="1"/>
  <c r="K65" i="23"/>
  <c r="J65" i="23"/>
  <c r="J102" i="23" s="1"/>
  <c r="J139" i="23" s="1"/>
  <c r="I65" i="23"/>
  <c r="I102" i="23" s="1"/>
  <c r="H65" i="23"/>
  <c r="H102" i="23" s="1"/>
  <c r="H139" i="23" s="1"/>
  <c r="G65" i="23"/>
  <c r="G102" i="23" s="1"/>
  <c r="F65" i="23"/>
  <c r="F102" i="23" s="1"/>
  <c r="F139" i="23" s="1"/>
  <c r="E65" i="23"/>
  <c r="E102" i="23" s="1"/>
  <c r="D65" i="23"/>
  <c r="K64" i="23"/>
  <c r="K101" i="23" s="1"/>
  <c r="J64" i="23"/>
  <c r="J101" i="23" s="1"/>
  <c r="J138" i="23" s="1"/>
  <c r="I64" i="23"/>
  <c r="I101" i="23" s="1"/>
  <c r="H64" i="23"/>
  <c r="H101" i="23" s="1"/>
  <c r="H138" i="23" s="1"/>
  <c r="G64" i="23"/>
  <c r="F64" i="23"/>
  <c r="F101" i="23" s="1"/>
  <c r="E64" i="23"/>
  <c r="E101" i="23" s="1"/>
  <c r="E138" i="23" s="1"/>
  <c r="D64" i="23"/>
  <c r="K63" i="23"/>
  <c r="K100" i="23" s="1"/>
  <c r="J63" i="23"/>
  <c r="J100" i="23" s="1"/>
  <c r="J137" i="23" s="1"/>
  <c r="I63" i="23"/>
  <c r="I100" i="23" s="1"/>
  <c r="H63" i="23"/>
  <c r="H100" i="23" s="1"/>
  <c r="H137" i="23" s="1"/>
  <c r="G63" i="23"/>
  <c r="G100" i="23" s="1"/>
  <c r="F63" i="23"/>
  <c r="F100" i="23" s="1"/>
  <c r="F137" i="23" s="1"/>
  <c r="E63" i="23"/>
  <c r="E100" i="23" s="1"/>
  <c r="E137" i="23" s="1"/>
  <c r="D63" i="23"/>
  <c r="D100" i="23" s="1"/>
  <c r="D137" i="23" s="1"/>
  <c r="K62" i="23"/>
  <c r="K99" i="23" s="1"/>
  <c r="J62" i="23"/>
  <c r="J99" i="23" s="1"/>
  <c r="J136" i="23" s="1"/>
  <c r="I62" i="23"/>
  <c r="H62" i="23"/>
  <c r="H99" i="23" s="1"/>
  <c r="H136" i="23" s="1"/>
  <c r="G62" i="23"/>
  <c r="F62" i="23"/>
  <c r="F99" i="23" s="1"/>
  <c r="F136" i="23" s="1"/>
  <c r="E62" i="23"/>
  <c r="E99" i="23" s="1"/>
  <c r="E136" i="23" s="1"/>
  <c r="D62" i="23"/>
  <c r="D99" i="23" s="1"/>
  <c r="D136" i="23" s="1"/>
  <c r="K61" i="23"/>
  <c r="K98" i="23" s="1"/>
  <c r="K135" i="23" s="1"/>
  <c r="J61" i="23"/>
  <c r="I61" i="23"/>
  <c r="I98" i="23" s="1"/>
  <c r="H61" i="23"/>
  <c r="G61" i="23"/>
  <c r="F61" i="23"/>
  <c r="F98" i="23" s="1"/>
  <c r="F135" i="23" s="1"/>
  <c r="E61" i="23"/>
  <c r="E98" i="23" s="1"/>
  <c r="E135" i="23" s="1"/>
  <c r="D61" i="23"/>
  <c r="D98" i="23" s="1"/>
  <c r="D135" i="23" s="1"/>
  <c r="K60" i="23"/>
  <c r="J60" i="23"/>
  <c r="J97" i="23" s="1"/>
  <c r="J134" i="23" s="1"/>
  <c r="I60" i="23"/>
  <c r="H60" i="23"/>
  <c r="H97" i="23" s="1"/>
  <c r="H134" i="23" s="1"/>
  <c r="G60" i="23"/>
  <c r="G97" i="23" s="1"/>
  <c r="F60" i="23"/>
  <c r="F97" i="23" s="1"/>
  <c r="F134" i="23" s="1"/>
  <c r="E60" i="23"/>
  <c r="E97" i="23" s="1"/>
  <c r="E134" i="23" s="1"/>
  <c r="D60" i="23"/>
  <c r="D97" i="23" s="1"/>
  <c r="D134" i="23" s="1"/>
  <c r="K59" i="23"/>
  <c r="K96" i="23" s="1"/>
  <c r="K133" i="23" s="1"/>
  <c r="J59" i="23"/>
  <c r="I59" i="23"/>
  <c r="H59" i="23"/>
  <c r="H96" i="23" s="1"/>
  <c r="H133" i="23" s="1"/>
  <c r="G59" i="23"/>
  <c r="G96" i="23" s="1"/>
  <c r="F59" i="23"/>
  <c r="F96" i="23" s="1"/>
  <c r="F133" i="23" s="1"/>
  <c r="E59" i="23"/>
  <c r="E96" i="23" s="1"/>
  <c r="E133" i="23" s="1"/>
  <c r="D59" i="23"/>
  <c r="K58" i="23"/>
  <c r="J58" i="23"/>
  <c r="I58" i="23"/>
  <c r="I95" i="23" s="1"/>
  <c r="H58" i="23"/>
  <c r="H95" i="23" s="1"/>
  <c r="H132" i="23" s="1"/>
  <c r="G58" i="23"/>
  <c r="G95" i="23" s="1"/>
  <c r="F58" i="23"/>
  <c r="F95" i="23" s="1"/>
  <c r="F132" i="23" s="1"/>
  <c r="E58" i="23"/>
  <c r="E95" i="23" s="1"/>
  <c r="E132" i="23" s="1"/>
  <c r="D58" i="23"/>
  <c r="D95" i="23" s="1"/>
  <c r="K57" i="23"/>
  <c r="J57" i="23"/>
  <c r="J94" i="23" s="1"/>
  <c r="J131" i="23" s="1"/>
  <c r="I57" i="23"/>
  <c r="I94" i="23" s="1"/>
  <c r="H57" i="23"/>
  <c r="H94" i="23" s="1"/>
  <c r="H131" i="23" s="1"/>
  <c r="G57" i="23"/>
  <c r="G94" i="23" s="1"/>
  <c r="F57" i="23"/>
  <c r="F94" i="23" s="1"/>
  <c r="F131" i="23" s="1"/>
  <c r="E57" i="23"/>
  <c r="E94" i="23" s="1"/>
  <c r="E131" i="23" s="1"/>
  <c r="D57" i="23"/>
  <c r="K56" i="23"/>
  <c r="K93" i="23" s="1"/>
  <c r="J56" i="23"/>
  <c r="J93" i="23" s="1"/>
  <c r="J130" i="23" s="1"/>
  <c r="I56" i="23"/>
  <c r="I93" i="23" s="1"/>
  <c r="H56" i="23"/>
  <c r="H93" i="23" s="1"/>
  <c r="H130" i="23" s="1"/>
  <c r="G56" i="23"/>
  <c r="F56" i="23"/>
  <c r="F93" i="23" s="1"/>
  <c r="I732" i="2" s="1"/>
  <c r="E56" i="23"/>
  <c r="E93" i="23" s="1"/>
  <c r="H732" i="2" s="1"/>
  <c r="D56" i="23"/>
  <c r="K55" i="23"/>
  <c r="K92" i="23" s="1"/>
  <c r="J55" i="23"/>
  <c r="J92" i="23" s="1"/>
  <c r="J129" i="23" s="1"/>
  <c r="I55" i="23"/>
  <c r="I92" i="23" s="1"/>
  <c r="H55" i="23"/>
  <c r="H92" i="23" s="1"/>
  <c r="H129" i="23" s="1"/>
  <c r="G55" i="23"/>
  <c r="G92" i="23" s="1"/>
  <c r="F55" i="23"/>
  <c r="F92" i="23" s="1"/>
  <c r="I731" i="2" s="1"/>
  <c r="E55" i="23"/>
  <c r="D55" i="23"/>
  <c r="K54" i="23"/>
  <c r="K91" i="23" s="1"/>
  <c r="J54" i="23"/>
  <c r="J91" i="23" s="1"/>
  <c r="J128" i="23" s="1"/>
  <c r="I54" i="23"/>
  <c r="H54" i="23"/>
  <c r="H91" i="23" s="1"/>
  <c r="H128" i="23" s="1"/>
  <c r="G54" i="23"/>
  <c r="F54" i="23"/>
  <c r="F91" i="23" s="1"/>
  <c r="F128" i="23" s="1"/>
  <c r="E54" i="23"/>
  <c r="E91" i="23" s="1"/>
  <c r="E128" i="23" s="1"/>
  <c r="D54" i="23"/>
  <c r="D91" i="23" s="1"/>
  <c r="D128" i="23" s="1"/>
  <c r="K53" i="23"/>
  <c r="K90" i="23" s="1"/>
  <c r="K127" i="23" s="1"/>
  <c r="J53" i="23"/>
  <c r="I53" i="23"/>
  <c r="I90" i="23" s="1"/>
  <c r="I127" i="23" s="1"/>
  <c r="H53" i="23"/>
  <c r="G53" i="23"/>
  <c r="F53" i="23"/>
  <c r="F90" i="23" s="1"/>
  <c r="F127" i="23" s="1"/>
  <c r="E53" i="23"/>
  <c r="E90" i="23" s="1"/>
  <c r="E127" i="23" s="1"/>
  <c r="D53" i="23"/>
  <c r="D90" i="23" s="1"/>
  <c r="D127" i="23" s="1"/>
  <c r="K52" i="23"/>
  <c r="J52" i="23"/>
  <c r="J89" i="23" s="1"/>
  <c r="J126" i="23" s="1"/>
  <c r="I52" i="23"/>
  <c r="H52" i="23"/>
  <c r="H89" i="23" s="1"/>
  <c r="H126" i="23" s="1"/>
  <c r="G52" i="23"/>
  <c r="G89" i="23" s="1"/>
  <c r="F52" i="23"/>
  <c r="F89" i="23" s="1"/>
  <c r="F126" i="23" s="1"/>
  <c r="E52" i="23"/>
  <c r="E89" i="23" s="1"/>
  <c r="E126" i="23" s="1"/>
  <c r="D52" i="23"/>
  <c r="D89" i="23" s="1"/>
  <c r="D126" i="23" s="1"/>
  <c r="K51" i="23"/>
  <c r="K88" i="23" s="1"/>
  <c r="K125" i="23" s="1"/>
  <c r="J51" i="23"/>
  <c r="I51" i="23"/>
  <c r="H51" i="23"/>
  <c r="H88" i="23" s="1"/>
  <c r="H125" i="23" s="1"/>
  <c r="G51" i="23"/>
  <c r="G88" i="23" s="1"/>
  <c r="F51" i="23"/>
  <c r="F88" i="23" s="1"/>
  <c r="F125" i="23" s="1"/>
  <c r="E51" i="23"/>
  <c r="E88" i="23" s="1"/>
  <c r="E125" i="23" s="1"/>
  <c r="D51" i="23"/>
  <c r="K50" i="23"/>
  <c r="J50" i="23"/>
  <c r="I50" i="23"/>
  <c r="I87" i="23" s="1"/>
  <c r="H50" i="23"/>
  <c r="H87" i="23" s="1"/>
  <c r="H124" i="23" s="1"/>
  <c r="G50" i="23"/>
  <c r="G87" i="23" s="1"/>
  <c r="F50" i="23"/>
  <c r="F87" i="23" s="1"/>
  <c r="E50" i="23"/>
  <c r="E87" i="23" s="1"/>
  <c r="E124" i="23" s="1"/>
  <c r="D50" i="23"/>
  <c r="D87" i="23" s="1"/>
  <c r="D124" i="23" s="1"/>
  <c r="K49" i="23"/>
  <c r="J49" i="23"/>
  <c r="J86" i="23" s="1"/>
  <c r="J123" i="23" s="1"/>
  <c r="I49" i="23"/>
  <c r="I86" i="23" s="1"/>
  <c r="H49" i="23"/>
  <c r="H86" i="23" s="1"/>
  <c r="H123" i="23" s="1"/>
  <c r="G49" i="23"/>
  <c r="G86" i="23" s="1"/>
  <c r="F49" i="23"/>
  <c r="F86" i="23" s="1"/>
  <c r="E49" i="23"/>
  <c r="E86" i="23" s="1"/>
  <c r="E123" i="23" s="1"/>
  <c r="D49" i="23"/>
  <c r="K48" i="23"/>
  <c r="K85" i="23" s="1"/>
  <c r="J48" i="23"/>
  <c r="J85" i="23" s="1"/>
  <c r="J122" i="23" s="1"/>
  <c r="I48" i="23"/>
  <c r="I85" i="23" s="1"/>
  <c r="H48" i="23"/>
  <c r="H85" i="23" s="1"/>
  <c r="H122" i="23" s="1"/>
  <c r="G48" i="23"/>
  <c r="F48" i="23"/>
  <c r="F85" i="23" s="1"/>
  <c r="E48" i="23"/>
  <c r="E85" i="23" s="1"/>
  <c r="E122" i="23" s="1"/>
  <c r="D48" i="23"/>
  <c r="K47" i="23"/>
  <c r="K84" i="23" s="1"/>
  <c r="J47" i="23"/>
  <c r="J84" i="23" s="1"/>
  <c r="J121" i="23" s="1"/>
  <c r="I47" i="23"/>
  <c r="I84" i="23" s="1"/>
  <c r="H47" i="23"/>
  <c r="H84" i="23" s="1"/>
  <c r="H121" i="23" s="1"/>
  <c r="G47" i="23"/>
  <c r="G84" i="23" s="1"/>
  <c r="F47" i="23"/>
  <c r="F84" i="23" s="1"/>
  <c r="F121" i="23" s="1"/>
  <c r="E47" i="23"/>
  <c r="E84" i="23" s="1"/>
  <c r="E121" i="23" s="1"/>
  <c r="D47" i="23"/>
  <c r="D84" i="23" s="1"/>
  <c r="D121" i="23" s="1"/>
  <c r="K46" i="23"/>
  <c r="K83" i="23" s="1"/>
  <c r="J46" i="23"/>
  <c r="J83" i="23" s="1"/>
  <c r="J120" i="23" s="1"/>
  <c r="I46" i="23"/>
  <c r="H46" i="23"/>
  <c r="H83" i="23" s="1"/>
  <c r="G46" i="23"/>
  <c r="F46" i="23"/>
  <c r="F83" i="23" s="1"/>
  <c r="E46" i="23"/>
  <c r="E83" i="23" s="1"/>
  <c r="E120" i="23" s="1"/>
  <c r="D46" i="23"/>
  <c r="D83" i="23" s="1"/>
  <c r="D120" i="23" s="1"/>
  <c r="K45" i="23"/>
  <c r="K82" i="23" s="1"/>
  <c r="K119" i="23" s="1"/>
  <c r="J45" i="23"/>
  <c r="I45" i="23"/>
  <c r="I82" i="23" s="1"/>
  <c r="I119" i="23" s="1"/>
  <c r="H45" i="23"/>
  <c r="G45" i="23"/>
  <c r="F45" i="23"/>
  <c r="F82" i="23" s="1"/>
  <c r="E45" i="23"/>
  <c r="E82" i="23" s="1"/>
  <c r="E119" i="23" s="1"/>
  <c r="D45" i="23"/>
  <c r="D82" i="23" s="1"/>
  <c r="D119" i="23" s="1"/>
  <c r="K44" i="23"/>
  <c r="J44" i="23"/>
  <c r="J81" i="23" s="1"/>
  <c r="J118" i="23" s="1"/>
  <c r="I44" i="23"/>
  <c r="H44" i="23"/>
  <c r="H81" i="23" s="1"/>
  <c r="H118" i="23" s="1"/>
  <c r="G44" i="23"/>
  <c r="G81" i="23" s="1"/>
  <c r="F44" i="23"/>
  <c r="F81" i="23" s="1"/>
  <c r="E44" i="23"/>
  <c r="E81" i="23" s="1"/>
  <c r="E118" i="23" s="1"/>
  <c r="D44" i="23"/>
  <c r="D81" i="23" s="1"/>
  <c r="D118" i="23" s="1"/>
  <c r="K43" i="23"/>
  <c r="K80" i="23" s="1"/>
  <c r="K117" i="23" s="1"/>
  <c r="J43" i="23"/>
  <c r="I43" i="23"/>
  <c r="H43" i="23"/>
  <c r="H80" i="23" s="1"/>
  <c r="H117" i="23" s="1"/>
  <c r="G43" i="23"/>
  <c r="G80" i="23" s="1"/>
  <c r="F43" i="23"/>
  <c r="F80" i="23" s="1"/>
  <c r="E43" i="23"/>
  <c r="E80" i="23" s="1"/>
  <c r="E117" i="23" s="1"/>
  <c r="D43" i="23"/>
  <c r="K42" i="23"/>
  <c r="J42" i="23"/>
  <c r="I42" i="23"/>
  <c r="I79" i="23" s="1"/>
  <c r="H42" i="23"/>
  <c r="H79" i="23" s="1"/>
  <c r="H116" i="23" s="1"/>
  <c r="G42" i="23"/>
  <c r="G79" i="23" s="1"/>
  <c r="F42" i="23"/>
  <c r="F79" i="23" s="1"/>
  <c r="E42" i="23"/>
  <c r="E79" i="23" s="1"/>
  <c r="E116" i="23" s="1"/>
  <c r="D42" i="23"/>
  <c r="D79" i="23" s="1"/>
  <c r="D116" i="23" s="1"/>
  <c r="K41" i="23"/>
  <c r="J41" i="23"/>
  <c r="J78" i="23" s="1"/>
  <c r="J115" i="23" s="1"/>
  <c r="I41" i="23"/>
  <c r="I78" i="23" s="1"/>
  <c r="H41" i="23"/>
  <c r="H78" i="23" s="1"/>
  <c r="H115" i="23" s="1"/>
  <c r="G41" i="23"/>
  <c r="G78" i="23" s="1"/>
  <c r="F41" i="23"/>
  <c r="F78" i="23" s="1"/>
  <c r="E41" i="23"/>
  <c r="E78" i="23" s="1"/>
  <c r="E115" i="23" s="1"/>
  <c r="D41" i="23"/>
  <c r="K40" i="23"/>
  <c r="K77" i="23" s="1"/>
  <c r="J40" i="23"/>
  <c r="J77" i="23" s="1"/>
  <c r="J114" i="23" s="1"/>
  <c r="I40" i="23"/>
  <c r="I77" i="23" s="1"/>
  <c r="H40" i="23"/>
  <c r="H77" i="23" s="1"/>
  <c r="H114" i="23" s="1"/>
  <c r="G40" i="23"/>
  <c r="F40" i="23"/>
  <c r="F77" i="23" s="1"/>
  <c r="E40" i="23"/>
  <c r="E77" i="23" s="1"/>
  <c r="E114" i="23" s="1"/>
  <c r="D40" i="23"/>
  <c r="G54" i="24" l="1"/>
  <c r="I1038" i="2" s="1"/>
  <c r="F17" i="24"/>
  <c r="H54" i="24"/>
  <c r="J1038" i="2" s="1"/>
  <c r="G17" i="24"/>
  <c r="H53" i="24" s="1"/>
  <c r="J1037" i="2" s="1"/>
  <c r="E17" i="24"/>
  <c r="D17" i="24"/>
  <c r="D53" i="24" s="1"/>
  <c r="G53" i="24"/>
  <c r="I1037" i="2" s="1"/>
  <c r="C93" i="23"/>
  <c r="D130" i="23" s="1"/>
  <c r="E130" i="23"/>
  <c r="D92" i="23"/>
  <c r="E92" i="23"/>
  <c r="K115" i="23"/>
  <c r="G120" i="23"/>
  <c r="G130" i="23"/>
  <c r="K114" i="23"/>
  <c r="K120" i="23"/>
  <c r="K121" i="23"/>
  <c r="K122" i="23"/>
  <c r="K128" i="23"/>
  <c r="K129" i="23"/>
  <c r="K130" i="23"/>
  <c r="K136" i="23"/>
  <c r="K137" i="23"/>
  <c r="K138" i="23"/>
  <c r="K141" i="23"/>
  <c r="K144" i="23"/>
  <c r="K145" i="23"/>
  <c r="K146" i="23"/>
  <c r="I118" i="23"/>
  <c r="I120" i="23"/>
  <c r="I133" i="23"/>
  <c r="J135" i="23"/>
  <c r="G143" i="23"/>
  <c r="D132" i="23"/>
  <c r="J116" i="23"/>
  <c r="K118" i="23"/>
  <c r="K123" i="23"/>
  <c r="G128" i="23"/>
  <c r="G138" i="23"/>
  <c r="E139" i="23"/>
  <c r="I126" i="23"/>
  <c r="I128" i="23"/>
  <c r="K131" i="23"/>
  <c r="G136" i="23"/>
  <c r="I141" i="23"/>
  <c r="J143" i="23"/>
  <c r="F114" i="23"/>
  <c r="F117" i="23"/>
  <c r="F119" i="23"/>
  <c r="G119" i="23"/>
  <c r="K126" i="23"/>
  <c r="G146" i="23"/>
  <c r="G115" i="23"/>
  <c r="G116" i="23"/>
  <c r="G117" i="23"/>
  <c r="G118" i="23"/>
  <c r="G121" i="23"/>
  <c r="G123" i="23"/>
  <c r="G124" i="23"/>
  <c r="G125" i="23"/>
  <c r="G126" i="23"/>
  <c r="G129" i="23"/>
  <c r="G131" i="23"/>
  <c r="G132" i="23"/>
  <c r="G133" i="23"/>
  <c r="G134" i="23"/>
  <c r="G137" i="23"/>
  <c r="G139" i="23"/>
  <c r="G140" i="23"/>
  <c r="G141" i="23"/>
  <c r="G142" i="23"/>
  <c r="G145" i="23"/>
  <c r="G147" i="23"/>
  <c r="G114" i="23"/>
  <c r="J132" i="23"/>
  <c r="K134" i="23"/>
  <c r="K139" i="23"/>
  <c r="G144" i="23"/>
  <c r="F116" i="23"/>
  <c r="F120" i="23"/>
  <c r="F123" i="23"/>
  <c r="F130" i="23"/>
  <c r="H120" i="23"/>
  <c r="I117" i="23"/>
  <c r="J119" i="23"/>
  <c r="G127" i="23"/>
  <c r="I142" i="23"/>
  <c r="I144" i="23"/>
  <c r="F115" i="23"/>
  <c r="F118" i="23"/>
  <c r="F122" i="23"/>
  <c r="F124" i="23"/>
  <c r="F138" i="23"/>
  <c r="I114" i="23"/>
  <c r="I115" i="23"/>
  <c r="I116" i="23"/>
  <c r="I121" i="23"/>
  <c r="I122" i="23"/>
  <c r="I123" i="23"/>
  <c r="I124" i="23"/>
  <c r="I129" i="23"/>
  <c r="I130" i="23"/>
  <c r="I131" i="23"/>
  <c r="I132" i="23"/>
  <c r="I135" i="23"/>
  <c r="I137" i="23"/>
  <c r="I138" i="23"/>
  <c r="I139" i="23"/>
  <c r="I140" i="23"/>
  <c r="I145" i="23"/>
  <c r="I146" i="23"/>
  <c r="I147" i="23"/>
  <c r="G122" i="23"/>
  <c r="G135" i="23"/>
  <c r="J140" i="23"/>
  <c r="K142" i="23"/>
  <c r="K147" i="23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2" i="1"/>
  <c r="J1397" i="2"/>
  <c r="K1397" i="2"/>
  <c r="L1397" i="2"/>
  <c r="M1397" i="2"/>
  <c r="J1398" i="2"/>
  <c r="K1398" i="2"/>
  <c r="L1398" i="2"/>
  <c r="M1398" i="2"/>
  <c r="J1399" i="2"/>
  <c r="K1399" i="2"/>
  <c r="L1399" i="2"/>
  <c r="M1399" i="2"/>
  <c r="J1400" i="2"/>
  <c r="K1400" i="2"/>
  <c r="L1400" i="2"/>
  <c r="M1400" i="2"/>
  <c r="J1401" i="2"/>
  <c r="K1401" i="2"/>
  <c r="L1401" i="2"/>
  <c r="M1401" i="2"/>
  <c r="J1402" i="2"/>
  <c r="K1402" i="2"/>
  <c r="L1402" i="2"/>
  <c r="M1402" i="2"/>
  <c r="J1403" i="2"/>
  <c r="K1403" i="2"/>
  <c r="L1403" i="2"/>
  <c r="M1403" i="2"/>
  <c r="J1404" i="2"/>
  <c r="K1404" i="2"/>
  <c r="L1404" i="2"/>
  <c r="M1404" i="2"/>
  <c r="J1405" i="2"/>
  <c r="K1405" i="2"/>
  <c r="L1405" i="2"/>
  <c r="M1405" i="2"/>
  <c r="J1406" i="2"/>
  <c r="K1406" i="2"/>
  <c r="L1406" i="2"/>
  <c r="M1406" i="2"/>
  <c r="J1407" i="2"/>
  <c r="K1407" i="2"/>
  <c r="L1407" i="2"/>
  <c r="M1407" i="2"/>
  <c r="J1408" i="2"/>
  <c r="K1408" i="2"/>
  <c r="L1408" i="2"/>
  <c r="M1408" i="2"/>
  <c r="J1409" i="2"/>
  <c r="K1409" i="2"/>
  <c r="L1409" i="2"/>
  <c r="M1409" i="2"/>
  <c r="J1410" i="2"/>
  <c r="K1410" i="2"/>
  <c r="L1410" i="2"/>
  <c r="M1410" i="2"/>
  <c r="J1411" i="2"/>
  <c r="K1411" i="2"/>
  <c r="L1411" i="2"/>
  <c r="M1411" i="2"/>
  <c r="J1412" i="2"/>
  <c r="K1412" i="2"/>
  <c r="L1412" i="2"/>
  <c r="M1412" i="2"/>
  <c r="J1413" i="2"/>
  <c r="K1413" i="2"/>
  <c r="L1413" i="2"/>
  <c r="M1413" i="2"/>
  <c r="J1414" i="2"/>
  <c r="K1414" i="2"/>
  <c r="L1414" i="2"/>
  <c r="M1414" i="2"/>
  <c r="J1415" i="2"/>
  <c r="K1415" i="2"/>
  <c r="L1415" i="2"/>
  <c r="M1415" i="2"/>
  <c r="J1416" i="2"/>
  <c r="K1416" i="2"/>
  <c r="L1416" i="2"/>
  <c r="M1416" i="2"/>
  <c r="J1417" i="2"/>
  <c r="K1417" i="2"/>
  <c r="L1417" i="2"/>
  <c r="M1417" i="2"/>
  <c r="J1418" i="2"/>
  <c r="K1418" i="2"/>
  <c r="L1418" i="2"/>
  <c r="M1418" i="2"/>
  <c r="J1419" i="2"/>
  <c r="K1419" i="2"/>
  <c r="L1419" i="2"/>
  <c r="M1419" i="2"/>
  <c r="J1420" i="2"/>
  <c r="K1420" i="2"/>
  <c r="L1420" i="2"/>
  <c r="M1420" i="2"/>
  <c r="J1421" i="2"/>
  <c r="K1421" i="2"/>
  <c r="L1421" i="2"/>
  <c r="M1421" i="2"/>
  <c r="J1422" i="2"/>
  <c r="K1422" i="2"/>
  <c r="L1422" i="2"/>
  <c r="M1422" i="2"/>
  <c r="J1423" i="2"/>
  <c r="K1423" i="2"/>
  <c r="L1423" i="2"/>
  <c r="M1423" i="2"/>
  <c r="J1424" i="2"/>
  <c r="K1424" i="2"/>
  <c r="L1424" i="2"/>
  <c r="M1424" i="2"/>
  <c r="J1425" i="2"/>
  <c r="K1425" i="2"/>
  <c r="L1425" i="2"/>
  <c r="M1425" i="2"/>
  <c r="J1426" i="2"/>
  <c r="K1426" i="2"/>
  <c r="L1426" i="2"/>
  <c r="M1426" i="2"/>
  <c r="J1427" i="2"/>
  <c r="K1427" i="2"/>
  <c r="L1427" i="2"/>
  <c r="M1427" i="2"/>
  <c r="J1428" i="2"/>
  <c r="K1428" i="2"/>
  <c r="L1428" i="2"/>
  <c r="M1428" i="2"/>
  <c r="J1429" i="2"/>
  <c r="K1429" i="2"/>
  <c r="L1429" i="2"/>
  <c r="M1429" i="2"/>
  <c r="K1396" i="2"/>
  <c r="L1396" i="2"/>
  <c r="M1396" i="2"/>
  <c r="J1396" i="2"/>
  <c r="AW3" i="1"/>
  <c r="AW7" i="1"/>
  <c r="AW9" i="1"/>
  <c r="AW11" i="1"/>
  <c r="AW15" i="1"/>
  <c r="AW17" i="1"/>
  <c r="AW19" i="1"/>
  <c r="AW23" i="1"/>
  <c r="AW25" i="1"/>
  <c r="AW27" i="1"/>
  <c r="AW31" i="1"/>
  <c r="AW33" i="1"/>
  <c r="AW35" i="1"/>
  <c r="C41" i="22"/>
  <c r="D41" i="22"/>
  <c r="E41" i="22"/>
  <c r="F41" i="22"/>
  <c r="C42" i="22"/>
  <c r="D42" i="22"/>
  <c r="E42" i="22"/>
  <c r="F42" i="22"/>
  <c r="C43" i="22"/>
  <c r="D43" i="22"/>
  <c r="E43" i="22"/>
  <c r="F43" i="22"/>
  <c r="C44" i="22"/>
  <c r="D44" i="22"/>
  <c r="E44" i="22"/>
  <c r="F44" i="22"/>
  <c r="C45" i="22"/>
  <c r="D45" i="22"/>
  <c r="E45" i="22"/>
  <c r="F45" i="22"/>
  <c r="C46" i="22"/>
  <c r="D46" i="22"/>
  <c r="E46" i="22"/>
  <c r="F46" i="22"/>
  <c r="C47" i="22"/>
  <c r="D47" i="22"/>
  <c r="E47" i="22"/>
  <c r="F47" i="22"/>
  <c r="C48" i="22"/>
  <c r="D48" i="22"/>
  <c r="E48" i="22"/>
  <c r="F48" i="22"/>
  <c r="C49" i="22"/>
  <c r="D49" i="22"/>
  <c r="E49" i="22"/>
  <c r="F49" i="22"/>
  <c r="C50" i="22"/>
  <c r="D50" i="22"/>
  <c r="E50" i="22"/>
  <c r="F50" i="22"/>
  <c r="C51" i="22"/>
  <c r="D51" i="22"/>
  <c r="E51" i="22"/>
  <c r="F51" i="22"/>
  <c r="C52" i="22"/>
  <c r="D52" i="22"/>
  <c r="E52" i="22"/>
  <c r="F52" i="22"/>
  <c r="C53" i="22"/>
  <c r="D53" i="22"/>
  <c r="E53" i="22"/>
  <c r="F53" i="22"/>
  <c r="C54" i="22"/>
  <c r="D54" i="22"/>
  <c r="E54" i="22"/>
  <c r="F54" i="22"/>
  <c r="C55" i="22"/>
  <c r="D55" i="22"/>
  <c r="E55" i="22"/>
  <c r="F55" i="22"/>
  <c r="C56" i="22"/>
  <c r="D56" i="22"/>
  <c r="E56" i="22"/>
  <c r="F56" i="22"/>
  <c r="C57" i="22"/>
  <c r="D57" i="22"/>
  <c r="E57" i="22"/>
  <c r="F57" i="22"/>
  <c r="C58" i="22"/>
  <c r="D58" i="22"/>
  <c r="E58" i="22"/>
  <c r="F58" i="22"/>
  <c r="C59" i="22"/>
  <c r="D59" i="22"/>
  <c r="E59" i="22"/>
  <c r="F59" i="22"/>
  <c r="C60" i="22"/>
  <c r="D60" i="22"/>
  <c r="E60" i="22"/>
  <c r="F60" i="22"/>
  <c r="C61" i="22"/>
  <c r="D61" i="22"/>
  <c r="E61" i="22"/>
  <c r="F61" i="22"/>
  <c r="C62" i="22"/>
  <c r="D62" i="22"/>
  <c r="E62" i="22"/>
  <c r="F62" i="22"/>
  <c r="C63" i="22"/>
  <c r="D63" i="22"/>
  <c r="E63" i="22"/>
  <c r="F63" i="22"/>
  <c r="C64" i="22"/>
  <c r="D64" i="22"/>
  <c r="E64" i="22"/>
  <c r="F64" i="22"/>
  <c r="C65" i="22"/>
  <c r="D65" i="22"/>
  <c r="E65" i="22"/>
  <c r="F65" i="22"/>
  <c r="C66" i="22"/>
  <c r="D66" i="22"/>
  <c r="E66" i="22"/>
  <c r="F66" i="22"/>
  <c r="C67" i="22"/>
  <c r="D67" i="22"/>
  <c r="E67" i="22"/>
  <c r="F67" i="22"/>
  <c r="C68" i="22"/>
  <c r="D68" i="22"/>
  <c r="E68" i="22"/>
  <c r="F68" i="22"/>
  <c r="C69" i="22"/>
  <c r="D69" i="22"/>
  <c r="E69" i="22"/>
  <c r="F69" i="22"/>
  <c r="C70" i="22"/>
  <c r="D70" i="22"/>
  <c r="E70" i="22"/>
  <c r="F70" i="22"/>
  <c r="C71" i="22"/>
  <c r="D71" i="22"/>
  <c r="E71" i="22"/>
  <c r="F71" i="22"/>
  <c r="C72" i="22"/>
  <c r="D72" i="22"/>
  <c r="E72" i="22"/>
  <c r="F72" i="22"/>
  <c r="C73" i="22"/>
  <c r="D73" i="22"/>
  <c r="E73" i="22"/>
  <c r="F73" i="22"/>
  <c r="F40" i="22"/>
  <c r="E40" i="22"/>
  <c r="D40" i="22"/>
  <c r="C40" i="22"/>
  <c r="AW4" i="1"/>
  <c r="AW5" i="1"/>
  <c r="AW6" i="1"/>
  <c r="AW8" i="1"/>
  <c r="AW10" i="1"/>
  <c r="AW12" i="1"/>
  <c r="AW13" i="1"/>
  <c r="AW14" i="1"/>
  <c r="AW16" i="1"/>
  <c r="AW18" i="1"/>
  <c r="AW20" i="1"/>
  <c r="AW21" i="1"/>
  <c r="AW22" i="1"/>
  <c r="AW24" i="1"/>
  <c r="AW26" i="1"/>
  <c r="AW28" i="1"/>
  <c r="AW29" i="1"/>
  <c r="AW30" i="1"/>
  <c r="AW32" i="1"/>
  <c r="AW34" i="1"/>
  <c r="AW2" i="1"/>
  <c r="G1363" i="2"/>
  <c r="H1363" i="2"/>
  <c r="I1363" i="2"/>
  <c r="J1363" i="2"/>
  <c r="K1363" i="2"/>
  <c r="L1363" i="2"/>
  <c r="M1363" i="2"/>
  <c r="G1364" i="2"/>
  <c r="H1364" i="2"/>
  <c r="I1364" i="2"/>
  <c r="J1364" i="2"/>
  <c r="K1364" i="2"/>
  <c r="L1364" i="2"/>
  <c r="M1364" i="2"/>
  <c r="G1365" i="2"/>
  <c r="H1365" i="2"/>
  <c r="I1365" i="2"/>
  <c r="J1365" i="2"/>
  <c r="K1365" i="2"/>
  <c r="L1365" i="2"/>
  <c r="M1365" i="2"/>
  <c r="G1366" i="2"/>
  <c r="H1366" i="2"/>
  <c r="I1366" i="2"/>
  <c r="J1366" i="2"/>
  <c r="K1366" i="2"/>
  <c r="L1366" i="2"/>
  <c r="M1366" i="2"/>
  <c r="G1367" i="2"/>
  <c r="H1367" i="2"/>
  <c r="I1367" i="2"/>
  <c r="J1367" i="2"/>
  <c r="K1367" i="2"/>
  <c r="L1367" i="2"/>
  <c r="M1367" i="2"/>
  <c r="G1368" i="2"/>
  <c r="H1368" i="2"/>
  <c r="I1368" i="2"/>
  <c r="J1368" i="2"/>
  <c r="K1368" i="2"/>
  <c r="L1368" i="2"/>
  <c r="M1368" i="2"/>
  <c r="G1369" i="2"/>
  <c r="H1369" i="2"/>
  <c r="I1369" i="2"/>
  <c r="J1369" i="2"/>
  <c r="K1369" i="2"/>
  <c r="L1369" i="2"/>
  <c r="M1369" i="2"/>
  <c r="G1370" i="2"/>
  <c r="H1370" i="2"/>
  <c r="I1370" i="2"/>
  <c r="J1370" i="2"/>
  <c r="K1370" i="2"/>
  <c r="L1370" i="2"/>
  <c r="M1370" i="2"/>
  <c r="G1371" i="2"/>
  <c r="H1371" i="2"/>
  <c r="I1371" i="2"/>
  <c r="J1371" i="2"/>
  <c r="K1371" i="2"/>
  <c r="L1371" i="2"/>
  <c r="M1371" i="2"/>
  <c r="G1372" i="2"/>
  <c r="H1372" i="2"/>
  <c r="I1372" i="2"/>
  <c r="J1372" i="2"/>
  <c r="K1372" i="2"/>
  <c r="L1372" i="2"/>
  <c r="M1372" i="2"/>
  <c r="G1373" i="2"/>
  <c r="H1373" i="2"/>
  <c r="I1373" i="2"/>
  <c r="J1373" i="2"/>
  <c r="K1373" i="2"/>
  <c r="L1373" i="2"/>
  <c r="M1373" i="2"/>
  <c r="G1374" i="2"/>
  <c r="H1374" i="2"/>
  <c r="I1374" i="2"/>
  <c r="J1374" i="2"/>
  <c r="K1374" i="2"/>
  <c r="L1374" i="2"/>
  <c r="M1374" i="2"/>
  <c r="G1375" i="2"/>
  <c r="H1375" i="2"/>
  <c r="I1375" i="2"/>
  <c r="J1375" i="2"/>
  <c r="K1375" i="2"/>
  <c r="L1375" i="2"/>
  <c r="M1375" i="2"/>
  <c r="G1376" i="2"/>
  <c r="H1376" i="2"/>
  <c r="I1376" i="2"/>
  <c r="J1376" i="2"/>
  <c r="K1376" i="2"/>
  <c r="L1376" i="2"/>
  <c r="M1376" i="2"/>
  <c r="G1377" i="2"/>
  <c r="H1377" i="2"/>
  <c r="I1377" i="2"/>
  <c r="J1377" i="2"/>
  <c r="K1377" i="2"/>
  <c r="L1377" i="2"/>
  <c r="M1377" i="2"/>
  <c r="J1378" i="2"/>
  <c r="K1378" i="2"/>
  <c r="L1378" i="2"/>
  <c r="M1378" i="2"/>
  <c r="G1379" i="2"/>
  <c r="H1379" i="2"/>
  <c r="I1379" i="2"/>
  <c r="J1379" i="2"/>
  <c r="K1379" i="2"/>
  <c r="L1379" i="2"/>
  <c r="M1379" i="2"/>
  <c r="G1380" i="2"/>
  <c r="H1380" i="2"/>
  <c r="I1380" i="2"/>
  <c r="J1380" i="2"/>
  <c r="K1380" i="2"/>
  <c r="L1380" i="2"/>
  <c r="M1380" i="2"/>
  <c r="G1381" i="2"/>
  <c r="H1381" i="2"/>
  <c r="I1381" i="2"/>
  <c r="J1381" i="2"/>
  <c r="K1381" i="2"/>
  <c r="L1381" i="2"/>
  <c r="M1381" i="2"/>
  <c r="G1382" i="2"/>
  <c r="H1382" i="2"/>
  <c r="I1382" i="2"/>
  <c r="J1382" i="2"/>
  <c r="K1382" i="2"/>
  <c r="L1382" i="2"/>
  <c r="M1382" i="2"/>
  <c r="G1383" i="2"/>
  <c r="H1383" i="2"/>
  <c r="I1383" i="2"/>
  <c r="J1383" i="2"/>
  <c r="K1383" i="2"/>
  <c r="L1383" i="2"/>
  <c r="M1383" i="2"/>
  <c r="G1384" i="2"/>
  <c r="H1384" i="2"/>
  <c r="I1384" i="2"/>
  <c r="J1384" i="2"/>
  <c r="K1384" i="2"/>
  <c r="L1384" i="2"/>
  <c r="M1384" i="2"/>
  <c r="G1385" i="2"/>
  <c r="H1385" i="2"/>
  <c r="I1385" i="2"/>
  <c r="J1385" i="2"/>
  <c r="K1385" i="2"/>
  <c r="L1385" i="2"/>
  <c r="M1385" i="2"/>
  <c r="G1386" i="2"/>
  <c r="H1386" i="2"/>
  <c r="I1386" i="2"/>
  <c r="J1386" i="2"/>
  <c r="K1386" i="2"/>
  <c r="L1386" i="2"/>
  <c r="M1386" i="2"/>
  <c r="G1387" i="2"/>
  <c r="H1387" i="2"/>
  <c r="I1387" i="2"/>
  <c r="J1387" i="2"/>
  <c r="K1387" i="2"/>
  <c r="L1387" i="2"/>
  <c r="M1387" i="2"/>
  <c r="G1388" i="2"/>
  <c r="H1388" i="2"/>
  <c r="I1388" i="2"/>
  <c r="J1388" i="2"/>
  <c r="K1388" i="2"/>
  <c r="L1388" i="2"/>
  <c r="M1388" i="2"/>
  <c r="G1389" i="2"/>
  <c r="H1389" i="2"/>
  <c r="I1389" i="2"/>
  <c r="J1389" i="2"/>
  <c r="K1389" i="2"/>
  <c r="L1389" i="2"/>
  <c r="M1389" i="2"/>
  <c r="G1390" i="2"/>
  <c r="H1390" i="2"/>
  <c r="I1390" i="2"/>
  <c r="J1390" i="2"/>
  <c r="K1390" i="2"/>
  <c r="L1390" i="2"/>
  <c r="M1390" i="2"/>
  <c r="G1391" i="2"/>
  <c r="H1391" i="2"/>
  <c r="I1391" i="2"/>
  <c r="J1391" i="2"/>
  <c r="K1391" i="2"/>
  <c r="L1391" i="2"/>
  <c r="M1391" i="2"/>
  <c r="G1392" i="2"/>
  <c r="H1392" i="2"/>
  <c r="I1392" i="2"/>
  <c r="J1392" i="2"/>
  <c r="K1392" i="2"/>
  <c r="L1392" i="2"/>
  <c r="M1392" i="2"/>
  <c r="G1393" i="2"/>
  <c r="H1393" i="2"/>
  <c r="I1393" i="2"/>
  <c r="J1393" i="2"/>
  <c r="K1393" i="2"/>
  <c r="L1393" i="2"/>
  <c r="M1393" i="2"/>
  <c r="G1394" i="2"/>
  <c r="H1394" i="2"/>
  <c r="I1394" i="2"/>
  <c r="J1394" i="2"/>
  <c r="K1394" i="2"/>
  <c r="L1394" i="2"/>
  <c r="M1394" i="2"/>
  <c r="G1395" i="2"/>
  <c r="H1395" i="2"/>
  <c r="I1395" i="2"/>
  <c r="J1395" i="2"/>
  <c r="K1395" i="2"/>
  <c r="L1395" i="2"/>
  <c r="M1395" i="2"/>
  <c r="H1362" i="2"/>
  <c r="I1362" i="2"/>
  <c r="J1362" i="2"/>
  <c r="K1362" i="2"/>
  <c r="L1362" i="2"/>
  <c r="M1362" i="2"/>
  <c r="G1362" i="2"/>
  <c r="S50" i="20"/>
  <c r="T50" i="20"/>
  <c r="U50" i="20"/>
  <c r="V50" i="20"/>
  <c r="W50" i="20"/>
  <c r="X50" i="20"/>
  <c r="Y50" i="20"/>
  <c r="Z50" i="20"/>
  <c r="S51" i="20"/>
  <c r="T51" i="20"/>
  <c r="U51" i="20"/>
  <c r="V51" i="20"/>
  <c r="W51" i="20"/>
  <c r="X51" i="20"/>
  <c r="Y51" i="20"/>
  <c r="Z51" i="20"/>
  <c r="S52" i="20"/>
  <c r="T52" i="20"/>
  <c r="U52" i="20"/>
  <c r="V52" i="20"/>
  <c r="W52" i="20"/>
  <c r="X52" i="20"/>
  <c r="Y52" i="20"/>
  <c r="Z52" i="20"/>
  <c r="S53" i="20"/>
  <c r="T53" i="20"/>
  <c r="U53" i="20"/>
  <c r="V53" i="20"/>
  <c r="W53" i="20"/>
  <c r="X53" i="20"/>
  <c r="Y53" i="20"/>
  <c r="Z53" i="20"/>
  <c r="S54" i="20"/>
  <c r="T54" i="20"/>
  <c r="U54" i="20"/>
  <c r="V54" i="20"/>
  <c r="W54" i="20"/>
  <c r="X54" i="20"/>
  <c r="Y54" i="20"/>
  <c r="Z54" i="20"/>
  <c r="S55" i="20"/>
  <c r="T55" i="20"/>
  <c r="U55" i="20"/>
  <c r="V55" i="20"/>
  <c r="W55" i="20"/>
  <c r="X55" i="20"/>
  <c r="Y55" i="20"/>
  <c r="Z55" i="20"/>
  <c r="S56" i="20"/>
  <c r="T56" i="20"/>
  <c r="U56" i="20"/>
  <c r="V56" i="20"/>
  <c r="W56" i="20"/>
  <c r="X56" i="20"/>
  <c r="Y56" i="20"/>
  <c r="Z56" i="20"/>
  <c r="S57" i="20"/>
  <c r="T57" i="20"/>
  <c r="U57" i="20"/>
  <c r="V57" i="20"/>
  <c r="W57" i="20"/>
  <c r="X57" i="20"/>
  <c r="Y57" i="20"/>
  <c r="Z57" i="20"/>
  <c r="S58" i="20"/>
  <c r="T58" i="20"/>
  <c r="U58" i="20"/>
  <c r="V58" i="20"/>
  <c r="W58" i="20"/>
  <c r="X58" i="20"/>
  <c r="Y58" i="20"/>
  <c r="Z58" i="20"/>
  <c r="S59" i="20"/>
  <c r="T59" i="20"/>
  <c r="U59" i="20"/>
  <c r="V59" i="20"/>
  <c r="W59" i="20"/>
  <c r="X59" i="20"/>
  <c r="Y59" i="20"/>
  <c r="Z59" i="20"/>
  <c r="S60" i="20"/>
  <c r="T60" i="20"/>
  <c r="U60" i="20"/>
  <c r="V60" i="20"/>
  <c r="W60" i="20"/>
  <c r="X60" i="20"/>
  <c r="Y60" i="20"/>
  <c r="Z60" i="20"/>
  <c r="S61" i="20"/>
  <c r="T61" i="20"/>
  <c r="U61" i="20"/>
  <c r="V61" i="20"/>
  <c r="W61" i="20"/>
  <c r="X61" i="20"/>
  <c r="Y61" i="20"/>
  <c r="Z61" i="20"/>
  <c r="S62" i="20"/>
  <c r="T62" i="20"/>
  <c r="U62" i="20"/>
  <c r="V62" i="20"/>
  <c r="W62" i="20"/>
  <c r="X62" i="20"/>
  <c r="Y62" i="20"/>
  <c r="Z62" i="20"/>
  <c r="S63" i="20"/>
  <c r="T63" i="20"/>
  <c r="U63" i="20"/>
  <c r="V63" i="20"/>
  <c r="W63" i="20"/>
  <c r="X63" i="20"/>
  <c r="Y63" i="20"/>
  <c r="Z63" i="20"/>
  <c r="S64" i="20"/>
  <c r="T64" i="20"/>
  <c r="U64" i="20"/>
  <c r="V64" i="20"/>
  <c r="W64" i="20"/>
  <c r="X64" i="20"/>
  <c r="Y64" i="20"/>
  <c r="Z64" i="20"/>
  <c r="S65" i="20"/>
  <c r="T65" i="20"/>
  <c r="U65" i="20"/>
  <c r="V65" i="20"/>
  <c r="W65" i="20"/>
  <c r="X65" i="20"/>
  <c r="Y65" i="20"/>
  <c r="Z65" i="20"/>
  <c r="S66" i="20"/>
  <c r="T66" i="20"/>
  <c r="U66" i="20"/>
  <c r="V66" i="20"/>
  <c r="W66" i="20"/>
  <c r="X66" i="20"/>
  <c r="Y66" i="20"/>
  <c r="Z66" i="20"/>
  <c r="S67" i="20"/>
  <c r="T67" i="20"/>
  <c r="U67" i="20"/>
  <c r="V67" i="20"/>
  <c r="W67" i="20"/>
  <c r="X67" i="20"/>
  <c r="Y67" i="20"/>
  <c r="Z67" i="20"/>
  <c r="S68" i="20"/>
  <c r="T68" i="20"/>
  <c r="U68" i="20"/>
  <c r="V68" i="20"/>
  <c r="W68" i="20"/>
  <c r="X68" i="20"/>
  <c r="Y68" i="20"/>
  <c r="Z68" i="20"/>
  <c r="S69" i="20"/>
  <c r="T69" i="20"/>
  <c r="U69" i="20"/>
  <c r="V69" i="20"/>
  <c r="W69" i="20"/>
  <c r="X69" i="20"/>
  <c r="Y69" i="20"/>
  <c r="Z69" i="20"/>
  <c r="S70" i="20"/>
  <c r="T70" i="20"/>
  <c r="U70" i="20"/>
  <c r="V70" i="20"/>
  <c r="W70" i="20"/>
  <c r="X70" i="20"/>
  <c r="Y70" i="20"/>
  <c r="Z70" i="20"/>
  <c r="S71" i="20"/>
  <c r="T71" i="20"/>
  <c r="U71" i="20"/>
  <c r="V71" i="20"/>
  <c r="W71" i="20"/>
  <c r="X71" i="20"/>
  <c r="Y71" i="20"/>
  <c r="Z71" i="20"/>
  <c r="S72" i="20"/>
  <c r="T72" i="20"/>
  <c r="U72" i="20"/>
  <c r="V72" i="20"/>
  <c r="W72" i="20"/>
  <c r="X72" i="20"/>
  <c r="Y72" i="20"/>
  <c r="Z72" i="20"/>
  <c r="S73" i="20"/>
  <c r="T73" i="20"/>
  <c r="U73" i="20"/>
  <c r="V73" i="20"/>
  <c r="W73" i="20"/>
  <c r="X73" i="20"/>
  <c r="Y73" i="20"/>
  <c r="Z73" i="20"/>
  <c r="S74" i="20"/>
  <c r="T74" i="20"/>
  <c r="U74" i="20"/>
  <c r="V74" i="20"/>
  <c r="W74" i="20"/>
  <c r="X74" i="20"/>
  <c r="Y74" i="20"/>
  <c r="Z74" i="20"/>
  <c r="S75" i="20"/>
  <c r="T75" i="20"/>
  <c r="U75" i="20"/>
  <c r="V75" i="20"/>
  <c r="W75" i="20"/>
  <c r="X75" i="20"/>
  <c r="Y75" i="20"/>
  <c r="Z75" i="20"/>
  <c r="S76" i="20"/>
  <c r="T76" i="20"/>
  <c r="U76" i="20"/>
  <c r="V76" i="20"/>
  <c r="W76" i="20"/>
  <c r="X76" i="20"/>
  <c r="Y76" i="20"/>
  <c r="Z76" i="20"/>
  <c r="S77" i="20"/>
  <c r="T77" i="20"/>
  <c r="U77" i="20"/>
  <c r="V77" i="20"/>
  <c r="W77" i="20"/>
  <c r="X77" i="20"/>
  <c r="Y77" i="20"/>
  <c r="Z77" i="20"/>
  <c r="S78" i="20"/>
  <c r="T78" i="20"/>
  <c r="U78" i="20"/>
  <c r="V78" i="20"/>
  <c r="W78" i="20"/>
  <c r="X78" i="20"/>
  <c r="Y78" i="20"/>
  <c r="Z78" i="20"/>
  <c r="S79" i="20"/>
  <c r="T79" i="20"/>
  <c r="U79" i="20"/>
  <c r="V79" i="20"/>
  <c r="W79" i="20"/>
  <c r="X79" i="20"/>
  <c r="Y79" i="20"/>
  <c r="Z79" i="20"/>
  <c r="S80" i="20"/>
  <c r="T80" i="20"/>
  <c r="U80" i="20"/>
  <c r="V80" i="20"/>
  <c r="W80" i="20"/>
  <c r="X80" i="20"/>
  <c r="Y80" i="20"/>
  <c r="Z80" i="20"/>
  <c r="S81" i="20"/>
  <c r="T81" i="20"/>
  <c r="U81" i="20"/>
  <c r="V81" i="20"/>
  <c r="W81" i="20"/>
  <c r="X81" i="20"/>
  <c r="Y81" i="20"/>
  <c r="Z81" i="20"/>
  <c r="S82" i="20"/>
  <c r="T82" i="20"/>
  <c r="U82" i="20"/>
  <c r="V82" i="20"/>
  <c r="W82" i="20"/>
  <c r="X82" i="20"/>
  <c r="Y82" i="20"/>
  <c r="Z82" i="20"/>
  <c r="Z49" i="20"/>
  <c r="Y49" i="20"/>
  <c r="X49" i="20"/>
  <c r="W49" i="20"/>
  <c r="V49" i="20"/>
  <c r="U49" i="20"/>
  <c r="T49" i="20"/>
  <c r="S49" i="20"/>
  <c r="K50" i="20"/>
  <c r="L50" i="20"/>
  <c r="M50" i="20"/>
  <c r="N50" i="20"/>
  <c r="O50" i="20"/>
  <c r="P50" i="20"/>
  <c r="Q50" i="20"/>
  <c r="R50" i="20"/>
  <c r="K51" i="20"/>
  <c r="L51" i="20"/>
  <c r="M51" i="20"/>
  <c r="N51" i="20"/>
  <c r="O51" i="20"/>
  <c r="P51" i="20"/>
  <c r="Q51" i="20"/>
  <c r="R51" i="20"/>
  <c r="K52" i="20"/>
  <c r="L52" i="20"/>
  <c r="M52" i="20"/>
  <c r="N52" i="20"/>
  <c r="O52" i="20"/>
  <c r="P52" i="20"/>
  <c r="Q52" i="20"/>
  <c r="R52" i="20"/>
  <c r="K53" i="20"/>
  <c r="L53" i="20"/>
  <c r="M53" i="20"/>
  <c r="N53" i="20"/>
  <c r="O53" i="20"/>
  <c r="P53" i="20"/>
  <c r="Q53" i="20"/>
  <c r="R53" i="20"/>
  <c r="K54" i="20"/>
  <c r="L54" i="20"/>
  <c r="M54" i="20"/>
  <c r="N54" i="20"/>
  <c r="O54" i="20"/>
  <c r="P54" i="20"/>
  <c r="Q54" i="20"/>
  <c r="R54" i="20"/>
  <c r="K55" i="20"/>
  <c r="L55" i="20"/>
  <c r="M55" i="20"/>
  <c r="N55" i="20"/>
  <c r="O55" i="20"/>
  <c r="P55" i="20"/>
  <c r="Q55" i="20"/>
  <c r="R55" i="20"/>
  <c r="K56" i="20"/>
  <c r="L56" i="20"/>
  <c r="M56" i="20"/>
  <c r="N56" i="20"/>
  <c r="O56" i="20"/>
  <c r="P56" i="20"/>
  <c r="Q56" i="20"/>
  <c r="R56" i="20"/>
  <c r="K57" i="20"/>
  <c r="L57" i="20"/>
  <c r="M57" i="20"/>
  <c r="N57" i="20"/>
  <c r="O57" i="20"/>
  <c r="P57" i="20"/>
  <c r="Q57" i="20"/>
  <c r="R57" i="20"/>
  <c r="K58" i="20"/>
  <c r="L58" i="20"/>
  <c r="M58" i="20"/>
  <c r="N58" i="20"/>
  <c r="O58" i="20"/>
  <c r="P58" i="20"/>
  <c r="Q58" i="20"/>
  <c r="R58" i="20"/>
  <c r="K59" i="20"/>
  <c r="L59" i="20"/>
  <c r="M59" i="20"/>
  <c r="N59" i="20"/>
  <c r="O59" i="20"/>
  <c r="P59" i="20"/>
  <c r="Q59" i="20"/>
  <c r="R59" i="20"/>
  <c r="K60" i="20"/>
  <c r="L60" i="20"/>
  <c r="M60" i="20"/>
  <c r="N60" i="20"/>
  <c r="O60" i="20"/>
  <c r="P60" i="20"/>
  <c r="Q60" i="20"/>
  <c r="R60" i="20"/>
  <c r="K61" i="20"/>
  <c r="L61" i="20"/>
  <c r="M61" i="20"/>
  <c r="N61" i="20"/>
  <c r="O61" i="20"/>
  <c r="P61" i="20"/>
  <c r="Q61" i="20"/>
  <c r="R61" i="20"/>
  <c r="K62" i="20"/>
  <c r="L62" i="20"/>
  <c r="M62" i="20"/>
  <c r="N62" i="20"/>
  <c r="O62" i="20"/>
  <c r="P62" i="20"/>
  <c r="Q62" i="20"/>
  <c r="R62" i="20"/>
  <c r="K63" i="20"/>
  <c r="L63" i="20"/>
  <c r="M63" i="20"/>
  <c r="N63" i="20"/>
  <c r="O63" i="20"/>
  <c r="P63" i="20"/>
  <c r="Q63" i="20"/>
  <c r="R63" i="20"/>
  <c r="K64" i="20"/>
  <c r="L64" i="20"/>
  <c r="M64" i="20"/>
  <c r="N64" i="20"/>
  <c r="O64" i="20"/>
  <c r="P64" i="20"/>
  <c r="Q64" i="20"/>
  <c r="R64" i="20"/>
  <c r="K65" i="20"/>
  <c r="L65" i="20"/>
  <c r="M65" i="20"/>
  <c r="N65" i="20"/>
  <c r="O65" i="20"/>
  <c r="P65" i="20"/>
  <c r="Q65" i="20"/>
  <c r="R65" i="20"/>
  <c r="K66" i="20"/>
  <c r="L66" i="20"/>
  <c r="M66" i="20"/>
  <c r="N66" i="20"/>
  <c r="O66" i="20"/>
  <c r="P66" i="20"/>
  <c r="Q66" i="20"/>
  <c r="R66" i="20"/>
  <c r="K67" i="20"/>
  <c r="L67" i="20"/>
  <c r="M67" i="20"/>
  <c r="N67" i="20"/>
  <c r="O67" i="20"/>
  <c r="P67" i="20"/>
  <c r="Q67" i="20"/>
  <c r="R67" i="20"/>
  <c r="K68" i="20"/>
  <c r="L68" i="20"/>
  <c r="M68" i="20"/>
  <c r="N68" i="20"/>
  <c r="O68" i="20"/>
  <c r="P68" i="20"/>
  <c r="Q68" i="20"/>
  <c r="R68" i="20"/>
  <c r="K69" i="20"/>
  <c r="L69" i="20"/>
  <c r="M69" i="20"/>
  <c r="N69" i="20"/>
  <c r="O69" i="20"/>
  <c r="P69" i="20"/>
  <c r="Q69" i="20"/>
  <c r="R69" i="20"/>
  <c r="K70" i="20"/>
  <c r="L70" i="20"/>
  <c r="M70" i="20"/>
  <c r="N70" i="20"/>
  <c r="O70" i="20"/>
  <c r="P70" i="20"/>
  <c r="Q70" i="20"/>
  <c r="R70" i="20"/>
  <c r="K71" i="20"/>
  <c r="L71" i="20"/>
  <c r="M71" i="20"/>
  <c r="N71" i="20"/>
  <c r="O71" i="20"/>
  <c r="P71" i="20"/>
  <c r="Q71" i="20"/>
  <c r="R71" i="20"/>
  <c r="K72" i="20"/>
  <c r="L72" i="20"/>
  <c r="M72" i="20"/>
  <c r="N72" i="20"/>
  <c r="O72" i="20"/>
  <c r="P72" i="20"/>
  <c r="Q72" i="20"/>
  <c r="R72" i="20"/>
  <c r="K73" i="20"/>
  <c r="L73" i="20"/>
  <c r="M73" i="20"/>
  <c r="N73" i="20"/>
  <c r="O73" i="20"/>
  <c r="P73" i="20"/>
  <c r="Q73" i="20"/>
  <c r="R73" i="20"/>
  <c r="K74" i="20"/>
  <c r="L74" i="20"/>
  <c r="M74" i="20"/>
  <c r="N74" i="20"/>
  <c r="O74" i="20"/>
  <c r="P74" i="20"/>
  <c r="Q74" i="20"/>
  <c r="R74" i="20"/>
  <c r="K75" i="20"/>
  <c r="L75" i="20"/>
  <c r="M75" i="20"/>
  <c r="N75" i="20"/>
  <c r="O75" i="20"/>
  <c r="P75" i="20"/>
  <c r="Q75" i="20"/>
  <c r="R75" i="20"/>
  <c r="K76" i="20"/>
  <c r="L76" i="20"/>
  <c r="M76" i="20"/>
  <c r="N76" i="20"/>
  <c r="O76" i="20"/>
  <c r="P76" i="20"/>
  <c r="Q76" i="20"/>
  <c r="R76" i="20"/>
  <c r="K77" i="20"/>
  <c r="L77" i="20"/>
  <c r="M77" i="20"/>
  <c r="N77" i="20"/>
  <c r="O77" i="20"/>
  <c r="P77" i="20"/>
  <c r="Q77" i="20"/>
  <c r="R77" i="20"/>
  <c r="K78" i="20"/>
  <c r="L78" i="20"/>
  <c r="M78" i="20"/>
  <c r="N78" i="20"/>
  <c r="O78" i="20"/>
  <c r="P78" i="20"/>
  <c r="Q78" i="20"/>
  <c r="R78" i="20"/>
  <c r="K79" i="20"/>
  <c r="L79" i="20"/>
  <c r="M79" i="20"/>
  <c r="N79" i="20"/>
  <c r="O79" i="20"/>
  <c r="P79" i="20"/>
  <c r="Q79" i="20"/>
  <c r="R79" i="20"/>
  <c r="K80" i="20"/>
  <c r="L80" i="20"/>
  <c r="M80" i="20"/>
  <c r="N80" i="20"/>
  <c r="O80" i="20"/>
  <c r="P80" i="20"/>
  <c r="Q80" i="20"/>
  <c r="R80" i="20"/>
  <c r="K81" i="20"/>
  <c r="L81" i="20"/>
  <c r="M81" i="20"/>
  <c r="N81" i="20"/>
  <c r="O81" i="20"/>
  <c r="P81" i="20"/>
  <c r="Q81" i="20"/>
  <c r="R81" i="20"/>
  <c r="K82" i="20"/>
  <c r="L82" i="20"/>
  <c r="M82" i="20"/>
  <c r="N82" i="20"/>
  <c r="O82" i="20"/>
  <c r="P82" i="20"/>
  <c r="Q82" i="20"/>
  <c r="R82" i="20"/>
  <c r="R49" i="20"/>
  <c r="Q49" i="20"/>
  <c r="P49" i="20"/>
  <c r="O49" i="20"/>
  <c r="N49" i="20"/>
  <c r="M49" i="20"/>
  <c r="L49" i="20"/>
  <c r="K49" i="20"/>
  <c r="C50" i="20"/>
  <c r="D50" i="20"/>
  <c r="E50" i="20"/>
  <c r="F50" i="20"/>
  <c r="G50" i="20"/>
  <c r="H50" i="20"/>
  <c r="I50" i="20"/>
  <c r="J50" i="20"/>
  <c r="C51" i="20"/>
  <c r="D51" i="20"/>
  <c r="E51" i="20"/>
  <c r="F51" i="20"/>
  <c r="G51" i="20"/>
  <c r="H51" i="20"/>
  <c r="I51" i="20"/>
  <c r="J51" i="20"/>
  <c r="C52" i="20"/>
  <c r="D52" i="20"/>
  <c r="E52" i="20"/>
  <c r="F52" i="20"/>
  <c r="G52" i="20"/>
  <c r="H52" i="20"/>
  <c r="I52" i="20"/>
  <c r="J52" i="20"/>
  <c r="C53" i="20"/>
  <c r="D53" i="20"/>
  <c r="E53" i="20"/>
  <c r="F53" i="20"/>
  <c r="G53" i="20"/>
  <c r="H53" i="20"/>
  <c r="I53" i="20"/>
  <c r="J53" i="20"/>
  <c r="C54" i="20"/>
  <c r="D54" i="20"/>
  <c r="E54" i="20"/>
  <c r="F54" i="20"/>
  <c r="G54" i="20"/>
  <c r="H54" i="20"/>
  <c r="I54" i="20"/>
  <c r="J54" i="20"/>
  <c r="C55" i="20"/>
  <c r="D55" i="20"/>
  <c r="E55" i="20"/>
  <c r="F55" i="20"/>
  <c r="G55" i="20"/>
  <c r="H55" i="20"/>
  <c r="I55" i="20"/>
  <c r="J55" i="20"/>
  <c r="C56" i="20"/>
  <c r="D56" i="20"/>
  <c r="E56" i="20"/>
  <c r="F56" i="20"/>
  <c r="G56" i="20"/>
  <c r="H56" i="20"/>
  <c r="I56" i="20"/>
  <c r="J56" i="20"/>
  <c r="C57" i="20"/>
  <c r="D57" i="20"/>
  <c r="E57" i="20"/>
  <c r="F57" i="20"/>
  <c r="G57" i="20"/>
  <c r="H57" i="20"/>
  <c r="I57" i="20"/>
  <c r="J57" i="20"/>
  <c r="C58" i="20"/>
  <c r="D58" i="20"/>
  <c r="E58" i="20"/>
  <c r="F58" i="20"/>
  <c r="G58" i="20"/>
  <c r="H58" i="20"/>
  <c r="I58" i="20"/>
  <c r="J58" i="20"/>
  <c r="C59" i="20"/>
  <c r="D59" i="20"/>
  <c r="E59" i="20"/>
  <c r="F59" i="20"/>
  <c r="G59" i="20"/>
  <c r="H59" i="20"/>
  <c r="I59" i="20"/>
  <c r="J59" i="20"/>
  <c r="C60" i="20"/>
  <c r="D60" i="20"/>
  <c r="E60" i="20"/>
  <c r="F60" i="20"/>
  <c r="G60" i="20"/>
  <c r="H60" i="20"/>
  <c r="I60" i="20"/>
  <c r="J60" i="20"/>
  <c r="C61" i="20"/>
  <c r="D61" i="20"/>
  <c r="E61" i="20"/>
  <c r="F61" i="20"/>
  <c r="G61" i="20"/>
  <c r="H61" i="20"/>
  <c r="I61" i="20"/>
  <c r="J61" i="20"/>
  <c r="C62" i="20"/>
  <c r="D62" i="20"/>
  <c r="E62" i="20"/>
  <c r="F62" i="20"/>
  <c r="G62" i="20"/>
  <c r="H62" i="20"/>
  <c r="I62" i="20"/>
  <c r="J62" i="20"/>
  <c r="C63" i="20"/>
  <c r="D63" i="20"/>
  <c r="E63" i="20"/>
  <c r="F63" i="20"/>
  <c r="G63" i="20"/>
  <c r="H63" i="20"/>
  <c r="I63" i="20"/>
  <c r="J63" i="20"/>
  <c r="C64" i="20"/>
  <c r="D64" i="20"/>
  <c r="E64" i="20"/>
  <c r="F64" i="20"/>
  <c r="G64" i="20"/>
  <c r="H64" i="20"/>
  <c r="I64" i="20"/>
  <c r="J64" i="20"/>
  <c r="C65" i="20"/>
  <c r="D65" i="20"/>
  <c r="E65" i="20"/>
  <c r="F65" i="20"/>
  <c r="G65" i="20"/>
  <c r="H65" i="20"/>
  <c r="I65" i="20"/>
  <c r="J65" i="20"/>
  <c r="C66" i="20"/>
  <c r="D66" i="20"/>
  <c r="E66" i="20"/>
  <c r="F66" i="20"/>
  <c r="G66" i="20"/>
  <c r="H66" i="20"/>
  <c r="I66" i="20"/>
  <c r="J66" i="20"/>
  <c r="C67" i="20"/>
  <c r="D67" i="20"/>
  <c r="E67" i="20"/>
  <c r="F67" i="20"/>
  <c r="G67" i="20"/>
  <c r="H67" i="20"/>
  <c r="I67" i="20"/>
  <c r="J67" i="20"/>
  <c r="C68" i="20"/>
  <c r="D68" i="20"/>
  <c r="E68" i="20"/>
  <c r="F68" i="20"/>
  <c r="G68" i="20"/>
  <c r="H68" i="20"/>
  <c r="I68" i="20"/>
  <c r="J68" i="20"/>
  <c r="C69" i="20"/>
  <c r="D69" i="20"/>
  <c r="E69" i="20"/>
  <c r="F69" i="20"/>
  <c r="G69" i="20"/>
  <c r="H69" i="20"/>
  <c r="I69" i="20"/>
  <c r="J69" i="20"/>
  <c r="C70" i="20"/>
  <c r="D70" i="20"/>
  <c r="E70" i="20"/>
  <c r="F70" i="20"/>
  <c r="G70" i="20"/>
  <c r="H70" i="20"/>
  <c r="I70" i="20"/>
  <c r="J70" i="20"/>
  <c r="C71" i="20"/>
  <c r="D71" i="20"/>
  <c r="E71" i="20"/>
  <c r="F71" i="20"/>
  <c r="G71" i="20"/>
  <c r="H71" i="20"/>
  <c r="I71" i="20"/>
  <c r="J71" i="20"/>
  <c r="C72" i="20"/>
  <c r="D72" i="20"/>
  <c r="E72" i="20"/>
  <c r="F72" i="20"/>
  <c r="G72" i="20"/>
  <c r="H72" i="20"/>
  <c r="I72" i="20"/>
  <c r="J72" i="20"/>
  <c r="C73" i="20"/>
  <c r="D73" i="20"/>
  <c r="E73" i="20"/>
  <c r="F73" i="20"/>
  <c r="G73" i="20"/>
  <c r="H73" i="20"/>
  <c r="I73" i="20"/>
  <c r="J73" i="20"/>
  <c r="C74" i="20"/>
  <c r="D74" i="20"/>
  <c r="E74" i="20"/>
  <c r="F74" i="20"/>
  <c r="G74" i="20"/>
  <c r="H74" i="20"/>
  <c r="I74" i="20"/>
  <c r="J74" i="20"/>
  <c r="C75" i="20"/>
  <c r="D75" i="20"/>
  <c r="E75" i="20"/>
  <c r="F75" i="20"/>
  <c r="G75" i="20"/>
  <c r="H75" i="20"/>
  <c r="I75" i="20"/>
  <c r="J75" i="20"/>
  <c r="C76" i="20"/>
  <c r="D76" i="20"/>
  <c r="E76" i="20"/>
  <c r="F76" i="20"/>
  <c r="G76" i="20"/>
  <c r="H76" i="20"/>
  <c r="I76" i="20"/>
  <c r="J76" i="20"/>
  <c r="C77" i="20"/>
  <c r="D77" i="20"/>
  <c r="E77" i="20"/>
  <c r="F77" i="20"/>
  <c r="G77" i="20"/>
  <c r="H77" i="20"/>
  <c r="I77" i="20"/>
  <c r="J77" i="20"/>
  <c r="C78" i="20"/>
  <c r="D78" i="20"/>
  <c r="E78" i="20"/>
  <c r="F78" i="20"/>
  <c r="G78" i="20"/>
  <c r="H78" i="20"/>
  <c r="I78" i="20"/>
  <c r="J78" i="20"/>
  <c r="C79" i="20"/>
  <c r="D79" i="20"/>
  <c r="E79" i="20"/>
  <c r="F79" i="20"/>
  <c r="G79" i="20"/>
  <c r="H79" i="20"/>
  <c r="I79" i="20"/>
  <c r="J79" i="20"/>
  <c r="C80" i="20"/>
  <c r="D80" i="20"/>
  <c r="E80" i="20"/>
  <c r="F80" i="20"/>
  <c r="G80" i="20"/>
  <c r="H80" i="20"/>
  <c r="I80" i="20"/>
  <c r="J80" i="20"/>
  <c r="C81" i="20"/>
  <c r="D81" i="20"/>
  <c r="E81" i="20"/>
  <c r="F81" i="20"/>
  <c r="G81" i="20"/>
  <c r="H81" i="20"/>
  <c r="I81" i="20"/>
  <c r="J81" i="20"/>
  <c r="C82" i="20"/>
  <c r="D82" i="20"/>
  <c r="E82" i="20"/>
  <c r="F82" i="20"/>
  <c r="G82" i="20"/>
  <c r="H82" i="20"/>
  <c r="I82" i="20"/>
  <c r="J82" i="20"/>
  <c r="J49" i="20"/>
  <c r="I49" i="20"/>
  <c r="H49" i="20"/>
  <c r="G49" i="20"/>
  <c r="F49" i="20"/>
  <c r="E49" i="20"/>
  <c r="D49" i="20"/>
  <c r="C49" i="20"/>
  <c r="E53" i="24" l="1"/>
  <c r="G1037" i="2" s="1"/>
  <c r="F53" i="24"/>
  <c r="H1037" i="2" s="1"/>
  <c r="E129" i="23"/>
  <c r="H731" i="2"/>
  <c r="D129" i="23"/>
  <c r="G731" i="2"/>
  <c r="F129" i="23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2" i="1"/>
  <c r="G1261" i="2"/>
  <c r="H1261" i="2"/>
  <c r="I1261" i="2"/>
  <c r="J1261" i="2"/>
  <c r="K1261" i="2"/>
  <c r="L1261" i="2"/>
  <c r="M1261" i="2"/>
  <c r="N1261" i="2"/>
  <c r="G1262" i="2"/>
  <c r="H1262" i="2"/>
  <c r="I1262" i="2"/>
  <c r="J1262" i="2"/>
  <c r="K1262" i="2"/>
  <c r="L1262" i="2"/>
  <c r="M1262" i="2"/>
  <c r="N1262" i="2"/>
  <c r="G1263" i="2"/>
  <c r="H1263" i="2"/>
  <c r="I1263" i="2"/>
  <c r="J1263" i="2"/>
  <c r="K1263" i="2"/>
  <c r="L1263" i="2"/>
  <c r="M1263" i="2"/>
  <c r="N1263" i="2"/>
  <c r="G1264" i="2"/>
  <c r="H1264" i="2"/>
  <c r="I1264" i="2"/>
  <c r="J1264" i="2"/>
  <c r="K1264" i="2"/>
  <c r="L1264" i="2"/>
  <c r="M1264" i="2"/>
  <c r="N1264" i="2"/>
  <c r="G1265" i="2"/>
  <c r="H1265" i="2"/>
  <c r="I1265" i="2"/>
  <c r="J1265" i="2"/>
  <c r="K1265" i="2"/>
  <c r="L1265" i="2"/>
  <c r="M1265" i="2"/>
  <c r="N1265" i="2"/>
  <c r="G1266" i="2"/>
  <c r="H1266" i="2"/>
  <c r="I1266" i="2"/>
  <c r="J1266" i="2"/>
  <c r="K1266" i="2"/>
  <c r="L1266" i="2"/>
  <c r="M1266" i="2"/>
  <c r="N1266" i="2"/>
  <c r="G1267" i="2"/>
  <c r="H1267" i="2"/>
  <c r="I1267" i="2"/>
  <c r="J1267" i="2"/>
  <c r="K1267" i="2"/>
  <c r="L1267" i="2"/>
  <c r="M1267" i="2"/>
  <c r="N1267" i="2"/>
  <c r="G1268" i="2"/>
  <c r="H1268" i="2"/>
  <c r="I1268" i="2"/>
  <c r="J1268" i="2"/>
  <c r="K1268" i="2"/>
  <c r="L1268" i="2"/>
  <c r="M1268" i="2"/>
  <c r="N1268" i="2"/>
  <c r="G1269" i="2"/>
  <c r="H1269" i="2"/>
  <c r="I1269" i="2"/>
  <c r="J1269" i="2"/>
  <c r="K1269" i="2"/>
  <c r="L1269" i="2"/>
  <c r="M1269" i="2"/>
  <c r="N1269" i="2"/>
  <c r="G1270" i="2"/>
  <c r="H1270" i="2"/>
  <c r="I1270" i="2"/>
  <c r="J1270" i="2"/>
  <c r="K1270" i="2"/>
  <c r="L1270" i="2"/>
  <c r="M1270" i="2"/>
  <c r="N1270" i="2"/>
  <c r="G1271" i="2"/>
  <c r="H1271" i="2"/>
  <c r="I1271" i="2"/>
  <c r="J1271" i="2"/>
  <c r="K1271" i="2"/>
  <c r="L1271" i="2"/>
  <c r="M1271" i="2"/>
  <c r="N1271" i="2"/>
  <c r="G1272" i="2"/>
  <c r="H1272" i="2"/>
  <c r="I1272" i="2"/>
  <c r="J1272" i="2"/>
  <c r="K1272" i="2"/>
  <c r="L1272" i="2"/>
  <c r="M1272" i="2"/>
  <c r="N1272" i="2"/>
  <c r="G1273" i="2"/>
  <c r="H1273" i="2"/>
  <c r="I1273" i="2"/>
  <c r="J1273" i="2"/>
  <c r="K1273" i="2"/>
  <c r="L1273" i="2"/>
  <c r="M1273" i="2"/>
  <c r="N1273" i="2"/>
  <c r="G1274" i="2"/>
  <c r="H1274" i="2"/>
  <c r="I1274" i="2"/>
  <c r="J1274" i="2"/>
  <c r="K1274" i="2"/>
  <c r="L1274" i="2"/>
  <c r="M1274" i="2"/>
  <c r="N1274" i="2"/>
  <c r="G1275" i="2"/>
  <c r="H1275" i="2"/>
  <c r="I1275" i="2"/>
  <c r="J1275" i="2"/>
  <c r="K1275" i="2"/>
  <c r="L1275" i="2"/>
  <c r="M1275" i="2"/>
  <c r="N1275" i="2"/>
  <c r="G1276" i="2"/>
  <c r="H1276" i="2"/>
  <c r="I1276" i="2"/>
  <c r="J1276" i="2"/>
  <c r="K1276" i="2"/>
  <c r="L1276" i="2"/>
  <c r="M1276" i="2"/>
  <c r="N1276" i="2"/>
  <c r="G1277" i="2"/>
  <c r="H1277" i="2"/>
  <c r="I1277" i="2"/>
  <c r="J1277" i="2"/>
  <c r="K1277" i="2"/>
  <c r="L1277" i="2"/>
  <c r="M1277" i="2"/>
  <c r="N1277" i="2"/>
  <c r="G1278" i="2"/>
  <c r="H1278" i="2"/>
  <c r="I1278" i="2"/>
  <c r="J1278" i="2"/>
  <c r="K1278" i="2"/>
  <c r="L1278" i="2"/>
  <c r="M1278" i="2"/>
  <c r="N1278" i="2"/>
  <c r="G1279" i="2"/>
  <c r="H1279" i="2"/>
  <c r="I1279" i="2"/>
  <c r="J1279" i="2"/>
  <c r="K1279" i="2"/>
  <c r="L1279" i="2"/>
  <c r="M1279" i="2"/>
  <c r="N1279" i="2"/>
  <c r="G1280" i="2"/>
  <c r="H1280" i="2"/>
  <c r="I1280" i="2"/>
  <c r="J1280" i="2"/>
  <c r="K1280" i="2"/>
  <c r="L1280" i="2"/>
  <c r="M1280" i="2"/>
  <c r="N1280" i="2"/>
  <c r="G1281" i="2"/>
  <c r="H1281" i="2"/>
  <c r="I1281" i="2"/>
  <c r="J1281" i="2"/>
  <c r="K1281" i="2"/>
  <c r="L1281" i="2"/>
  <c r="M1281" i="2"/>
  <c r="N1281" i="2"/>
  <c r="G1282" i="2"/>
  <c r="H1282" i="2"/>
  <c r="I1282" i="2"/>
  <c r="J1282" i="2"/>
  <c r="K1282" i="2"/>
  <c r="L1282" i="2"/>
  <c r="M1282" i="2"/>
  <c r="N1282" i="2"/>
  <c r="G1283" i="2"/>
  <c r="H1283" i="2"/>
  <c r="I1283" i="2"/>
  <c r="J1283" i="2"/>
  <c r="K1283" i="2"/>
  <c r="L1283" i="2"/>
  <c r="M1283" i="2"/>
  <c r="N1283" i="2"/>
  <c r="G1284" i="2"/>
  <c r="H1284" i="2"/>
  <c r="I1284" i="2"/>
  <c r="J1284" i="2"/>
  <c r="K1284" i="2"/>
  <c r="L1284" i="2"/>
  <c r="M1284" i="2"/>
  <c r="N1284" i="2"/>
  <c r="G1285" i="2"/>
  <c r="H1285" i="2"/>
  <c r="I1285" i="2"/>
  <c r="J1285" i="2"/>
  <c r="K1285" i="2"/>
  <c r="L1285" i="2"/>
  <c r="M1285" i="2"/>
  <c r="N1285" i="2"/>
  <c r="G1286" i="2"/>
  <c r="H1286" i="2"/>
  <c r="I1286" i="2"/>
  <c r="J1286" i="2"/>
  <c r="K1286" i="2"/>
  <c r="L1286" i="2"/>
  <c r="M1286" i="2"/>
  <c r="N1286" i="2"/>
  <c r="G1287" i="2"/>
  <c r="H1287" i="2"/>
  <c r="I1287" i="2"/>
  <c r="J1287" i="2"/>
  <c r="K1287" i="2"/>
  <c r="L1287" i="2"/>
  <c r="M1287" i="2"/>
  <c r="N1287" i="2"/>
  <c r="G1288" i="2"/>
  <c r="H1288" i="2"/>
  <c r="I1288" i="2"/>
  <c r="J1288" i="2"/>
  <c r="K1288" i="2"/>
  <c r="L1288" i="2"/>
  <c r="M1288" i="2"/>
  <c r="N1288" i="2"/>
  <c r="G1289" i="2"/>
  <c r="H1289" i="2"/>
  <c r="I1289" i="2"/>
  <c r="J1289" i="2"/>
  <c r="K1289" i="2"/>
  <c r="L1289" i="2"/>
  <c r="M1289" i="2"/>
  <c r="N1289" i="2"/>
  <c r="G1290" i="2"/>
  <c r="H1290" i="2"/>
  <c r="I1290" i="2"/>
  <c r="J1290" i="2"/>
  <c r="K1290" i="2"/>
  <c r="L1290" i="2"/>
  <c r="M1290" i="2"/>
  <c r="N1290" i="2"/>
  <c r="G1291" i="2"/>
  <c r="H1291" i="2"/>
  <c r="I1291" i="2"/>
  <c r="J1291" i="2"/>
  <c r="K1291" i="2"/>
  <c r="L1291" i="2"/>
  <c r="M1291" i="2"/>
  <c r="N1291" i="2"/>
  <c r="G1292" i="2"/>
  <c r="H1292" i="2"/>
  <c r="I1292" i="2"/>
  <c r="J1292" i="2"/>
  <c r="K1292" i="2"/>
  <c r="L1292" i="2"/>
  <c r="M1292" i="2"/>
  <c r="N1292" i="2"/>
  <c r="G1293" i="2"/>
  <c r="H1293" i="2"/>
  <c r="I1293" i="2"/>
  <c r="J1293" i="2"/>
  <c r="K1293" i="2"/>
  <c r="L1293" i="2"/>
  <c r="M1293" i="2"/>
  <c r="N1293" i="2"/>
  <c r="H1260" i="2"/>
  <c r="I1260" i="2"/>
  <c r="J1260" i="2"/>
  <c r="K1260" i="2"/>
  <c r="L1260" i="2"/>
  <c r="M1260" i="2"/>
  <c r="N1260" i="2"/>
  <c r="G1260" i="2"/>
  <c r="P37" i="2"/>
  <c r="P36" i="2"/>
  <c r="F95" i="19" l="1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94" i="19"/>
  <c r="E94" i="19"/>
  <c r="G94" i="19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2" i="1"/>
  <c r="G1227" i="2"/>
  <c r="H1227" i="2"/>
  <c r="I1227" i="2" s="1"/>
  <c r="J1227" i="2" s="1"/>
  <c r="K1227" i="2" s="1"/>
  <c r="L1227" i="2" s="1"/>
  <c r="M1227" i="2" s="1"/>
  <c r="N1227" i="2" s="1"/>
  <c r="G1228" i="2"/>
  <c r="H1228" i="2" s="1"/>
  <c r="I1228" i="2" s="1"/>
  <c r="J1228" i="2" s="1"/>
  <c r="K1228" i="2" s="1"/>
  <c r="L1228" i="2" s="1"/>
  <c r="M1228" i="2" s="1"/>
  <c r="N1228" i="2" s="1"/>
  <c r="G1229" i="2"/>
  <c r="H1229" i="2"/>
  <c r="I1229" i="2" s="1"/>
  <c r="J1229" i="2" s="1"/>
  <c r="K1229" i="2" s="1"/>
  <c r="L1229" i="2" s="1"/>
  <c r="M1229" i="2" s="1"/>
  <c r="N1229" i="2" s="1"/>
  <c r="G1230" i="2"/>
  <c r="H1230" i="2" s="1"/>
  <c r="I1230" i="2" s="1"/>
  <c r="J1230" i="2" s="1"/>
  <c r="K1230" i="2" s="1"/>
  <c r="L1230" i="2" s="1"/>
  <c r="M1230" i="2" s="1"/>
  <c r="N1230" i="2" s="1"/>
  <c r="G1231" i="2"/>
  <c r="H1231" i="2"/>
  <c r="I1231" i="2" s="1"/>
  <c r="J1231" i="2" s="1"/>
  <c r="K1231" i="2" s="1"/>
  <c r="L1231" i="2" s="1"/>
  <c r="M1231" i="2" s="1"/>
  <c r="N1231" i="2" s="1"/>
  <c r="G1232" i="2"/>
  <c r="H1232" i="2" s="1"/>
  <c r="I1232" i="2" s="1"/>
  <c r="J1232" i="2" s="1"/>
  <c r="K1232" i="2" s="1"/>
  <c r="L1232" i="2" s="1"/>
  <c r="M1232" i="2" s="1"/>
  <c r="N1232" i="2" s="1"/>
  <c r="G1233" i="2"/>
  <c r="H1233" i="2"/>
  <c r="I1233" i="2" s="1"/>
  <c r="J1233" i="2" s="1"/>
  <c r="K1233" i="2" s="1"/>
  <c r="L1233" i="2" s="1"/>
  <c r="M1233" i="2" s="1"/>
  <c r="N1233" i="2" s="1"/>
  <c r="G1234" i="2"/>
  <c r="H1234" i="2" s="1"/>
  <c r="I1234" i="2" s="1"/>
  <c r="J1234" i="2" s="1"/>
  <c r="K1234" i="2" s="1"/>
  <c r="L1234" i="2" s="1"/>
  <c r="M1234" i="2" s="1"/>
  <c r="N1234" i="2" s="1"/>
  <c r="G1235" i="2"/>
  <c r="H1235" i="2"/>
  <c r="I1235" i="2" s="1"/>
  <c r="J1235" i="2" s="1"/>
  <c r="K1235" i="2" s="1"/>
  <c r="L1235" i="2" s="1"/>
  <c r="M1235" i="2" s="1"/>
  <c r="N1235" i="2" s="1"/>
  <c r="G1236" i="2"/>
  <c r="H1236" i="2" s="1"/>
  <c r="I1236" i="2" s="1"/>
  <c r="J1236" i="2" s="1"/>
  <c r="K1236" i="2" s="1"/>
  <c r="L1236" i="2" s="1"/>
  <c r="M1236" i="2" s="1"/>
  <c r="N1236" i="2" s="1"/>
  <c r="G1237" i="2"/>
  <c r="H1237" i="2"/>
  <c r="I1237" i="2" s="1"/>
  <c r="J1237" i="2" s="1"/>
  <c r="K1237" i="2" s="1"/>
  <c r="L1237" i="2" s="1"/>
  <c r="M1237" i="2" s="1"/>
  <c r="N1237" i="2" s="1"/>
  <c r="G1238" i="2"/>
  <c r="H1238" i="2" s="1"/>
  <c r="I1238" i="2" s="1"/>
  <c r="J1238" i="2" s="1"/>
  <c r="K1238" i="2" s="1"/>
  <c r="L1238" i="2" s="1"/>
  <c r="M1238" i="2" s="1"/>
  <c r="N1238" i="2" s="1"/>
  <c r="G1239" i="2"/>
  <c r="H1239" i="2"/>
  <c r="I1239" i="2" s="1"/>
  <c r="J1239" i="2" s="1"/>
  <c r="K1239" i="2" s="1"/>
  <c r="L1239" i="2" s="1"/>
  <c r="M1239" i="2" s="1"/>
  <c r="N1239" i="2" s="1"/>
  <c r="G1240" i="2"/>
  <c r="H1240" i="2" s="1"/>
  <c r="I1240" i="2" s="1"/>
  <c r="J1240" i="2" s="1"/>
  <c r="K1240" i="2" s="1"/>
  <c r="L1240" i="2" s="1"/>
  <c r="M1240" i="2" s="1"/>
  <c r="N1240" i="2" s="1"/>
  <c r="G1241" i="2"/>
  <c r="H1241" i="2"/>
  <c r="I1241" i="2" s="1"/>
  <c r="J1241" i="2" s="1"/>
  <c r="K1241" i="2" s="1"/>
  <c r="L1241" i="2" s="1"/>
  <c r="M1241" i="2" s="1"/>
  <c r="N1241" i="2" s="1"/>
  <c r="G1242" i="2"/>
  <c r="H1242" i="2" s="1"/>
  <c r="I1242" i="2" s="1"/>
  <c r="J1242" i="2" s="1"/>
  <c r="K1242" i="2" s="1"/>
  <c r="L1242" i="2" s="1"/>
  <c r="M1242" i="2" s="1"/>
  <c r="N1242" i="2" s="1"/>
  <c r="G1243" i="2"/>
  <c r="H1243" i="2"/>
  <c r="I1243" i="2" s="1"/>
  <c r="J1243" i="2" s="1"/>
  <c r="K1243" i="2" s="1"/>
  <c r="L1243" i="2" s="1"/>
  <c r="M1243" i="2" s="1"/>
  <c r="N1243" i="2" s="1"/>
  <c r="G1244" i="2"/>
  <c r="H1244" i="2" s="1"/>
  <c r="I1244" i="2" s="1"/>
  <c r="J1244" i="2" s="1"/>
  <c r="K1244" i="2" s="1"/>
  <c r="L1244" i="2" s="1"/>
  <c r="M1244" i="2" s="1"/>
  <c r="N1244" i="2" s="1"/>
  <c r="G1245" i="2"/>
  <c r="H1245" i="2"/>
  <c r="I1245" i="2" s="1"/>
  <c r="J1245" i="2" s="1"/>
  <c r="K1245" i="2" s="1"/>
  <c r="L1245" i="2" s="1"/>
  <c r="M1245" i="2" s="1"/>
  <c r="N1245" i="2" s="1"/>
  <c r="G1246" i="2"/>
  <c r="H1246" i="2" s="1"/>
  <c r="I1246" i="2" s="1"/>
  <c r="J1246" i="2" s="1"/>
  <c r="K1246" i="2" s="1"/>
  <c r="L1246" i="2" s="1"/>
  <c r="M1246" i="2" s="1"/>
  <c r="N1246" i="2" s="1"/>
  <c r="G1247" i="2"/>
  <c r="H1247" i="2" s="1"/>
  <c r="I1247" i="2" s="1"/>
  <c r="J1247" i="2" s="1"/>
  <c r="K1247" i="2" s="1"/>
  <c r="L1247" i="2" s="1"/>
  <c r="M1247" i="2" s="1"/>
  <c r="N1247" i="2" s="1"/>
  <c r="G1248" i="2"/>
  <c r="H1248" i="2" s="1"/>
  <c r="I1248" i="2" s="1"/>
  <c r="J1248" i="2" s="1"/>
  <c r="K1248" i="2" s="1"/>
  <c r="L1248" i="2" s="1"/>
  <c r="M1248" i="2" s="1"/>
  <c r="N1248" i="2" s="1"/>
  <c r="G1249" i="2"/>
  <c r="H1249" i="2" s="1"/>
  <c r="I1249" i="2" s="1"/>
  <c r="J1249" i="2" s="1"/>
  <c r="K1249" i="2" s="1"/>
  <c r="L1249" i="2" s="1"/>
  <c r="M1249" i="2" s="1"/>
  <c r="N1249" i="2" s="1"/>
  <c r="G1250" i="2"/>
  <c r="H1250" i="2" s="1"/>
  <c r="I1250" i="2" s="1"/>
  <c r="J1250" i="2" s="1"/>
  <c r="K1250" i="2" s="1"/>
  <c r="L1250" i="2" s="1"/>
  <c r="M1250" i="2" s="1"/>
  <c r="N1250" i="2" s="1"/>
  <c r="G1251" i="2"/>
  <c r="H1251" i="2" s="1"/>
  <c r="I1251" i="2" s="1"/>
  <c r="J1251" i="2" s="1"/>
  <c r="K1251" i="2" s="1"/>
  <c r="L1251" i="2" s="1"/>
  <c r="M1251" i="2" s="1"/>
  <c r="N1251" i="2" s="1"/>
  <c r="G1252" i="2"/>
  <c r="H1252" i="2" s="1"/>
  <c r="I1252" i="2" s="1"/>
  <c r="J1252" i="2" s="1"/>
  <c r="K1252" i="2" s="1"/>
  <c r="L1252" i="2" s="1"/>
  <c r="M1252" i="2" s="1"/>
  <c r="N1252" i="2" s="1"/>
  <c r="G1253" i="2"/>
  <c r="H1253" i="2" s="1"/>
  <c r="I1253" i="2" s="1"/>
  <c r="J1253" i="2" s="1"/>
  <c r="K1253" i="2" s="1"/>
  <c r="L1253" i="2" s="1"/>
  <c r="M1253" i="2" s="1"/>
  <c r="N1253" i="2" s="1"/>
  <c r="G1254" i="2"/>
  <c r="H1254" i="2" s="1"/>
  <c r="I1254" i="2" s="1"/>
  <c r="J1254" i="2" s="1"/>
  <c r="K1254" i="2" s="1"/>
  <c r="L1254" i="2" s="1"/>
  <c r="M1254" i="2" s="1"/>
  <c r="N1254" i="2" s="1"/>
  <c r="G1255" i="2"/>
  <c r="H1255" i="2" s="1"/>
  <c r="I1255" i="2" s="1"/>
  <c r="J1255" i="2" s="1"/>
  <c r="K1255" i="2" s="1"/>
  <c r="L1255" i="2" s="1"/>
  <c r="M1255" i="2" s="1"/>
  <c r="N1255" i="2" s="1"/>
  <c r="G1256" i="2"/>
  <c r="H1256" i="2" s="1"/>
  <c r="I1256" i="2" s="1"/>
  <c r="J1256" i="2" s="1"/>
  <c r="K1256" i="2" s="1"/>
  <c r="L1256" i="2" s="1"/>
  <c r="M1256" i="2" s="1"/>
  <c r="N1256" i="2" s="1"/>
  <c r="G1257" i="2"/>
  <c r="H1257" i="2" s="1"/>
  <c r="I1257" i="2" s="1"/>
  <c r="J1257" i="2" s="1"/>
  <c r="K1257" i="2" s="1"/>
  <c r="L1257" i="2" s="1"/>
  <c r="M1257" i="2" s="1"/>
  <c r="N1257" i="2" s="1"/>
  <c r="G1258" i="2"/>
  <c r="H1258" i="2" s="1"/>
  <c r="I1258" i="2" s="1"/>
  <c r="J1258" i="2" s="1"/>
  <c r="K1258" i="2" s="1"/>
  <c r="L1258" i="2" s="1"/>
  <c r="M1258" i="2" s="1"/>
  <c r="N1258" i="2" s="1"/>
  <c r="G1259" i="2"/>
  <c r="H1259" i="2" s="1"/>
  <c r="I1259" i="2" s="1"/>
  <c r="J1259" i="2" s="1"/>
  <c r="K1259" i="2" s="1"/>
  <c r="L1259" i="2" s="1"/>
  <c r="M1259" i="2" s="1"/>
  <c r="N1259" i="2" s="1"/>
  <c r="G1226" i="2"/>
  <c r="G1202" i="2"/>
  <c r="H1202" i="2" s="1"/>
  <c r="I1202" i="2" s="1"/>
  <c r="J1202" i="2" s="1"/>
  <c r="K1202" i="2" s="1"/>
  <c r="L1202" i="2" s="1"/>
  <c r="M1202" i="2" s="1"/>
  <c r="N1202" i="2" s="1"/>
  <c r="H1226" i="2"/>
  <c r="I1226" i="2" s="1"/>
  <c r="J1226" i="2" s="1"/>
  <c r="K1226" i="2"/>
  <c r="L1226" i="2" s="1"/>
  <c r="M1226" i="2" s="1"/>
  <c r="N1226" i="2" s="1"/>
  <c r="E95" i="19"/>
  <c r="E96" i="19"/>
  <c r="G96" i="19" s="1"/>
  <c r="E97" i="19"/>
  <c r="E98" i="19"/>
  <c r="E99" i="19"/>
  <c r="E100" i="19"/>
  <c r="E101" i="19"/>
  <c r="E102" i="19"/>
  <c r="E103" i="19"/>
  <c r="E104" i="19"/>
  <c r="G104" i="19" s="1"/>
  <c r="E105" i="19"/>
  <c r="E106" i="19"/>
  <c r="E107" i="19"/>
  <c r="E108" i="19"/>
  <c r="E109" i="19"/>
  <c r="E110" i="19"/>
  <c r="E111" i="19"/>
  <c r="E112" i="19"/>
  <c r="G112" i="19" s="1"/>
  <c r="E113" i="19"/>
  <c r="E114" i="19"/>
  <c r="E115" i="19"/>
  <c r="E116" i="19"/>
  <c r="E117" i="19"/>
  <c r="E118" i="19"/>
  <c r="E119" i="19"/>
  <c r="E120" i="19"/>
  <c r="G120" i="19" s="1"/>
  <c r="E121" i="19"/>
  <c r="E122" i="19"/>
  <c r="E123" i="19"/>
  <c r="E124" i="19"/>
  <c r="E125" i="19"/>
  <c r="E126" i="19"/>
  <c r="E127" i="19"/>
  <c r="G1192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H1159" i="2"/>
  <c r="I1159" i="2"/>
  <c r="J1159" i="2" s="1"/>
  <c r="K1159" i="2" s="1"/>
  <c r="L1159" i="2" s="1"/>
  <c r="M1159" i="2" s="1"/>
  <c r="N1159" i="2" s="1"/>
  <c r="H1160" i="2"/>
  <c r="I1160" i="2" s="1"/>
  <c r="J1160" i="2" s="1"/>
  <c r="K1160" i="2" s="1"/>
  <c r="L1160" i="2" s="1"/>
  <c r="M1160" i="2" s="1"/>
  <c r="N1160" i="2" s="1"/>
  <c r="H1161" i="2"/>
  <c r="I1161" i="2"/>
  <c r="J1161" i="2" s="1"/>
  <c r="K1161" i="2" s="1"/>
  <c r="L1161" i="2" s="1"/>
  <c r="M1161" i="2" s="1"/>
  <c r="N1161" i="2" s="1"/>
  <c r="H1162" i="2"/>
  <c r="I1162" i="2"/>
  <c r="H1163" i="2"/>
  <c r="I1163" i="2"/>
  <c r="J1163" i="2" s="1"/>
  <c r="K1163" i="2" s="1"/>
  <c r="L1163" i="2" s="1"/>
  <c r="M1163" i="2" s="1"/>
  <c r="N1163" i="2" s="1"/>
  <c r="H1164" i="2"/>
  <c r="I1164" i="2" s="1"/>
  <c r="J1164" i="2" s="1"/>
  <c r="K1164" i="2" s="1"/>
  <c r="L1164" i="2" s="1"/>
  <c r="M1164" i="2" s="1"/>
  <c r="N1164" i="2" s="1"/>
  <c r="H1165" i="2"/>
  <c r="I1165" i="2"/>
  <c r="H1166" i="2"/>
  <c r="I1166" i="2"/>
  <c r="H1167" i="2"/>
  <c r="I1167" i="2"/>
  <c r="J1167" i="2" s="1"/>
  <c r="K1167" i="2" s="1"/>
  <c r="L1167" i="2" s="1"/>
  <c r="M1167" i="2" s="1"/>
  <c r="N1167" i="2" s="1"/>
  <c r="H1168" i="2"/>
  <c r="I1168" i="2" s="1"/>
  <c r="J1168" i="2" s="1"/>
  <c r="K1168" i="2" s="1"/>
  <c r="L1168" i="2" s="1"/>
  <c r="M1168" i="2" s="1"/>
  <c r="N1168" i="2" s="1"/>
  <c r="H1169" i="2"/>
  <c r="I1169" i="2"/>
  <c r="J1169" i="2" s="1"/>
  <c r="K1169" i="2" s="1"/>
  <c r="L1169" i="2" s="1"/>
  <c r="M1169" i="2" s="1"/>
  <c r="N1169" i="2" s="1"/>
  <c r="H1170" i="2"/>
  <c r="I1170" i="2"/>
  <c r="H1171" i="2"/>
  <c r="I1171" i="2"/>
  <c r="J1171" i="2" s="1"/>
  <c r="K1171" i="2" s="1"/>
  <c r="L1171" i="2" s="1"/>
  <c r="M1171" i="2" s="1"/>
  <c r="N1171" i="2" s="1"/>
  <c r="H1172" i="2"/>
  <c r="I1172" i="2" s="1"/>
  <c r="J1172" i="2" s="1"/>
  <c r="K1172" i="2" s="1"/>
  <c r="L1172" i="2" s="1"/>
  <c r="M1172" i="2" s="1"/>
  <c r="N1172" i="2" s="1"/>
  <c r="H1173" i="2"/>
  <c r="I1173" i="2"/>
  <c r="H1174" i="2"/>
  <c r="I1174" i="2"/>
  <c r="H1175" i="2"/>
  <c r="I1175" i="2"/>
  <c r="J1175" i="2" s="1"/>
  <c r="K1175" i="2" s="1"/>
  <c r="L1175" i="2" s="1"/>
  <c r="M1175" i="2" s="1"/>
  <c r="N1175" i="2" s="1"/>
  <c r="H1176" i="2"/>
  <c r="I1176" i="2" s="1"/>
  <c r="J1176" i="2" s="1"/>
  <c r="K1176" i="2" s="1"/>
  <c r="L1176" i="2" s="1"/>
  <c r="M1176" i="2" s="1"/>
  <c r="N1176" i="2" s="1"/>
  <c r="H1177" i="2"/>
  <c r="I1177" i="2"/>
  <c r="J1177" i="2" s="1"/>
  <c r="K1177" i="2" s="1"/>
  <c r="L1177" i="2" s="1"/>
  <c r="M1177" i="2" s="1"/>
  <c r="N1177" i="2" s="1"/>
  <c r="H1178" i="2"/>
  <c r="I1178" i="2"/>
  <c r="H1179" i="2"/>
  <c r="I1179" i="2"/>
  <c r="J1179" i="2" s="1"/>
  <c r="K1179" i="2" s="1"/>
  <c r="L1179" i="2" s="1"/>
  <c r="M1179" i="2" s="1"/>
  <c r="N1179" i="2" s="1"/>
  <c r="H1180" i="2"/>
  <c r="I1180" i="2" s="1"/>
  <c r="J1180" i="2" s="1"/>
  <c r="K1180" i="2" s="1"/>
  <c r="L1180" i="2" s="1"/>
  <c r="M1180" i="2" s="1"/>
  <c r="N1180" i="2" s="1"/>
  <c r="H1181" i="2"/>
  <c r="I1181" i="2"/>
  <c r="H1182" i="2"/>
  <c r="I1182" i="2"/>
  <c r="H1183" i="2"/>
  <c r="I1183" i="2"/>
  <c r="J1183" i="2" s="1"/>
  <c r="K1183" i="2" s="1"/>
  <c r="L1183" i="2" s="1"/>
  <c r="M1183" i="2" s="1"/>
  <c r="N1183" i="2" s="1"/>
  <c r="H1184" i="2"/>
  <c r="I1184" i="2"/>
  <c r="H1185" i="2"/>
  <c r="I1185" i="2"/>
  <c r="J1185" i="2" s="1"/>
  <c r="K1185" i="2" s="1"/>
  <c r="L1185" i="2" s="1"/>
  <c r="M1185" i="2" s="1"/>
  <c r="N1185" i="2" s="1"/>
  <c r="H1186" i="2"/>
  <c r="I1186" i="2"/>
  <c r="H1187" i="2"/>
  <c r="I1187" i="2"/>
  <c r="J1187" i="2" s="1"/>
  <c r="K1187" i="2" s="1"/>
  <c r="L1187" i="2" s="1"/>
  <c r="M1187" i="2" s="1"/>
  <c r="N1187" i="2" s="1"/>
  <c r="H1188" i="2"/>
  <c r="I1188" i="2"/>
  <c r="H1189" i="2"/>
  <c r="I1189" i="2"/>
  <c r="H1190" i="2"/>
  <c r="I1190" i="2"/>
  <c r="H1191" i="2"/>
  <c r="I1191" i="2"/>
  <c r="J1191" i="2" s="1"/>
  <c r="K1191" i="2" s="1"/>
  <c r="L1191" i="2" s="1"/>
  <c r="M1191" i="2" s="1"/>
  <c r="N1191" i="2" s="1"/>
  <c r="J1162" i="2"/>
  <c r="K1162" i="2" s="1"/>
  <c r="L1162" i="2" s="1"/>
  <c r="M1162" i="2" s="1"/>
  <c r="N1162" i="2" s="1"/>
  <c r="J1165" i="2"/>
  <c r="K1165" i="2" s="1"/>
  <c r="L1165" i="2" s="1"/>
  <c r="M1165" i="2" s="1"/>
  <c r="N1165" i="2" s="1"/>
  <c r="J1166" i="2"/>
  <c r="K1166" i="2" s="1"/>
  <c r="L1166" i="2" s="1"/>
  <c r="M1166" i="2" s="1"/>
  <c r="N1166" i="2" s="1"/>
  <c r="J1170" i="2"/>
  <c r="K1170" i="2" s="1"/>
  <c r="L1170" i="2" s="1"/>
  <c r="M1170" i="2" s="1"/>
  <c r="N1170" i="2" s="1"/>
  <c r="J1173" i="2"/>
  <c r="K1173" i="2" s="1"/>
  <c r="L1173" i="2" s="1"/>
  <c r="M1173" i="2" s="1"/>
  <c r="N1173" i="2" s="1"/>
  <c r="J1174" i="2"/>
  <c r="K1174" i="2" s="1"/>
  <c r="L1174" i="2" s="1"/>
  <c r="M1174" i="2" s="1"/>
  <c r="N1174" i="2" s="1"/>
  <c r="J1178" i="2"/>
  <c r="K1178" i="2" s="1"/>
  <c r="L1178" i="2" s="1"/>
  <c r="M1178" i="2" s="1"/>
  <c r="N1178" i="2" s="1"/>
  <c r="J1181" i="2"/>
  <c r="K1181" i="2" s="1"/>
  <c r="L1181" i="2" s="1"/>
  <c r="M1181" i="2" s="1"/>
  <c r="N1181" i="2" s="1"/>
  <c r="J1182" i="2"/>
  <c r="K1182" i="2" s="1"/>
  <c r="L1182" i="2" s="1"/>
  <c r="M1182" i="2" s="1"/>
  <c r="N1182" i="2" s="1"/>
  <c r="J1184" i="2"/>
  <c r="J1186" i="2"/>
  <c r="J1188" i="2"/>
  <c r="K1188" i="2" s="1"/>
  <c r="L1188" i="2" s="1"/>
  <c r="M1188" i="2" s="1"/>
  <c r="N1188" i="2" s="1"/>
  <c r="J1189" i="2"/>
  <c r="K1189" i="2" s="1"/>
  <c r="L1189" i="2" s="1"/>
  <c r="M1189" i="2" s="1"/>
  <c r="N1189" i="2" s="1"/>
  <c r="J1190" i="2"/>
  <c r="K1190" i="2" s="1"/>
  <c r="L1190" i="2" s="1"/>
  <c r="M1190" i="2" s="1"/>
  <c r="N1190" i="2" s="1"/>
  <c r="I1158" i="2"/>
  <c r="J1158" i="2" s="1"/>
  <c r="H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K1184" i="2"/>
  <c r="L1184" i="2"/>
  <c r="M1184" i="2" s="1"/>
  <c r="N1184" i="2" s="1"/>
  <c r="K1186" i="2"/>
  <c r="L1186" i="2"/>
  <c r="M1186" i="2" s="1"/>
  <c r="N1186" i="2" s="1"/>
  <c r="K1158" i="2"/>
  <c r="G1158" i="2"/>
  <c r="D71" i="18"/>
  <c r="F71" i="18" s="1"/>
  <c r="F70" i="18"/>
  <c r="D70" i="18"/>
  <c r="D67" i="18"/>
  <c r="F67" i="18" s="1"/>
  <c r="D64" i="18"/>
  <c r="F64" i="18" s="1"/>
  <c r="D63" i="18"/>
  <c r="F63" i="18" s="1"/>
  <c r="D56" i="18"/>
  <c r="F56" i="18" s="1"/>
  <c r="D55" i="18"/>
  <c r="F55" i="18" s="1"/>
  <c r="D52" i="18"/>
  <c r="F52" i="18" s="1"/>
  <c r="D51" i="18"/>
  <c r="F51" i="18" s="1"/>
  <c r="D50" i="18"/>
  <c r="F50" i="18" s="1"/>
  <c r="D49" i="18"/>
  <c r="F49" i="18" s="1"/>
  <c r="D48" i="18"/>
  <c r="F48" i="18" s="1"/>
  <c r="D47" i="18"/>
  <c r="F47" i="18" s="1"/>
  <c r="D46" i="18"/>
  <c r="F46" i="18" s="1"/>
  <c r="D44" i="18"/>
  <c r="F44" i="18" s="1"/>
  <c r="D43" i="18"/>
  <c r="F43" i="18" s="1"/>
  <c r="D42" i="18"/>
  <c r="F42" i="18" s="1"/>
  <c r="D41" i="18"/>
  <c r="F41" i="18" s="1"/>
  <c r="F37" i="18"/>
  <c r="F36" i="18"/>
  <c r="F35" i="18"/>
  <c r="F34" i="18"/>
  <c r="D60" i="18" s="1"/>
  <c r="F60" i="18" s="1"/>
  <c r="F33" i="18"/>
  <c r="D61" i="18" s="1"/>
  <c r="F61" i="18" s="1"/>
  <c r="F32" i="18"/>
  <c r="D66" i="18" s="1"/>
  <c r="F66" i="18" s="1"/>
  <c r="F31" i="18"/>
  <c r="F30" i="18"/>
  <c r="D69" i="18" s="1"/>
  <c r="F69" i="18" s="1"/>
  <c r="F29" i="18"/>
  <c r="F28" i="18"/>
  <c r="D68" i="18" s="1"/>
  <c r="F68" i="18" s="1"/>
  <c r="F27" i="18"/>
  <c r="F26" i="18"/>
  <c r="D57" i="18" s="1"/>
  <c r="F57" i="18" s="1"/>
  <c r="F25" i="18"/>
  <c r="F24" i="18"/>
  <c r="D54" i="18" s="1"/>
  <c r="F54" i="18" s="1"/>
  <c r="F23" i="18"/>
  <c r="F22" i="18"/>
  <c r="D53" i="18" s="1"/>
  <c r="F53" i="18" s="1"/>
  <c r="F21" i="18"/>
  <c r="F20" i="18"/>
  <c r="D62" i="18" s="1"/>
  <c r="F62" i="18" s="1"/>
  <c r="F19" i="18"/>
  <c r="F18" i="18"/>
  <c r="F17" i="18"/>
  <c r="F16" i="18"/>
  <c r="D74" i="18" s="1"/>
  <c r="F74" i="18" s="1"/>
  <c r="F15" i="18"/>
  <c r="F14" i="18"/>
  <c r="F13" i="18"/>
  <c r="F12" i="18"/>
  <c r="D58" i="18" s="1"/>
  <c r="F58" i="18" s="1"/>
  <c r="F11" i="18"/>
  <c r="F10" i="18"/>
  <c r="D59" i="18" s="1"/>
  <c r="F59" i="18" s="1"/>
  <c r="F9" i="18"/>
  <c r="D45" i="18" s="1"/>
  <c r="F45" i="18" s="1"/>
  <c r="F8" i="18"/>
  <c r="D72" i="18" s="1"/>
  <c r="F72" i="18" s="1"/>
  <c r="F7" i="18"/>
  <c r="F6" i="18"/>
  <c r="D65" i="18" s="1"/>
  <c r="F65" i="18" s="1"/>
  <c r="F5" i="18"/>
  <c r="F4" i="18"/>
  <c r="D73" i="18" s="1"/>
  <c r="F73" i="18" s="1"/>
  <c r="F3" i="18"/>
  <c r="G1198" i="2" l="1"/>
  <c r="H1198" i="2" s="1"/>
  <c r="I1198" i="2" s="1"/>
  <c r="J1198" i="2" s="1"/>
  <c r="K1198" i="2" s="1"/>
  <c r="L1198" i="2" s="1"/>
  <c r="M1198" i="2" s="1"/>
  <c r="N1198" i="2" s="1"/>
  <c r="G100" i="19"/>
  <c r="G1218" i="2"/>
  <c r="H1218" i="2" s="1"/>
  <c r="I1218" i="2" s="1"/>
  <c r="J1218" i="2" s="1"/>
  <c r="K1218" i="2" s="1"/>
  <c r="L1218" i="2" s="1"/>
  <c r="M1218" i="2" s="1"/>
  <c r="N1218" i="2" s="1"/>
  <c r="G1214" i="2"/>
  <c r="H1214" i="2" s="1"/>
  <c r="I1214" i="2" s="1"/>
  <c r="J1214" i="2" s="1"/>
  <c r="K1214" i="2" s="1"/>
  <c r="L1214" i="2" s="1"/>
  <c r="M1214" i="2" s="1"/>
  <c r="N1214" i="2" s="1"/>
  <c r="G116" i="19"/>
  <c r="G1213" i="2"/>
  <c r="H1213" i="2" s="1"/>
  <c r="I1213" i="2" s="1"/>
  <c r="J1213" i="2" s="1"/>
  <c r="K1213" i="2" s="1"/>
  <c r="L1213" i="2" s="1"/>
  <c r="M1213" i="2" s="1"/>
  <c r="N1213" i="2" s="1"/>
  <c r="G115" i="19"/>
  <c r="G1205" i="2"/>
  <c r="H1205" i="2" s="1"/>
  <c r="I1205" i="2" s="1"/>
  <c r="J1205" i="2" s="1"/>
  <c r="K1205" i="2" s="1"/>
  <c r="L1205" i="2" s="1"/>
  <c r="M1205" i="2" s="1"/>
  <c r="N1205" i="2" s="1"/>
  <c r="G107" i="19"/>
  <c r="G1197" i="2"/>
  <c r="H1197" i="2" s="1"/>
  <c r="I1197" i="2" s="1"/>
  <c r="J1197" i="2" s="1"/>
  <c r="K1197" i="2" s="1"/>
  <c r="L1197" i="2" s="1"/>
  <c r="M1197" i="2" s="1"/>
  <c r="N1197" i="2" s="1"/>
  <c r="G99" i="19"/>
  <c r="G1210" i="2"/>
  <c r="H1210" i="2" s="1"/>
  <c r="I1210" i="2" s="1"/>
  <c r="J1210" i="2" s="1"/>
  <c r="K1210" i="2" s="1"/>
  <c r="L1210" i="2" s="1"/>
  <c r="M1210" i="2" s="1"/>
  <c r="N1210" i="2" s="1"/>
  <c r="G1222" i="2"/>
  <c r="H1222" i="2" s="1"/>
  <c r="I1222" i="2" s="1"/>
  <c r="J1222" i="2" s="1"/>
  <c r="K1222" i="2" s="1"/>
  <c r="L1222" i="2" s="1"/>
  <c r="M1222" i="2" s="1"/>
  <c r="N1222" i="2" s="1"/>
  <c r="G124" i="19"/>
  <c r="G1212" i="2"/>
  <c r="H1212" i="2" s="1"/>
  <c r="I1212" i="2" s="1"/>
  <c r="J1212" i="2" s="1"/>
  <c r="K1212" i="2" s="1"/>
  <c r="L1212" i="2" s="1"/>
  <c r="M1212" i="2" s="1"/>
  <c r="N1212" i="2" s="1"/>
  <c r="G114" i="19"/>
  <c r="G1196" i="2"/>
  <c r="H1196" i="2" s="1"/>
  <c r="I1196" i="2" s="1"/>
  <c r="J1196" i="2" s="1"/>
  <c r="K1196" i="2" s="1"/>
  <c r="L1196" i="2" s="1"/>
  <c r="M1196" i="2" s="1"/>
  <c r="N1196" i="2" s="1"/>
  <c r="G98" i="19"/>
  <c r="G1211" i="2"/>
  <c r="H1211" i="2" s="1"/>
  <c r="I1211" i="2" s="1"/>
  <c r="J1211" i="2" s="1"/>
  <c r="K1211" i="2" s="1"/>
  <c r="L1211" i="2" s="1"/>
  <c r="M1211" i="2" s="1"/>
  <c r="N1211" i="2" s="1"/>
  <c r="G113" i="19"/>
  <c r="G1203" i="2"/>
  <c r="H1203" i="2" s="1"/>
  <c r="I1203" i="2" s="1"/>
  <c r="J1203" i="2" s="1"/>
  <c r="K1203" i="2" s="1"/>
  <c r="L1203" i="2" s="1"/>
  <c r="M1203" i="2" s="1"/>
  <c r="N1203" i="2" s="1"/>
  <c r="G105" i="19"/>
  <c r="G1195" i="2"/>
  <c r="H1195" i="2" s="1"/>
  <c r="I1195" i="2" s="1"/>
  <c r="J1195" i="2" s="1"/>
  <c r="K1195" i="2" s="1"/>
  <c r="L1195" i="2" s="1"/>
  <c r="M1195" i="2" s="1"/>
  <c r="N1195" i="2" s="1"/>
  <c r="G97" i="19"/>
  <c r="G1194" i="2"/>
  <c r="H1194" i="2" s="1"/>
  <c r="I1194" i="2" s="1"/>
  <c r="J1194" i="2" s="1"/>
  <c r="K1194" i="2" s="1"/>
  <c r="L1194" i="2" s="1"/>
  <c r="M1194" i="2" s="1"/>
  <c r="N1194" i="2" s="1"/>
  <c r="G1220" i="2"/>
  <c r="H1220" i="2" s="1"/>
  <c r="I1220" i="2" s="1"/>
  <c r="J1220" i="2" s="1"/>
  <c r="K1220" i="2" s="1"/>
  <c r="L1220" i="2" s="1"/>
  <c r="M1220" i="2" s="1"/>
  <c r="N1220" i="2" s="1"/>
  <c r="G122" i="19"/>
  <c r="G1223" i="2"/>
  <c r="H1223" i="2" s="1"/>
  <c r="I1223" i="2" s="1"/>
  <c r="J1223" i="2" s="1"/>
  <c r="K1223" i="2" s="1"/>
  <c r="L1223" i="2" s="1"/>
  <c r="M1223" i="2" s="1"/>
  <c r="N1223" i="2" s="1"/>
  <c r="G125" i="19"/>
  <c r="G1221" i="2"/>
  <c r="G123" i="19"/>
  <c r="G1219" i="2"/>
  <c r="H1219" i="2" s="1"/>
  <c r="I1219" i="2" s="1"/>
  <c r="J1219" i="2" s="1"/>
  <c r="K1219" i="2" s="1"/>
  <c r="L1219" i="2" s="1"/>
  <c r="M1219" i="2" s="1"/>
  <c r="N1219" i="2" s="1"/>
  <c r="G121" i="19"/>
  <c r="G1225" i="2"/>
  <c r="H1225" i="2" s="1"/>
  <c r="I1225" i="2" s="1"/>
  <c r="J1225" i="2" s="1"/>
  <c r="K1225" i="2" s="1"/>
  <c r="L1225" i="2" s="1"/>
  <c r="M1225" i="2" s="1"/>
  <c r="N1225" i="2" s="1"/>
  <c r="G127" i="19"/>
  <c r="G1209" i="2"/>
  <c r="H1209" i="2" s="1"/>
  <c r="I1209" i="2" s="1"/>
  <c r="J1209" i="2" s="1"/>
  <c r="K1209" i="2" s="1"/>
  <c r="L1209" i="2" s="1"/>
  <c r="M1209" i="2" s="1"/>
  <c r="N1209" i="2" s="1"/>
  <c r="G111" i="19"/>
  <c r="G1201" i="2"/>
  <c r="H1201" i="2" s="1"/>
  <c r="I1201" i="2" s="1"/>
  <c r="J1201" i="2" s="1"/>
  <c r="K1201" i="2" s="1"/>
  <c r="L1201" i="2" s="1"/>
  <c r="M1201" i="2" s="1"/>
  <c r="N1201" i="2" s="1"/>
  <c r="G103" i="19"/>
  <c r="G1193" i="2"/>
  <c r="H1193" i="2" s="1"/>
  <c r="I1193" i="2" s="1"/>
  <c r="J1193" i="2" s="1"/>
  <c r="K1193" i="2" s="1"/>
  <c r="L1193" i="2" s="1"/>
  <c r="M1193" i="2" s="1"/>
  <c r="N1193" i="2" s="1"/>
  <c r="G95" i="19"/>
  <c r="G1215" i="2"/>
  <c r="H1215" i="2" s="1"/>
  <c r="I1215" i="2" s="1"/>
  <c r="J1215" i="2" s="1"/>
  <c r="K1215" i="2" s="1"/>
  <c r="L1215" i="2" s="1"/>
  <c r="M1215" i="2" s="1"/>
  <c r="N1215" i="2" s="1"/>
  <c r="G117" i="19"/>
  <c r="G1206" i="2"/>
  <c r="H1206" i="2" s="1"/>
  <c r="I1206" i="2" s="1"/>
  <c r="J1206" i="2" s="1"/>
  <c r="K1206" i="2" s="1"/>
  <c r="L1206" i="2" s="1"/>
  <c r="M1206" i="2" s="1"/>
  <c r="N1206" i="2" s="1"/>
  <c r="G108" i="19"/>
  <c r="G1204" i="2"/>
  <c r="H1204" i="2" s="1"/>
  <c r="I1204" i="2" s="1"/>
  <c r="J1204" i="2" s="1"/>
  <c r="K1204" i="2" s="1"/>
  <c r="L1204" i="2" s="1"/>
  <c r="M1204" i="2" s="1"/>
  <c r="N1204" i="2" s="1"/>
  <c r="G106" i="19"/>
  <c r="G1217" i="2"/>
  <c r="H1217" i="2" s="1"/>
  <c r="I1217" i="2" s="1"/>
  <c r="J1217" i="2" s="1"/>
  <c r="K1217" i="2" s="1"/>
  <c r="L1217" i="2" s="1"/>
  <c r="M1217" i="2" s="1"/>
  <c r="N1217" i="2" s="1"/>
  <c r="G119" i="19"/>
  <c r="G1224" i="2"/>
  <c r="H1224" i="2" s="1"/>
  <c r="I1224" i="2" s="1"/>
  <c r="J1224" i="2" s="1"/>
  <c r="K1224" i="2" s="1"/>
  <c r="L1224" i="2" s="1"/>
  <c r="M1224" i="2" s="1"/>
  <c r="N1224" i="2" s="1"/>
  <c r="G126" i="19"/>
  <c r="G1216" i="2"/>
  <c r="H1216" i="2" s="1"/>
  <c r="I1216" i="2" s="1"/>
  <c r="J1216" i="2" s="1"/>
  <c r="K1216" i="2" s="1"/>
  <c r="L1216" i="2" s="1"/>
  <c r="M1216" i="2" s="1"/>
  <c r="N1216" i="2" s="1"/>
  <c r="G118" i="19"/>
  <c r="G1208" i="2"/>
  <c r="H1208" i="2" s="1"/>
  <c r="I1208" i="2" s="1"/>
  <c r="J1208" i="2" s="1"/>
  <c r="K1208" i="2" s="1"/>
  <c r="L1208" i="2" s="1"/>
  <c r="M1208" i="2" s="1"/>
  <c r="N1208" i="2" s="1"/>
  <c r="G110" i="19"/>
  <c r="G1200" i="2"/>
  <c r="H1200" i="2" s="1"/>
  <c r="I1200" i="2" s="1"/>
  <c r="J1200" i="2" s="1"/>
  <c r="K1200" i="2" s="1"/>
  <c r="L1200" i="2" s="1"/>
  <c r="M1200" i="2" s="1"/>
  <c r="N1200" i="2" s="1"/>
  <c r="G102" i="19"/>
  <c r="G1207" i="2"/>
  <c r="H1207" i="2" s="1"/>
  <c r="I1207" i="2" s="1"/>
  <c r="J1207" i="2" s="1"/>
  <c r="K1207" i="2" s="1"/>
  <c r="L1207" i="2" s="1"/>
  <c r="M1207" i="2" s="1"/>
  <c r="N1207" i="2" s="1"/>
  <c r="G109" i="19"/>
  <c r="G1199" i="2"/>
  <c r="H1199" i="2" s="1"/>
  <c r="I1199" i="2" s="1"/>
  <c r="J1199" i="2" s="1"/>
  <c r="K1199" i="2" s="1"/>
  <c r="L1199" i="2" s="1"/>
  <c r="M1199" i="2" s="1"/>
  <c r="N1199" i="2" s="1"/>
  <c r="G101" i="19"/>
  <c r="H1221" i="2"/>
  <c r="I1221" i="2" s="1"/>
  <c r="J1221" i="2" s="1"/>
  <c r="K1221" i="2" s="1"/>
  <c r="L1221" i="2" s="1"/>
  <c r="M1221" i="2" s="1"/>
  <c r="N1221" i="2" s="1"/>
  <c r="AQ27" i="1"/>
  <c r="AQ23" i="1"/>
  <c r="AQ26" i="1"/>
  <c r="AQ18" i="1"/>
  <c r="AQ10" i="1"/>
  <c r="AQ9" i="1"/>
  <c r="AQ33" i="1"/>
  <c r="AQ32" i="1"/>
  <c r="AQ24" i="1"/>
  <c r="AQ6" i="1"/>
  <c r="H1192" i="2"/>
  <c r="I1192" i="2" s="1"/>
  <c r="J1192" i="2" s="1"/>
  <c r="K1192" i="2" s="1"/>
  <c r="L1192" i="2" s="1"/>
  <c r="M1192" i="2" s="1"/>
  <c r="N1192" i="2" s="1"/>
  <c r="AQ22" i="1"/>
  <c r="AQ14" i="1"/>
  <c r="AQ21" i="1"/>
  <c r="AQ13" i="1"/>
  <c r="AQ5" i="1"/>
  <c r="AQ28" i="1"/>
  <c r="AQ20" i="1"/>
  <c r="AQ12" i="1"/>
  <c r="AP2" i="1"/>
  <c r="L1158" i="2"/>
  <c r="M1158" i="2" s="1"/>
  <c r="N1158" i="2" s="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77" i="11"/>
  <c r="C19" i="11"/>
  <c r="AQ7" i="1" l="1"/>
  <c r="AQ3" i="1"/>
  <c r="AQ29" i="1"/>
  <c r="AQ16" i="1"/>
  <c r="AQ15" i="1"/>
  <c r="AQ8" i="1"/>
  <c r="AQ4" i="1"/>
  <c r="AQ35" i="1"/>
  <c r="AQ30" i="1"/>
  <c r="AQ17" i="1"/>
  <c r="AQ34" i="1"/>
  <c r="AQ25" i="1"/>
  <c r="AQ19" i="1"/>
  <c r="AQ31" i="1"/>
  <c r="AQ11" i="1"/>
  <c r="AQ2" i="1"/>
  <c r="AN18" i="1"/>
  <c r="AM1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9" i="1"/>
  <c r="AM20" i="1"/>
  <c r="AM21" i="1"/>
  <c r="AM22" i="1"/>
  <c r="AM23" i="1"/>
  <c r="AM24" i="1"/>
  <c r="AM25" i="1"/>
  <c r="AM27" i="1"/>
  <c r="AM28" i="1"/>
  <c r="AM29" i="1"/>
  <c r="AM30" i="1"/>
  <c r="AM31" i="1"/>
  <c r="AM33" i="1"/>
  <c r="AM34" i="1"/>
  <c r="AM35" i="1"/>
  <c r="AM2" i="1"/>
  <c r="G1091" i="2"/>
  <c r="H1091" i="2"/>
  <c r="I1091" i="2"/>
  <c r="J1091" i="2"/>
  <c r="K1091" i="2"/>
  <c r="L1091" i="2"/>
  <c r="M1091" i="2"/>
  <c r="N1091" i="2"/>
  <c r="G1092" i="2"/>
  <c r="H1092" i="2"/>
  <c r="I1092" i="2"/>
  <c r="J1092" i="2"/>
  <c r="K1092" i="2"/>
  <c r="L1092" i="2"/>
  <c r="M1092" i="2"/>
  <c r="N1092" i="2"/>
  <c r="G1093" i="2"/>
  <c r="H1093" i="2"/>
  <c r="I1093" i="2"/>
  <c r="J1093" i="2"/>
  <c r="K1093" i="2"/>
  <c r="L1093" i="2"/>
  <c r="M1093" i="2"/>
  <c r="N1093" i="2"/>
  <c r="G1094" i="2"/>
  <c r="H1094" i="2"/>
  <c r="I1094" i="2"/>
  <c r="J1094" i="2"/>
  <c r="K1094" i="2"/>
  <c r="L1094" i="2"/>
  <c r="M1094" i="2"/>
  <c r="N1094" i="2"/>
  <c r="G1095" i="2"/>
  <c r="H1095" i="2"/>
  <c r="I1095" i="2"/>
  <c r="J1095" i="2"/>
  <c r="K1095" i="2"/>
  <c r="L1095" i="2"/>
  <c r="M1095" i="2"/>
  <c r="N1095" i="2"/>
  <c r="G1096" i="2"/>
  <c r="H1096" i="2"/>
  <c r="I1096" i="2"/>
  <c r="J1096" i="2"/>
  <c r="K1096" i="2"/>
  <c r="L1096" i="2"/>
  <c r="M1096" i="2"/>
  <c r="N1096" i="2"/>
  <c r="G1097" i="2"/>
  <c r="H1097" i="2"/>
  <c r="I1097" i="2"/>
  <c r="J1097" i="2"/>
  <c r="K1097" i="2"/>
  <c r="L1097" i="2"/>
  <c r="M1097" i="2"/>
  <c r="N1097" i="2"/>
  <c r="G1098" i="2"/>
  <c r="H1098" i="2"/>
  <c r="I1098" i="2"/>
  <c r="J1098" i="2"/>
  <c r="K1098" i="2"/>
  <c r="L1098" i="2"/>
  <c r="M1098" i="2"/>
  <c r="N1098" i="2"/>
  <c r="G1099" i="2"/>
  <c r="H1099" i="2"/>
  <c r="I1099" i="2"/>
  <c r="J1099" i="2"/>
  <c r="K1099" i="2"/>
  <c r="L1099" i="2"/>
  <c r="M1099" i="2"/>
  <c r="N1099" i="2"/>
  <c r="G1100" i="2"/>
  <c r="H1100" i="2"/>
  <c r="I1100" i="2"/>
  <c r="J1100" i="2"/>
  <c r="K1100" i="2"/>
  <c r="L1100" i="2"/>
  <c r="M1100" i="2"/>
  <c r="N1100" i="2"/>
  <c r="G1101" i="2"/>
  <c r="H1101" i="2"/>
  <c r="I1101" i="2"/>
  <c r="J1101" i="2"/>
  <c r="K1101" i="2"/>
  <c r="L1101" i="2"/>
  <c r="M1101" i="2"/>
  <c r="N1101" i="2"/>
  <c r="G1102" i="2"/>
  <c r="H1102" i="2"/>
  <c r="I1102" i="2"/>
  <c r="J1102" i="2"/>
  <c r="K1102" i="2"/>
  <c r="L1102" i="2"/>
  <c r="M1102" i="2"/>
  <c r="N1102" i="2"/>
  <c r="G1103" i="2"/>
  <c r="H1103" i="2"/>
  <c r="I1103" i="2"/>
  <c r="J1103" i="2"/>
  <c r="K1103" i="2"/>
  <c r="L1103" i="2"/>
  <c r="M1103" i="2"/>
  <c r="N1103" i="2"/>
  <c r="G1104" i="2"/>
  <c r="H1104" i="2"/>
  <c r="I1104" i="2"/>
  <c r="J1104" i="2"/>
  <c r="K1104" i="2"/>
  <c r="L1104" i="2"/>
  <c r="M1104" i="2"/>
  <c r="N1104" i="2"/>
  <c r="G1105" i="2"/>
  <c r="H1105" i="2"/>
  <c r="I1105" i="2"/>
  <c r="J1105" i="2"/>
  <c r="K1105" i="2"/>
  <c r="L1105" i="2"/>
  <c r="M1105" i="2"/>
  <c r="N1105" i="2"/>
  <c r="G1106" i="2"/>
  <c r="H1106" i="2"/>
  <c r="I1106" i="2"/>
  <c r="J1106" i="2"/>
  <c r="K1106" i="2"/>
  <c r="L1106" i="2"/>
  <c r="M1106" i="2"/>
  <c r="N1106" i="2"/>
  <c r="G1107" i="2"/>
  <c r="H1107" i="2"/>
  <c r="I1107" i="2"/>
  <c r="J1107" i="2"/>
  <c r="K1107" i="2"/>
  <c r="L1107" i="2"/>
  <c r="M1107" i="2"/>
  <c r="N1107" i="2"/>
  <c r="G1108" i="2"/>
  <c r="H1108" i="2"/>
  <c r="I1108" i="2"/>
  <c r="J1108" i="2"/>
  <c r="K1108" i="2"/>
  <c r="L1108" i="2"/>
  <c r="M1108" i="2"/>
  <c r="N1108" i="2"/>
  <c r="G1109" i="2"/>
  <c r="H1109" i="2"/>
  <c r="I1109" i="2"/>
  <c r="J1109" i="2"/>
  <c r="K1109" i="2"/>
  <c r="L1109" i="2"/>
  <c r="M1109" i="2"/>
  <c r="N1109" i="2"/>
  <c r="G1110" i="2"/>
  <c r="H1110" i="2"/>
  <c r="I1110" i="2"/>
  <c r="J1110" i="2"/>
  <c r="K1110" i="2"/>
  <c r="L1110" i="2"/>
  <c r="M1110" i="2"/>
  <c r="N1110" i="2"/>
  <c r="G1111" i="2"/>
  <c r="H1111" i="2"/>
  <c r="I1111" i="2"/>
  <c r="J1111" i="2"/>
  <c r="K1111" i="2"/>
  <c r="L1111" i="2"/>
  <c r="M1111" i="2"/>
  <c r="N1111" i="2"/>
  <c r="G1112" i="2"/>
  <c r="H1112" i="2"/>
  <c r="I1112" i="2"/>
  <c r="J1112" i="2"/>
  <c r="K1112" i="2"/>
  <c r="L1112" i="2"/>
  <c r="M1112" i="2"/>
  <c r="N1112" i="2"/>
  <c r="G1113" i="2"/>
  <c r="H1113" i="2"/>
  <c r="I1113" i="2"/>
  <c r="J1113" i="2"/>
  <c r="K1113" i="2"/>
  <c r="L1113" i="2"/>
  <c r="M1113" i="2"/>
  <c r="N1113" i="2"/>
  <c r="G1114" i="2"/>
  <c r="H1114" i="2"/>
  <c r="I1114" i="2"/>
  <c r="J1114" i="2"/>
  <c r="K1114" i="2"/>
  <c r="L1114" i="2"/>
  <c r="M1114" i="2"/>
  <c r="N1114" i="2"/>
  <c r="G1115" i="2"/>
  <c r="H1115" i="2"/>
  <c r="I1115" i="2"/>
  <c r="J1115" i="2"/>
  <c r="K1115" i="2"/>
  <c r="L1115" i="2"/>
  <c r="M1115" i="2"/>
  <c r="N1115" i="2"/>
  <c r="G1116" i="2"/>
  <c r="H1116" i="2"/>
  <c r="I1116" i="2"/>
  <c r="J1116" i="2"/>
  <c r="K1116" i="2"/>
  <c r="L1116" i="2"/>
  <c r="M1116" i="2"/>
  <c r="N1116" i="2"/>
  <c r="G1117" i="2"/>
  <c r="H1117" i="2"/>
  <c r="I1117" i="2"/>
  <c r="J1117" i="2"/>
  <c r="K1117" i="2"/>
  <c r="L1117" i="2"/>
  <c r="M1117" i="2"/>
  <c r="N1117" i="2"/>
  <c r="G1118" i="2"/>
  <c r="H1118" i="2"/>
  <c r="I1118" i="2"/>
  <c r="J1118" i="2"/>
  <c r="K1118" i="2"/>
  <c r="L1118" i="2"/>
  <c r="M1118" i="2"/>
  <c r="N1118" i="2"/>
  <c r="G1119" i="2"/>
  <c r="H1119" i="2"/>
  <c r="I1119" i="2"/>
  <c r="J1119" i="2"/>
  <c r="K1119" i="2"/>
  <c r="L1119" i="2"/>
  <c r="M1119" i="2"/>
  <c r="N1119" i="2"/>
  <c r="G1120" i="2"/>
  <c r="H1120" i="2"/>
  <c r="I1120" i="2"/>
  <c r="J1120" i="2"/>
  <c r="K1120" i="2"/>
  <c r="L1120" i="2"/>
  <c r="M1120" i="2"/>
  <c r="N1120" i="2"/>
  <c r="G1121" i="2"/>
  <c r="H1121" i="2"/>
  <c r="I1121" i="2"/>
  <c r="J1121" i="2"/>
  <c r="K1121" i="2"/>
  <c r="L1121" i="2"/>
  <c r="M1121" i="2"/>
  <c r="N1121" i="2"/>
  <c r="G1122" i="2"/>
  <c r="H1122" i="2"/>
  <c r="I1122" i="2"/>
  <c r="J1122" i="2"/>
  <c r="K1122" i="2"/>
  <c r="L1122" i="2"/>
  <c r="M1122" i="2"/>
  <c r="N1122" i="2"/>
  <c r="G1123" i="2"/>
  <c r="H1123" i="2"/>
  <c r="I1123" i="2"/>
  <c r="J1123" i="2"/>
  <c r="K1123" i="2"/>
  <c r="L1123" i="2"/>
  <c r="M1123" i="2"/>
  <c r="N1123" i="2"/>
  <c r="H1090" i="2"/>
  <c r="I1090" i="2"/>
  <c r="J1090" i="2"/>
  <c r="K1090" i="2"/>
  <c r="L1090" i="2"/>
  <c r="M1090" i="2"/>
  <c r="N1090" i="2"/>
  <c r="G1090" i="2"/>
  <c r="G1057" i="2"/>
  <c r="H1057" i="2"/>
  <c r="I1057" i="2"/>
  <c r="J1057" i="2"/>
  <c r="K1057" i="2"/>
  <c r="L1057" i="2"/>
  <c r="M1057" i="2"/>
  <c r="N1057" i="2"/>
  <c r="G1058" i="2"/>
  <c r="H1058" i="2"/>
  <c r="I1058" i="2"/>
  <c r="J1058" i="2"/>
  <c r="K1058" i="2"/>
  <c r="L1058" i="2"/>
  <c r="M1058" i="2"/>
  <c r="N1058" i="2"/>
  <c r="G1059" i="2"/>
  <c r="H1059" i="2"/>
  <c r="I1059" i="2"/>
  <c r="J1059" i="2"/>
  <c r="K1059" i="2"/>
  <c r="L1059" i="2"/>
  <c r="M1059" i="2"/>
  <c r="N1059" i="2"/>
  <c r="G1060" i="2"/>
  <c r="H1060" i="2"/>
  <c r="I1060" i="2"/>
  <c r="J1060" i="2"/>
  <c r="K1060" i="2"/>
  <c r="L1060" i="2"/>
  <c r="M1060" i="2"/>
  <c r="N1060" i="2"/>
  <c r="G1061" i="2"/>
  <c r="H1061" i="2"/>
  <c r="I1061" i="2"/>
  <c r="J1061" i="2"/>
  <c r="K1061" i="2"/>
  <c r="L1061" i="2"/>
  <c r="M1061" i="2"/>
  <c r="N1061" i="2"/>
  <c r="G1062" i="2"/>
  <c r="H1062" i="2"/>
  <c r="I1062" i="2"/>
  <c r="J1062" i="2"/>
  <c r="K1062" i="2"/>
  <c r="L1062" i="2"/>
  <c r="M1062" i="2"/>
  <c r="N1062" i="2"/>
  <c r="G1063" i="2"/>
  <c r="H1063" i="2"/>
  <c r="I1063" i="2"/>
  <c r="J1063" i="2"/>
  <c r="K1063" i="2"/>
  <c r="L1063" i="2"/>
  <c r="M1063" i="2"/>
  <c r="N1063" i="2"/>
  <c r="G1064" i="2"/>
  <c r="H1064" i="2"/>
  <c r="I1064" i="2"/>
  <c r="J1064" i="2"/>
  <c r="K1064" i="2"/>
  <c r="L1064" i="2"/>
  <c r="M1064" i="2"/>
  <c r="N1064" i="2"/>
  <c r="G1065" i="2"/>
  <c r="H1065" i="2"/>
  <c r="I1065" i="2"/>
  <c r="J1065" i="2"/>
  <c r="K1065" i="2"/>
  <c r="L1065" i="2"/>
  <c r="M1065" i="2"/>
  <c r="N1065" i="2"/>
  <c r="G1066" i="2"/>
  <c r="H1066" i="2"/>
  <c r="I1066" i="2"/>
  <c r="J1066" i="2"/>
  <c r="K1066" i="2"/>
  <c r="L1066" i="2"/>
  <c r="M1066" i="2"/>
  <c r="N1066" i="2"/>
  <c r="G1067" i="2"/>
  <c r="H1067" i="2"/>
  <c r="I1067" i="2"/>
  <c r="J1067" i="2"/>
  <c r="K1067" i="2"/>
  <c r="L1067" i="2"/>
  <c r="M1067" i="2"/>
  <c r="N1067" i="2"/>
  <c r="G1068" i="2"/>
  <c r="H1068" i="2"/>
  <c r="I1068" i="2"/>
  <c r="J1068" i="2"/>
  <c r="K1068" i="2"/>
  <c r="L1068" i="2"/>
  <c r="M1068" i="2"/>
  <c r="N1068" i="2"/>
  <c r="G1069" i="2"/>
  <c r="H1069" i="2"/>
  <c r="I1069" i="2"/>
  <c r="J1069" i="2"/>
  <c r="K1069" i="2"/>
  <c r="L1069" i="2"/>
  <c r="M1069" i="2"/>
  <c r="N1069" i="2"/>
  <c r="G1070" i="2"/>
  <c r="H1070" i="2"/>
  <c r="I1070" i="2"/>
  <c r="J1070" i="2"/>
  <c r="K1070" i="2"/>
  <c r="L1070" i="2"/>
  <c r="M1070" i="2"/>
  <c r="N1070" i="2"/>
  <c r="G1071" i="2"/>
  <c r="H1071" i="2"/>
  <c r="I1071" i="2"/>
  <c r="J1071" i="2"/>
  <c r="K1071" i="2"/>
  <c r="L1071" i="2"/>
  <c r="M1071" i="2"/>
  <c r="N1071" i="2"/>
  <c r="G1072" i="2"/>
  <c r="H1072" i="2"/>
  <c r="I1072" i="2"/>
  <c r="J1072" i="2"/>
  <c r="K1072" i="2"/>
  <c r="L1072" i="2"/>
  <c r="M1072" i="2"/>
  <c r="N1072" i="2"/>
  <c r="G1073" i="2"/>
  <c r="H1073" i="2"/>
  <c r="I1073" i="2"/>
  <c r="J1073" i="2"/>
  <c r="K1073" i="2"/>
  <c r="L1073" i="2"/>
  <c r="M1073" i="2"/>
  <c r="N1073" i="2"/>
  <c r="G1074" i="2"/>
  <c r="H1074" i="2"/>
  <c r="I1074" i="2"/>
  <c r="J1074" i="2"/>
  <c r="K1074" i="2"/>
  <c r="L1074" i="2"/>
  <c r="M1074" i="2"/>
  <c r="N1074" i="2"/>
  <c r="G1075" i="2"/>
  <c r="H1075" i="2"/>
  <c r="I1075" i="2"/>
  <c r="J1075" i="2"/>
  <c r="K1075" i="2"/>
  <c r="L1075" i="2"/>
  <c r="M1075" i="2"/>
  <c r="N1075" i="2"/>
  <c r="G1076" i="2"/>
  <c r="H1076" i="2"/>
  <c r="I1076" i="2"/>
  <c r="J1076" i="2"/>
  <c r="K1076" i="2"/>
  <c r="L1076" i="2"/>
  <c r="M1076" i="2"/>
  <c r="N1076" i="2"/>
  <c r="G1077" i="2"/>
  <c r="H1077" i="2"/>
  <c r="I1077" i="2"/>
  <c r="J1077" i="2"/>
  <c r="K1077" i="2"/>
  <c r="L1077" i="2"/>
  <c r="M1077" i="2"/>
  <c r="N1077" i="2"/>
  <c r="G1078" i="2"/>
  <c r="H1078" i="2"/>
  <c r="I1078" i="2"/>
  <c r="J1078" i="2"/>
  <c r="K1078" i="2"/>
  <c r="L1078" i="2"/>
  <c r="M1078" i="2"/>
  <c r="N1078" i="2"/>
  <c r="G1079" i="2"/>
  <c r="H1079" i="2"/>
  <c r="I1079" i="2"/>
  <c r="J1079" i="2"/>
  <c r="K1079" i="2"/>
  <c r="L1079" i="2"/>
  <c r="M1079" i="2"/>
  <c r="N1079" i="2"/>
  <c r="I1080" i="2"/>
  <c r="J1080" i="2"/>
  <c r="K1080" i="2"/>
  <c r="L1080" i="2"/>
  <c r="M1080" i="2"/>
  <c r="N1080" i="2"/>
  <c r="G1081" i="2"/>
  <c r="H1081" i="2"/>
  <c r="I1081" i="2"/>
  <c r="J1081" i="2"/>
  <c r="K1081" i="2"/>
  <c r="L1081" i="2"/>
  <c r="M1081" i="2"/>
  <c r="N1081" i="2"/>
  <c r="G1082" i="2"/>
  <c r="H1082" i="2"/>
  <c r="I1082" i="2"/>
  <c r="J1082" i="2"/>
  <c r="K1082" i="2"/>
  <c r="L1082" i="2"/>
  <c r="M1082" i="2"/>
  <c r="N1082" i="2"/>
  <c r="G1083" i="2"/>
  <c r="H1083" i="2"/>
  <c r="I1083" i="2"/>
  <c r="J1083" i="2"/>
  <c r="K1083" i="2"/>
  <c r="L1083" i="2"/>
  <c r="M1083" i="2"/>
  <c r="N1083" i="2"/>
  <c r="G1084" i="2"/>
  <c r="H1084" i="2"/>
  <c r="I1084" i="2"/>
  <c r="J1084" i="2"/>
  <c r="K1084" i="2"/>
  <c r="L1084" i="2"/>
  <c r="M1084" i="2"/>
  <c r="N1084" i="2"/>
  <c r="G1085" i="2"/>
  <c r="H1085" i="2"/>
  <c r="I1085" i="2"/>
  <c r="J1085" i="2"/>
  <c r="K1085" i="2"/>
  <c r="L1085" i="2"/>
  <c r="M1085" i="2"/>
  <c r="N1085" i="2"/>
  <c r="I1086" i="2"/>
  <c r="J1086" i="2"/>
  <c r="K1086" i="2"/>
  <c r="L1086" i="2"/>
  <c r="M1086" i="2"/>
  <c r="N1086" i="2"/>
  <c r="G1087" i="2"/>
  <c r="H1087" i="2"/>
  <c r="I1087" i="2"/>
  <c r="J1087" i="2"/>
  <c r="K1087" i="2"/>
  <c r="L1087" i="2"/>
  <c r="M1087" i="2"/>
  <c r="N1087" i="2"/>
  <c r="G1088" i="2"/>
  <c r="H1088" i="2"/>
  <c r="I1088" i="2"/>
  <c r="J1088" i="2"/>
  <c r="K1088" i="2"/>
  <c r="L1088" i="2"/>
  <c r="M1088" i="2"/>
  <c r="N1088" i="2"/>
  <c r="G1089" i="2"/>
  <c r="H1089" i="2"/>
  <c r="I1089" i="2"/>
  <c r="J1089" i="2"/>
  <c r="K1089" i="2"/>
  <c r="L1089" i="2"/>
  <c r="M1089" i="2"/>
  <c r="N1089" i="2"/>
  <c r="H1056" i="2"/>
  <c r="I1056" i="2"/>
  <c r="J1056" i="2"/>
  <c r="K1056" i="2"/>
  <c r="L1056" i="2"/>
  <c r="M1056" i="2"/>
  <c r="N1056" i="2"/>
  <c r="G1056" i="2"/>
  <c r="L71" i="17"/>
  <c r="K71" i="17"/>
  <c r="J71" i="17"/>
  <c r="I71" i="17"/>
  <c r="H71" i="17"/>
  <c r="G71" i="17"/>
  <c r="F71" i="17"/>
  <c r="E71" i="17"/>
  <c r="D71" i="17"/>
  <c r="L70" i="17"/>
  <c r="K70" i="17"/>
  <c r="J70" i="17"/>
  <c r="I70" i="17"/>
  <c r="H70" i="17"/>
  <c r="G70" i="17"/>
  <c r="F70" i="17"/>
  <c r="E70" i="17"/>
  <c r="D70" i="17"/>
  <c r="L69" i="17"/>
  <c r="K69" i="17"/>
  <c r="J69" i="17"/>
  <c r="I69" i="17"/>
  <c r="H69" i="17"/>
  <c r="G69" i="17"/>
  <c r="F69" i="17"/>
  <c r="E69" i="17"/>
  <c r="D69" i="17"/>
  <c r="L68" i="17"/>
  <c r="K68" i="17"/>
  <c r="J68" i="17"/>
  <c r="I68" i="17"/>
  <c r="H68" i="17"/>
  <c r="G68" i="17"/>
  <c r="F68" i="17"/>
  <c r="E68" i="17"/>
  <c r="D68" i="17"/>
  <c r="L67" i="17"/>
  <c r="K67" i="17"/>
  <c r="J67" i="17"/>
  <c r="I67" i="17"/>
  <c r="H67" i="17"/>
  <c r="G67" i="17"/>
  <c r="F67" i="17"/>
  <c r="E67" i="17"/>
  <c r="D67" i="17"/>
  <c r="L66" i="17"/>
  <c r="K66" i="17"/>
  <c r="J66" i="17"/>
  <c r="I66" i="17"/>
  <c r="H66" i="17"/>
  <c r="G66" i="17"/>
  <c r="F66" i="17"/>
  <c r="E66" i="17"/>
  <c r="D66" i="17"/>
  <c r="L65" i="17"/>
  <c r="K65" i="17"/>
  <c r="J65" i="17"/>
  <c r="I65" i="17"/>
  <c r="H65" i="17"/>
  <c r="G65" i="17"/>
  <c r="F65" i="17"/>
  <c r="E65" i="17"/>
  <c r="D65" i="17"/>
  <c r="L64" i="17"/>
  <c r="K64" i="17"/>
  <c r="J64" i="17"/>
  <c r="I64" i="17"/>
  <c r="H64" i="17"/>
  <c r="G64" i="17"/>
  <c r="F64" i="17"/>
  <c r="E64" i="17"/>
  <c r="D64" i="17"/>
  <c r="L63" i="17"/>
  <c r="K63" i="17"/>
  <c r="J63" i="17"/>
  <c r="I63" i="17"/>
  <c r="H63" i="17"/>
  <c r="G63" i="17"/>
  <c r="F63" i="17"/>
  <c r="E63" i="17"/>
  <c r="D63" i="17"/>
  <c r="L62" i="17"/>
  <c r="K62" i="17"/>
  <c r="J62" i="17"/>
  <c r="I62" i="17"/>
  <c r="H62" i="17"/>
  <c r="G62" i="17"/>
  <c r="F62" i="17"/>
  <c r="E62" i="17"/>
  <c r="D62" i="17"/>
  <c r="L61" i="17"/>
  <c r="K61" i="17"/>
  <c r="J61" i="17"/>
  <c r="I61" i="17"/>
  <c r="H61" i="17"/>
  <c r="G61" i="17"/>
  <c r="F61" i="17"/>
  <c r="E61" i="17"/>
  <c r="D61" i="17"/>
  <c r="L60" i="17"/>
  <c r="K60" i="17"/>
  <c r="J60" i="17"/>
  <c r="I60" i="17"/>
  <c r="H60" i="17"/>
  <c r="G60" i="17"/>
  <c r="F60" i="17"/>
  <c r="E60" i="17"/>
  <c r="D60" i="17"/>
  <c r="L59" i="17"/>
  <c r="K59" i="17"/>
  <c r="J59" i="17"/>
  <c r="I59" i="17"/>
  <c r="H59" i="17"/>
  <c r="G59" i="17"/>
  <c r="F59" i="17"/>
  <c r="E59" i="17"/>
  <c r="D59" i="17"/>
  <c r="L58" i="17"/>
  <c r="K58" i="17"/>
  <c r="J58" i="17"/>
  <c r="I58" i="17"/>
  <c r="H58" i="17"/>
  <c r="G58" i="17"/>
  <c r="F58" i="17"/>
  <c r="E58" i="17"/>
  <c r="D58" i="17"/>
  <c r="L57" i="17"/>
  <c r="K57" i="17"/>
  <c r="J57" i="17"/>
  <c r="I57" i="17"/>
  <c r="H57" i="17"/>
  <c r="G57" i="17"/>
  <c r="F57" i="17"/>
  <c r="E57" i="17"/>
  <c r="D57" i="17"/>
  <c r="L56" i="17"/>
  <c r="K56" i="17"/>
  <c r="J56" i="17"/>
  <c r="I56" i="17"/>
  <c r="H56" i="17"/>
  <c r="G56" i="17"/>
  <c r="F56" i="17"/>
  <c r="E56" i="17"/>
  <c r="D56" i="17"/>
  <c r="L55" i="17"/>
  <c r="K55" i="17"/>
  <c r="J55" i="17"/>
  <c r="I55" i="17"/>
  <c r="H55" i="17"/>
  <c r="G55" i="17"/>
  <c r="F55" i="17"/>
  <c r="E55" i="17"/>
  <c r="D55" i="17"/>
  <c r="L54" i="17"/>
  <c r="K54" i="17"/>
  <c r="J54" i="17"/>
  <c r="I54" i="17"/>
  <c r="H54" i="17"/>
  <c r="L53" i="17"/>
  <c r="K53" i="17"/>
  <c r="J53" i="17"/>
  <c r="I53" i="17"/>
  <c r="H53" i="17"/>
  <c r="G53" i="17"/>
  <c r="F53" i="17"/>
  <c r="E53" i="17"/>
  <c r="D53" i="17"/>
  <c r="L52" i="17"/>
  <c r="K52" i="17"/>
  <c r="J52" i="17"/>
  <c r="I52" i="17"/>
  <c r="H52" i="17"/>
  <c r="G52" i="17"/>
  <c r="F52" i="17"/>
  <c r="E52" i="17"/>
  <c r="D52" i="17"/>
  <c r="L51" i="17"/>
  <c r="K51" i="17"/>
  <c r="J51" i="17"/>
  <c r="I51" i="17"/>
  <c r="H51" i="17"/>
  <c r="G51" i="17"/>
  <c r="F51" i="17"/>
  <c r="E51" i="17"/>
  <c r="D51" i="17"/>
  <c r="L50" i="17"/>
  <c r="K50" i="17"/>
  <c r="J50" i="17"/>
  <c r="I50" i="17"/>
  <c r="H50" i="17"/>
  <c r="G50" i="17"/>
  <c r="F50" i="17"/>
  <c r="E50" i="17"/>
  <c r="D50" i="17"/>
  <c r="L49" i="17"/>
  <c r="K49" i="17"/>
  <c r="J49" i="17"/>
  <c r="I49" i="17"/>
  <c r="H49" i="17"/>
  <c r="G49" i="17"/>
  <c r="F49" i="17"/>
  <c r="E49" i="17"/>
  <c r="D49" i="17"/>
  <c r="L48" i="17"/>
  <c r="K48" i="17"/>
  <c r="J48" i="17"/>
  <c r="I48" i="17"/>
  <c r="H48" i="17"/>
  <c r="G48" i="17"/>
  <c r="F48" i="17"/>
  <c r="E48" i="17"/>
  <c r="D48" i="17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D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K41" i="17"/>
  <c r="J41" i="17"/>
  <c r="I41" i="17"/>
  <c r="H41" i="17"/>
  <c r="G41" i="17"/>
  <c r="F41" i="17"/>
  <c r="E41" i="17"/>
  <c r="D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D38" i="17"/>
  <c r="L71" i="16"/>
  <c r="K71" i="16"/>
  <c r="J71" i="16"/>
  <c r="I71" i="16"/>
  <c r="H71" i="16"/>
  <c r="G71" i="16"/>
  <c r="F71" i="16"/>
  <c r="E71" i="16"/>
  <c r="D71" i="16"/>
  <c r="L70" i="16"/>
  <c r="K70" i="16"/>
  <c r="J70" i="16"/>
  <c r="I70" i="16"/>
  <c r="H70" i="16"/>
  <c r="G70" i="16"/>
  <c r="F70" i="16"/>
  <c r="E70" i="16"/>
  <c r="D70" i="16"/>
  <c r="L69" i="16"/>
  <c r="K69" i="16"/>
  <c r="J69" i="16"/>
  <c r="I69" i="16"/>
  <c r="H69" i="16"/>
  <c r="G69" i="16"/>
  <c r="F69" i="16"/>
  <c r="E69" i="16"/>
  <c r="D69" i="16"/>
  <c r="L68" i="16"/>
  <c r="K68" i="16"/>
  <c r="J68" i="16"/>
  <c r="I68" i="16"/>
  <c r="H68" i="16"/>
  <c r="G68" i="16"/>
  <c r="F68" i="16"/>
  <c r="H1086" i="2" s="1"/>
  <c r="E68" i="16"/>
  <c r="G1086" i="2" s="1"/>
  <c r="AM32" i="1" s="1"/>
  <c r="D68" i="16"/>
  <c r="L67" i="16"/>
  <c r="K67" i="16"/>
  <c r="J67" i="16"/>
  <c r="I67" i="16"/>
  <c r="H67" i="16"/>
  <c r="G67" i="16"/>
  <c r="F67" i="16"/>
  <c r="E67" i="16"/>
  <c r="D67" i="16"/>
  <c r="L66" i="16"/>
  <c r="K66" i="16"/>
  <c r="J66" i="16"/>
  <c r="I66" i="16"/>
  <c r="H66" i="16"/>
  <c r="G66" i="16"/>
  <c r="F66" i="16"/>
  <c r="E66" i="16"/>
  <c r="D66" i="16"/>
  <c r="L65" i="16"/>
  <c r="K65" i="16"/>
  <c r="J65" i="16"/>
  <c r="I65" i="16"/>
  <c r="H65" i="16"/>
  <c r="G65" i="16"/>
  <c r="F65" i="16"/>
  <c r="E65" i="16"/>
  <c r="D65" i="16"/>
  <c r="L64" i="16"/>
  <c r="K64" i="16"/>
  <c r="J64" i="16"/>
  <c r="I64" i="16"/>
  <c r="H64" i="16"/>
  <c r="G64" i="16"/>
  <c r="F64" i="16"/>
  <c r="E64" i="16"/>
  <c r="D64" i="16"/>
  <c r="L63" i="16"/>
  <c r="K63" i="16"/>
  <c r="J63" i="16"/>
  <c r="I63" i="16"/>
  <c r="H63" i="16"/>
  <c r="G63" i="16"/>
  <c r="F63" i="16"/>
  <c r="E63" i="16"/>
  <c r="D63" i="16"/>
  <c r="L62" i="16"/>
  <c r="K62" i="16"/>
  <c r="J62" i="16"/>
  <c r="I62" i="16"/>
  <c r="H62" i="16"/>
  <c r="G62" i="16"/>
  <c r="F62" i="16"/>
  <c r="H1080" i="2" s="1"/>
  <c r="E62" i="16"/>
  <c r="G1080" i="2" s="1"/>
  <c r="AM26" i="1" s="1"/>
  <c r="D62" i="16"/>
  <c r="L61" i="16"/>
  <c r="K61" i="16"/>
  <c r="J61" i="16"/>
  <c r="I61" i="16"/>
  <c r="H61" i="16"/>
  <c r="G61" i="16"/>
  <c r="F61" i="16"/>
  <c r="E61" i="16"/>
  <c r="D61" i="16"/>
  <c r="L60" i="16"/>
  <c r="K60" i="16"/>
  <c r="J60" i="16"/>
  <c r="I60" i="16"/>
  <c r="H60" i="16"/>
  <c r="G60" i="16"/>
  <c r="F60" i="16"/>
  <c r="E60" i="16"/>
  <c r="D60" i="16"/>
  <c r="L59" i="16"/>
  <c r="K59" i="16"/>
  <c r="J59" i="16"/>
  <c r="I59" i="16"/>
  <c r="H59" i="16"/>
  <c r="G59" i="16"/>
  <c r="F59" i="16"/>
  <c r="E59" i="16"/>
  <c r="D59" i="16"/>
  <c r="L58" i="16"/>
  <c r="K58" i="16"/>
  <c r="J58" i="16"/>
  <c r="I58" i="16"/>
  <c r="H58" i="16"/>
  <c r="G58" i="16"/>
  <c r="F58" i="16"/>
  <c r="E58" i="16"/>
  <c r="D58" i="16"/>
  <c r="L57" i="16"/>
  <c r="K57" i="16"/>
  <c r="J57" i="16"/>
  <c r="I57" i="16"/>
  <c r="H57" i="16"/>
  <c r="G57" i="16"/>
  <c r="F57" i="16"/>
  <c r="E57" i="16"/>
  <c r="D57" i="16"/>
  <c r="L56" i="16"/>
  <c r="K56" i="16"/>
  <c r="J56" i="16"/>
  <c r="I56" i="16"/>
  <c r="H56" i="16"/>
  <c r="G56" i="16"/>
  <c r="F56" i="16"/>
  <c r="E56" i="16"/>
  <c r="D56" i="16"/>
  <c r="L55" i="16"/>
  <c r="K55" i="16"/>
  <c r="J55" i="16"/>
  <c r="I55" i="16"/>
  <c r="H55" i="16"/>
  <c r="G55" i="16"/>
  <c r="F55" i="16"/>
  <c r="E55" i="16"/>
  <c r="D55" i="16"/>
  <c r="L54" i="16"/>
  <c r="K54" i="16"/>
  <c r="J54" i="16"/>
  <c r="I54" i="16"/>
  <c r="H54" i="16"/>
  <c r="L53" i="16"/>
  <c r="K53" i="16"/>
  <c r="J53" i="16"/>
  <c r="I53" i="16"/>
  <c r="H53" i="16"/>
  <c r="G53" i="16"/>
  <c r="F53" i="16"/>
  <c r="E53" i="16"/>
  <c r="D53" i="16"/>
  <c r="L52" i="16"/>
  <c r="K52" i="16"/>
  <c r="J52" i="16"/>
  <c r="I52" i="16"/>
  <c r="H52" i="16"/>
  <c r="G52" i="16"/>
  <c r="F52" i="16"/>
  <c r="E52" i="16"/>
  <c r="D52" i="16"/>
  <c r="L51" i="16"/>
  <c r="K51" i="16"/>
  <c r="J51" i="16"/>
  <c r="I51" i="16"/>
  <c r="H51" i="16"/>
  <c r="G51" i="16"/>
  <c r="F51" i="16"/>
  <c r="E51" i="16"/>
  <c r="D51" i="16"/>
  <c r="L50" i="16"/>
  <c r="K50" i="16"/>
  <c r="J50" i="16"/>
  <c r="I50" i="16"/>
  <c r="H50" i="16"/>
  <c r="G50" i="16"/>
  <c r="F50" i="16"/>
  <c r="E50" i="16"/>
  <c r="D50" i="16"/>
  <c r="L49" i="16"/>
  <c r="K49" i="16"/>
  <c r="J49" i="16"/>
  <c r="I49" i="16"/>
  <c r="H49" i="16"/>
  <c r="G49" i="16"/>
  <c r="F49" i="16"/>
  <c r="E49" i="16"/>
  <c r="D49" i="16"/>
  <c r="L48" i="16"/>
  <c r="K48" i="16"/>
  <c r="J48" i="16"/>
  <c r="I48" i="16"/>
  <c r="H48" i="16"/>
  <c r="G48" i="16"/>
  <c r="F48" i="16"/>
  <c r="E48" i="16"/>
  <c r="D48" i="16"/>
  <c r="L47" i="16"/>
  <c r="K47" i="16"/>
  <c r="J47" i="16"/>
  <c r="I47" i="16"/>
  <c r="H47" i="16"/>
  <c r="G47" i="16"/>
  <c r="F47" i="16"/>
  <c r="E47" i="16"/>
  <c r="D47" i="16"/>
  <c r="L46" i="16"/>
  <c r="K46" i="16"/>
  <c r="J46" i="16"/>
  <c r="I46" i="16"/>
  <c r="H46" i="16"/>
  <c r="G46" i="16"/>
  <c r="F46" i="16"/>
  <c r="E46" i="16"/>
  <c r="D46" i="16"/>
  <c r="L45" i="16"/>
  <c r="K45" i="16"/>
  <c r="J45" i="16"/>
  <c r="I45" i="16"/>
  <c r="H45" i="16"/>
  <c r="G45" i="16"/>
  <c r="F45" i="16"/>
  <c r="E45" i="16"/>
  <c r="D45" i="16"/>
  <c r="L44" i="16"/>
  <c r="K44" i="16"/>
  <c r="J44" i="16"/>
  <c r="I44" i="16"/>
  <c r="H44" i="16"/>
  <c r="G44" i="16"/>
  <c r="F44" i="16"/>
  <c r="E44" i="16"/>
  <c r="D44" i="16"/>
  <c r="L43" i="16"/>
  <c r="K43" i="16"/>
  <c r="J43" i="16"/>
  <c r="I43" i="16"/>
  <c r="H43" i="16"/>
  <c r="G43" i="16"/>
  <c r="F43" i="16"/>
  <c r="E43" i="16"/>
  <c r="D43" i="16"/>
  <c r="L42" i="16"/>
  <c r="K42" i="16"/>
  <c r="J42" i="16"/>
  <c r="I42" i="16"/>
  <c r="H42" i="16"/>
  <c r="G42" i="16"/>
  <c r="F42" i="16"/>
  <c r="E42" i="16"/>
  <c r="D42" i="16"/>
  <c r="L41" i="16"/>
  <c r="K41" i="16"/>
  <c r="J41" i="16"/>
  <c r="I41" i="16"/>
  <c r="H41" i="16"/>
  <c r="G41" i="16"/>
  <c r="F41" i="16"/>
  <c r="E41" i="16"/>
  <c r="D41" i="16"/>
  <c r="L40" i="16"/>
  <c r="K40" i="16"/>
  <c r="J40" i="16"/>
  <c r="I40" i="16"/>
  <c r="H40" i="16"/>
  <c r="G40" i="16"/>
  <c r="F40" i="16"/>
  <c r="E40" i="16"/>
  <c r="D40" i="16"/>
  <c r="L39" i="16"/>
  <c r="K39" i="16"/>
  <c r="J39" i="16"/>
  <c r="I39" i="16"/>
  <c r="H39" i="16"/>
  <c r="G39" i="16"/>
  <c r="F39" i="16"/>
  <c r="E39" i="16"/>
  <c r="D39" i="16"/>
  <c r="L38" i="16"/>
  <c r="K38" i="16"/>
  <c r="J38" i="16"/>
  <c r="I38" i="16"/>
  <c r="H38" i="16"/>
  <c r="G38" i="16"/>
  <c r="F38" i="16"/>
  <c r="E38" i="16"/>
  <c r="D38" i="16"/>
  <c r="AL18" i="1"/>
  <c r="AK1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2" i="1"/>
  <c r="G989" i="2"/>
  <c r="H989" i="2"/>
  <c r="I989" i="2"/>
  <c r="J989" i="2"/>
  <c r="K989" i="2"/>
  <c r="L989" i="2"/>
  <c r="M989" i="2"/>
  <c r="N989" i="2"/>
  <c r="G990" i="2"/>
  <c r="H990" i="2"/>
  <c r="I990" i="2"/>
  <c r="J990" i="2"/>
  <c r="K990" i="2"/>
  <c r="L990" i="2"/>
  <c r="M990" i="2"/>
  <c r="N990" i="2"/>
  <c r="G991" i="2"/>
  <c r="H991" i="2"/>
  <c r="I991" i="2"/>
  <c r="J991" i="2"/>
  <c r="K991" i="2"/>
  <c r="L991" i="2"/>
  <c r="M991" i="2"/>
  <c r="N991" i="2"/>
  <c r="G992" i="2"/>
  <c r="H992" i="2"/>
  <c r="I992" i="2"/>
  <c r="J992" i="2"/>
  <c r="K992" i="2"/>
  <c r="L992" i="2"/>
  <c r="M992" i="2"/>
  <c r="N992" i="2"/>
  <c r="G993" i="2"/>
  <c r="H993" i="2"/>
  <c r="I993" i="2"/>
  <c r="J993" i="2"/>
  <c r="K993" i="2"/>
  <c r="L993" i="2"/>
  <c r="M993" i="2"/>
  <c r="N993" i="2"/>
  <c r="G994" i="2"/>
  <c r="H994" i="2"/>
  <c r="I994" i="2"/>
  <c r="J994" i="2"/>
  <c r="K994" i="2"/>
  <c r="L994" i="2"/>
  <c r="M994" i="2"/>
  <c r="N994" i="2"/>
  <c r="G995" i="2"/>
  <c r="H995" i="2"/>
  <c r="I995" i="2"/>
  <c r="J995" i="2"/>
  <c r="K995" i="2"/>
  <c r="L995" i="2"/>
  <c r="M995" i="2"/>
  <c r="N995" i="2"/>
  <c r="G996" i="2"/>
  <c r="H996" i="2"/>
  <c r="I996" i="2"/>
  <c r="J996" i="2"/>
  <c r="K996" i="2"/>
  <c r="L996" i="2"/>
  <c r="M996" i="2"/>
  <c r="N996" i="2"/>
  <c r="G997" i="2"/>
  <c r="H997" i="2"/>
  <c r="I997" i="2"/>
  <c r="J997" i="2"/>
  <c r="K997" i="2"/>
  <c r="L997" i="2"/>
  <c r="M997" i="2"/>
  <c r="N997" i="2"/>
  <c r="G998" i="2"/>
  <c r="H998" i="2"/>
  <c r="I998" i="2"/>
  <c r="J998" i="2"/>
  <c r="K998" i="2"/>
  <c r="L998" i="2"/>
  <c r="M998" i="2"/>
  <c r="N998" i="2"/>
  <c r="G999" i="2"/>
  <c r="H999" i="2"/>
  <c r="I999" i="2"/>
  <c r="J999" i="2"/>
  <c r="K999" i="2"/>
  <c r="L999" i="2"/>
  <c r="M999" i="2"/>
  <c r="N999" i="2"/>
  <c r="G1000" i="2"/>
  <c r="H1000" i="2"/>
  <c r="I1000" i="2"/>
  <c r="J1000" i="2"/>
  <c r="K1000" i="2"/>
  <c r="L1000" i="2"/>
  <c r="M1000" i="2"/>
  <c r="N1000" i="2"/>
  <c r="G1001" i="2"/>
  <c r="H1001" i="2"/>
  <c r="I1001" i="2"/>
  <c r="J1001" i="2"/>
  <c r="K1001" i="2"/>
  <c r="L1001" i="2"/>
  <c r="M1001" i="2"/>
  <c r="N1001" i="2"/>
  <c r="G1002" i="2"/>
  <c r="H1002" i="2"/>
  <c r="I1002" i="2"/>
  <c r="J1002" i="2"/>
  <c r="K1002" i="2"/>
  <c r="L1002" i="2"/>
  <c r="M1002" i="2"/>
  <c r="N1002" i="2"/>
  <c r="G1003" i="2"/>
  <c r="H1003" i="2"/>
  <c r="I1003" i="2"/>
  <c r="J1003" i="2"/>
  <c r="K1003" i="2"/>
  <c r="L1003" i="2"/>
  <c r="M1003" i="2"/>
  <c r="N1003" i="2"/>
  <c r="G1004" i="2"/>
  <c r="H1004" i="2"/>
  <c r="I1004" i="2"/>
  <c r="J1004" i="2"/>
  <c r="K1004" i="2"/>
  <c r="L1004" i="2"/>
  <c r="M1004" i="2"/>
  <c r="N1004" i="2"/>
  <c r="G1005" i="2"/>
  <c r="H1005" i="2"/>
  <c r="I1005" i="2"/>
  <c r="J1005" i="2"/>
  <c r="K1005" i="2"/>
  <c r="L1005" i="2"/>
  <c r="M1005" i="2"/>
  <c r="N1005" i="2"/>
  <c r="G1006" i="2"/>
  <c r="H1006" i="2"/>
  <c r="I1006" i="2"/>
  <c r="J1006" i="2"/>
  <c r="K1006" i="2"/>
  <c r="L1006" i="2"/>
  <c r="M1006" i="2"/>
  <c r="N1006" i="2"/>
  <c r="G1007" i="2"/>
  <c r="H1007" i="2"/>
  <c r="I1007" i="2"/>
  <c r="J1007" i="2"/>
  <c r="K1007" i="2"/>
  <c r="L1007" i="2"/>
  <c r="M1007" i="2"/>
  <c r="N1007" i="2"/>
  <c r="G1008" i="2"/>
  <c r="H1008" i="2"/>
  <c r="I1008" i="2"/>
  <c r="J1008" i="2"/>
  <c r="K1008" i="2"/>
  <c r="L1008" i="2"/>
  <c r="M1008" i="2"/>
  <c r="N1008" i="2"/>
  <c r="G1009" i="2"/>
  <c r="H1009" i="2"/>
  <c r="I1009" i="2"/>
  <c r="J1009" i="2"/>
  <c r="K1009" i="2"/>
  <c r="L1009" i="2"/>
  <c r="M1009" i="2"/>
  <c r="N1009" i="2"/>
  <c r="G1010" i="2"/>
  <c r="H1010" i="2"/>
  <c r="I1010" i="2"/>
  <c r="J1010" i="2"/>
  <c r="K1010" i="2"/>
  <c r="L1010" i="2"/>
  <c r="M1010" i="2"/>
  <c r="N1010" i="2"/>
  <c r="G1011" i="2"/>
  <c r="H1011" i="2"/>
  <c r="I1011" i="2"/>
  <c r="J1011" i="2"/>
  <c r="K1011" i="2"/>
  <c r="L1011" i="2"/>
  <c r="M1011" i="2"/>
  <c r="N1011" i="2"/>
  <c r="G1012" i="2"/>
  <c r="H1012" i="2"/>
  <c r="I1012" i="2"/>
  <c r="J1012" i="2"/>
  <c r="K1012" i="2"/>
  <c r="L1012" i="2"/>
  <c r="M1012" i="2"/>
  <c r="N1012" i="2"/>
  <c r="G1013" i="2"/>
  <c r="H1013" i="2"/>
  <c r="I1013" i="2"/>
  <c r="J1013" i="2"/>
  <c r="K1013" i="2"/>
  <c r="L1013" i="2"/>
  <c r="M1013" i="2"/>
  <c r="N1013" i="2"/>
  <c r="G1014" i="2"/>
  <c r="H1014" i="2"/>
  <c r="I1014" i="2"/>
  <c r="J1014" i="2"/>
  <c r="K1014" i="2"/>
  <c r="L1014" i="2"/>
  <c r="M1014" i="2"/>
  <c r="N1014" i="2"/>
  <c r="G1015" i="2"/>
  <c r="H1015" i="2"/>
  <c r="I1015" i="2"/>
  <c r="J1015" i="2"/>
  <c r="K1015" i="2"/>
  <c r="L1015" i="2"/>
  <c r="M1015" i="2"/>
  <c r="N1015" i="2"/>
  <c r="G1016" i="2"/>
  <c r="H1016" i="2"/>
  <c r="I1016" i="2"/>
  <c r="J1016" i="2"/>
  <c r="K1016" i="2"/>
  <c r="L1016" i="2"/>
  <c r="M1016" i="2"/>
  <c r="N1016" i="2"/>
  <c r="G1017" i="2"/>
  <c r="H1017" i="2"/>
  <c r="I1017" i="2"/>
  <c r="J1017" i="2"/>
  <c r="K1017" i="2"/>
  <c r="L1017" i="2"/>
  <c r="M1017" i="2"/>
  <c r="N1017" i="2"/>
  <c r="G1018" i="2"/>
  <c r="H1018" i="2"/>
  <c r="I1018" i="2"/>
  <c r="J1018" i="2"/>
  <c r="K1018" i="2"/>
  <c r="L1018" i="2"/>
  <c r="M1018" i="2"/>
  <c r="N1018" i="2"/>
  <c r="G1019" i="2"/>
  <c r="H1019" i="2"/>
  <c r="I1019" i="2"/>
  <c r="J1019" i="2"/>
  <c r="K1019" i="2"/>
  <c r="L1019" i="2"/>
  <c r="M1019" i="2"/>
  <c r="N1019" i="2"/>
  <c r="G1020" i="2"/>
  <c r="H1020" i="2"/>
  <c r="I1020" i="2"/>
  <c r="J1020" i="2"/>
  <c r="K1020" i="2"/>
  <c r="L1020" i="2"/>
  <c r="M1020" i="2"/>
  <c r="N1020" i="2"/>
  <c r="G1021" i="2"/>
  <c r="H1021" i="2"/>
  <c r="I1021" i="2"/>
  <c r="J1021" i="2"/>
  <c r="K1021" i="2"/>
  <c r="L1021" i="2"/>
  <c r="M1021" i="2"/>
  <c r="N1021" i="2"/>
  <c r="H988" i="2"/>
  <c r="I988" i="2"/>
  <c r="J988" i="2"/>
  <c r="K988" i="2"/>
  <c r="L988" i="2"/>
  <c r="M988" i="2"/>
  <c r="N988" i="2"/>
  <c r="G988" i="2"/>
  <c r="L71" i="15"/>
  <c r="K71" i="15"/>
  <c r="J71" i="15"/>
  <c r="I71" i="15"/>
  <c r="H71" i="15"/>
  <c r="G71" i="15"/>
  <c r="F71" i="15"/>
  <c r="E71" i="15"/>
  <c r="D71" i="15"/>
  <c r="L70" i="15"/>
  <c r="K70" i="15"/>
  <c r="J70" i="15"/>
  <c r="I70" i="15"/>
  <c r="H70" i="15"/>
  <c r="G70" i="15"/>
  <c r="F70" i="15"/>
  <c r="E70" i="15"/>
  <c r="D70" i="15"/>
  <c r="L69" i="15"/>
  <c r="K69" i="15"/>
  <c r="J69" i="15"/>
  <c r="I69" i="15"/>
  <c r="H69" i="15"/>
  <c r="G69" i="15"/>
  <c r="F69" i="15"/>
  <c r="E69" i="15"/>
  <c r="D69" i="15"/>
  <c r="L68" i="15"/>
  <c r="K68" i="15"/>
  <c r="J68" i="15"/>
  <c r="I68" i="15"/>
  <c r="H68" i="15"/>
  <c r="G68" i="15"/>
  <c r="F68" i="15"/>
  <c r="E68" i="15"/>
  <c r="D68" i="15"/>
  <c r="L67" i="15"/>
  <c r="K67" i="15"/>
  <c r="J67" i="15"/>
  <c r="I67" i="15"/>
  <c r="H67" i="15"/>
  <c r="G67" i="15"/>
  <c r="F67" i="15"/>
  <c r="E67" i="15"/>
  <c r="D67" i="15"/>
  <c r="L66" i="15"/>
  <c r="K66" i="15"/>
  <c r="J66" i="15"/>
  <c r="I66" i="15"/>
  <c r="H66" i="15"/>
  <c r="G66" i="15"/>
  <c r="F66" i="15"/>
  <c r="E66" i="15"/>
  <c r="D66" i="15"/>
  <c r="L65" i="15"/>
  <c r="K65" i="15"/>
  <c r="J65" i="15"/>
  <c r="I65" i="15"/>
  <c r="H65" i="15"/>
  <c r="G65" i="15"/>
  <c r="F65" i="15"/>
  <c r="E65" i="15"/>
  <c r="D65" i="15"/>
  <c r="L64" i="15"/>
  <c r="K64" i="15"/>
  <c r="J64" i="15"/>
  <c r="I64" i="15"/>
  <c r="H64" i="15"/>
  <c r="G64" i="15"/>
  <c r="F64" i="15"/>
  <c r="E64" i="15"/>
  <c r="D64" i="15"/>
  <c r="L63" i="15"/>
  <c r="K63" i="15"/>
  <c r="J63" i="15"/>
  <c r="I63" i="15"/>
  <c r="H63" i="15"/>
  <c r="G63" i="15"/>
  <c r="F63" i="15"/>
  <c r="E63" i="15"/>
  <c r="D63" i="15"/>
  <c r="L62" i="15"/>
  <c r="K62" i="15"/>
  <c r="J62" i="15"/>
  <c r="I62" i="15"/>
  <c r="H62" i="15"/>
  <c r="G62" i="15"/>
  <c r="F62" i="15"/>
  <c r="E62" i="15"/>
  <c r="D62" i="15"/>
  <c r="L61" i="15"/>
  <c r="K61" i="15"/>
  <c r="J61" i="15"/>
  <c r="I61" i="15"/>
  <c r="H61" i="15"/>
  <c r="G61" i="15"/>
  <c r="F61" i="15"/>
  <c r="E61" i="15"/>
  <c r="D61" i="15"/>
  <c r="L60" i="15"/>
  <c r="K60" i="15"/>
  <c r="J60" i="15"/>
  <c r="I60" i="15"/>
  <c r="H60" i="15"/>
  <c r="G60" i="15"/>
  <c r="F60" i="15"/>
  <c r="E60" i="15"/>
  <c r="D60" i="15"/>
  <c r="L59" i="15"/>
  <c r="K59" i="15"/>
  <c r="J59" i="15"/>
  <c r="I59" i="15"/>
  <c r="H59" i="15"/>
  <c r="G59" i="15"/>
  <c r="F59" i="15"/>
  <c r="E59" i="15"/>
  <c r="D59" i="15"/>
  <c r="L58" i="15"/>
  <c r="K58" i="15"/>
  <c r="J58" i="15"/>
  <c r="I58" i="15"/>
  <c r="H58" i="15"/>
  <c r="G58" i="15"/>
  <c r="F58" i="15"/>
  <c r="E58" i="15"/>
  <c r="D58" i="15"/>
  <c r="L57" i="15"/>
  <c r="K57" i="15"/>
  <c r="J57" i="15"/>
  <c r="I57" i="15"/>
  <c r="H57" i="15"/>
  <c r="G57" i="15"/>
  <c r="F57" i="15"/>
  <c r="E57" i="15"/>
  <c r="D57" i="15"/>
  <c r="L56" i="15"/>
  <c r="K56" i="15"/>
  <c r="J56" i="15"/>
  <c r="I56" i="15"/>
  <c r="H56" i="15"/>
  <c r="G56" i="15"/>
  <c r="F56" i="15"/>
  <c r="E56" i="15"/>
  <c r="D56" i="15"/>
  <c r="L55" i="15"/>
  <c r="K55" i="15"/>
  <c r="J55" i="15"/>
  <c r="I55" i="15"/>
  <c r="H55" i="15"/>
  <c r="G55" i="15"/>
  <c r="F55" i="15"/>
  <c r="E55" i="15"/>
  <c r="D55" i="15"/>
  <c r="L54" i="15"/>
  <c r="K54" i="15"/>
  <c r="J54" i="15"/>
  <c r="I54" i="15"/>
  <c r="H54" i="15"/>
  <c r="L53" i="15"/>
  <c r="K53" i="15"/>
  <c r="J53" i="15"/>
  <c r="I53" i="15"/>
  <c r="H53" i="15"/>
  <c r="G53" i="15"/>
  <c r="F53" i="15"/>
  <c r="E53" i="15"/>
  <c r="D53" i="15"/>
  <c r="L52" i="15"/>
  <c r="K52" i="15"/>
  <c r="J52" i="15"/>
  <c r="I52" i="15"/>
  <c r="H52" i="15"/>
  <c r="G52" i="15"/>
  <c r="F52" i="15"/>
  <c r="E52" i="15"/>
  <c r="D52" i="15"/>
  <c r="L51" i="15"/>
  <c r="K51" i="15"/>
  <c r="J51" i="15"/>
  <c r="I51" i="15"/>
  <c r="H51" i="15"/>
  <c r="G51" i="15"/>
  <c r="F51" i="15"/>
  <c r="E51" i="15"/>
  <c r="D51" i="15"/>
  <c r="L50" i="15"/>
  <c r="K50" i="15"/>
  <c r="J50" i="15"/>
  <c r="I50" i="15"/>
  <c r="H50" i="15"/>
  <c r="G50" i="15"/>
  <c r="F50" i="15"/>
  <c r="E50" i="15"/>
  <c r="D50" i="15"/>
  <c r="L49" i="15"/>
  <c r="K49" i="15"/>
  <c r="J49" i="15"/>
  <c r="I49" i="15"/>
  <c r="H49" i="15"/>
  <c r="G49" i="15"/>
  <c r="F49" i="15"/>
  <c r="E49" i="15"/>
  <c r="D49" i="15"/>
  <c r="L48" i="15"/>
  <c r="K48" i="15"/>
  <c r="J48" i="15"/>
  <c r="I48" i="15"/>
  <c r="H48" i="15"/>
  <c r="G48" i="15"/>
  <c r="F48" i="15"/>
  <c r="E48" i="15"/>
  <c r="D48" i="15"/>
  <c r="L47" i="15"/>
  <c r="K47" i="15"/>
  <c r="J47" i="15"/>
  <c r="I47" i="15"/>
  <c r="H47" i="15"/>
  <c r="G47" i="15"/>
  <c r="F47" i="15"/>
  <c r="E47" i="15"/>
  <c r="D47" i="15"/>
  <c r="L46" i="15"/>
  <c r="K46" i="15"/>
  <c r="J46" i="15"/>
  <c r="I46" i="15"/>
  <c r="H46" i="15"/>
  <c r="G46" i="15"/>
  <c r="F46" i="15"/>
  <c r="E46" i="15"/>
  <c r="D46" i="15"/>
  <c r="L45" i="15"/>
  <c r="K45" i="15"/>
  <c r="J45" i="15"/>
  <c r="I45" i="15"/>
  <c r="H45" i="15"/>
  <c r="G45" i="15"/>
  <c r="F45" i="15"/>
  <c r="E45" i="15"/>
  <c r="D45" i="15"/>
  <c r="L44" i="15"/>
  <c r="K44" i="15"/>
  <c r="J44" i="15"/>
  <c r="I44" i="15"/>
  <c r="H44" i="15"/>
  <c r="G44" i="15"/>
  <c r="F44" i="15"/>
  <c r="E44" i="15"/>
  <c r="D44" i="15"/>
  <c r="L43" i="15"/>
  <c r="K43" i="15"/>
  <c r="J43" i="15"/>
  <c r="I43" i="15"/>
  <c r="H43" i="15"/>
  <c r="G43" i="15"/>
  <c r="F43" i="15"/>
  <c r="E43" i="15"/>
  <c r="D43" i="15"/>
  <c r="L42" i="15"/>
  <c r="K42" i="15"/>
  <c r="J42" i="15"/>
  <c r="I42" i="15"/>
  <c r="H42" i="15"/>
  <c r="G42" i="15"/>
  <c r="F42" i="15"/>
  <c r="E42" i="15"/>
  <c r="D42" i="15"/>
  <c r="L41" i="15"/>
  <c r="K41" i="15"/>
  <c r="J41" i="15"/>
  <c r="I41" i="15"/>
  <c r="H41" i="15"/>
  <c r="G41" i="15"/>
  <c r="F41" i="15"/>
  <c r="E41" i="15"/>
  <c r="D41" i="15"/>
  <c r="L40" i="15"/>
  <c r="K40" i="15"/>
  <c r="J40" i="15"/>
  <c r="I40" i="15"/>
  <c r="H40" i="15"/>
  <c r="G40" i="15"/>
  <c r="F40" i="15"/>
  <c r="E40" i="15"/>
  <c r="D40" i="15"/>
  <c r="L39" i="15"/>
  <c r="K39" i="15"/>
  <c r="J39" i="15"/>
  <c r="I39" i="15"/>
  <c r="H39" i="15"/>
  <c r="G39" i="15"/>
  <c r="F39" i="15"/>
  <c r="E39" i="15"/>
  <c r="D39" i="15"/>
  <c r="L38" i="15"/>
  <c r="K38" i="15"/>
  <c r="J38" i="15"/>
  <c r="I38" i="15"/>
  <c r="H38" i="15"/>
  <c r="G38" i="15"/>
  <c r="F38" i="15"/>
  <c r="E38" i="15"/>
  <c r="D38" i="15"/>
  <c r="D39" i="14"/>
  <c r="E39" i="14"/>
  <c r="F39" i="14"/>
  <c r="G39" i="14"/>
  <c r="H39" i="14"/>
  <c r="I39" i="14"/>
  <c r="J39" i="14"/>
  <c r="K39" i="14"/>
  <c r="L39" i="14"/>
  <c r="D40" i="14"/>
  <c r="E40" i="14"/>
  <c r="F40" i="14"/>
  <c r="G40" i="14"/>
  <c r="H40" i="14"/>
  <c r="I40" i="14"/>
  <c r="J40" i="14"/>
  <c r="K40" i="14"/>
  <c r="L40" i="14"/>
  <c r="D41" i="14"/>
  <c r="E41" i="14"/>
  <c r="F41" i="14"/>
  <c r="G41" i="14"/>
  <c r="H41" i="14"/>
  <c r="I41" i="14"/>
  <c r="J41" i="14"/>
  <c r="K41" i="14"/>
  <c r="L41" i="14"/>
  <c r="D42" i="14"/>
  <c r="E42" i="14"/>
  <c r="F42" i="14"/>
  <c r="G42" i="14"/>
  <c r="H42" i="14"/>
  <c r="I42" i="14"/>
  <c r="J42" i="14"/>
  <c r="K42" i="14"/>
  <c r="L42" i="14"/>
  <c r="D43" i="14"/>
  <c r="E43" i="14"/>
  <c r="F43" i="14"/>
  <c r="G43" i="14"/>
  <c r="H43" i="14"/>
  <c r="I43" i="14"/>
  <c r="J43" i="14"/>
  <c r="K43" i="14"/>
  <c r="L43" i="14"/>
  <c r="D44" i="14"/>
  <c r="E44" i="14"/>
  <c r="F44" i="14"/>
  <c r="G44" i="14"/>
  <c r="H44" i="14"/>
  <c r="I44" i="14"/>
  <c r="J44" i="14"/>
  <c r="K44" i="14"/>
  <c r="L44" i="14"/>
  <c r="D45" i="14"/>
  <c r="E45" i="14"/>
  <c r="F45" i="14"/>
  <c r="G45" i="14"/>
  <c r="H45" i="14"/>
  <c r="I45" i="14"/>
  <c r="J45" i="14"/>
  <c r="K45" i="14"/>
  <c r="L45" i="14"/>
  <c r="D46" i="14"/>
  <c r="E46" i="14"/>
  <c r="F46" i="14"/>
  <c r="G46" i="14"/>
  <c r="H46" i="14"/>
  <c r="I46" i="14"/>
  <c r="J46" i="14"/>
  <c r="K46" i="14"/>
  <c r="L46" i="14"/>
  <c r="D47" i="14"/>
  <c r="E47" i="14"/>
  <c r="F47" i="14"/>
  <c r="G47" i="14"/>
  <c r="H47" i="14"/>
  <c r="I47" i="14"/>
  <c r="J47" i="14"/>
  <c r="K47" i="14"/>
  <c r="L47" i="14"/>
  <c r="D48" i="14"/>
  <c r="E48" i="14"/>
  <c r="F48" i="14"/>
  <c r="G48" i="14"/>
  <c r="H48" i="14"/>
  <c r="I48" i="14"/>
  <c r="J48" i="14"/>
  <c r="K48" i="14"/>
  <c r="L48" i="14"/>
  <c r="D49" i="14"/>
  <c r="E49" i="14"/>
  <c r="F49" i="14"/>
  <c r="G49" i="14"/>
  <c r="H49" i="14"/>
  <c r="I49" i="14"/>
  <c r="J49" i="14"/>
  <c r="K49" i="14"/>
  <c r="L49" i="14"/>
  <c r="D50" i="14"/>
  <c r="E50" i="14"/>
  <c r="F50" i="14"/>
  <c r="G50" i="14"/>
  <c r="H50" i="14"/>
  <c r="I50" i="14"/>
  <c r="J50" i="14"/>
  <c r="K50" i="14"/>
  <c r="L50" i="14"/>
  <c r="D51" i="14"/>
  <c r="E51" i="14"/>
  <c r="F51" i="14"/>
  <c r="G51" i="14"/>
  <c r="H51" i="14"/>
  <c r="I51" i="14"/>
  <c r="J51" i="14"/>
  <c r="K51" i="14"/>
  <c r="L51" i="14"/>
  <c r="D52" i="14"/>
  <c r="E52" i="14"/>
  <c r="F52" i="14"/>
  <c r="G52" i="14"/>
  <c r="H52" i="14"/>
  <c r="I52" i="14"/>
  <c r="J52" i="14"/>
  <c r="K52" i="14"/>
  <c r="L52" i="14"/>
  <c r="D53" i="14"/>
  <c r="E53" i="14"/>
  <c r="F53" i="14"/>
  <c r="G53" i="14"/>
  <c r="H53" i="14"/>
  <c r="I53" i="14"/>
  <c r="J53" i="14"/>
  <c r="K53" i="14"/>
  <c r="L53" i="14"/>
  <c r="H54" i="14"/>
  <c r="I54" i="14"/>
  <c r="J54" i="14"/>
  <c r="K54" i="14"/>
  <c r="L54" i="14"/>
  <c r="D55" i="14"/>
  <c r="E55" i="14"/>
  <c r="F55" i="14"/>
  <c r="G55" i="14"/>
  <c r="H55" i="14"/>
  <c r="I55" i="14"/>
  <c r="J55" i="14"/>
  <c r="K55" i="14"/>
  <c r="L55" i="14"/>
  <c r="D56" i="14"/>
  <c r="E56" i="14"/>
  <c r="F56" i="14"/>
  <c r="G56" i="14"/>
  <c r="H56" i="14"/>
  <c r="I56" i="14"/>
  <c r="J56" i="14"/>
  <c r="K56" i="14"/>
  <c r="L56" i="14"/>
  <c r="D57" i="14"/>
  <c r="E57" i="14"/>
  <c r="F57" i="14"/>
  <c r="G57" i="14"/>
  <c r="H57" i="14"/>
  <c r="I57" i="14"/>
  <c r="J57" i="14"/>
  <c r="K57" i="14"/>
  <c r="L57" i="14"/>
  <c r="D58" i="14"/>
  <c r="E58" i="14"/>
  <c r="F58" i="14"/>
  <c r="G58" i="14"/>
  <c r="H58" i="14"/>
  <c r="I58" i="14"/>
  <c r="J58" i="14"/>
  <c r="K58" i="14"/>
  <c r="L58" i="14"/>
  <c r="D59" i="14"/>
  <c r="E59" i="14"/>
  <c r="F59" i="14"/>
  <c r="G59" i="14"/>
  <c r="H59" i="14"/>
  <c r="I59" i="14"/>
  <c r="J59" i="14"/>
  <c r="K59" i="14"/>
  <c r="L59" i="14"/>
  <c r="D60" i="14"/>
  <c r="E60" i="14"/>
  <c r="F60" i="14"/>
  <c r="G60" i="14"/>
  <c r="H60" i="14"/>
  <c r="I60" i="14"/>
  <c r="J60" i="14"/>
  <c r="K60" i="14"/>
  <c r="L60" i="14"/>
  <c r="D61" i="14"/>
  <c r="E61" i="14"/>
  <c r="F61" i="14"/>
  <c r="G61" i="14"/>
  <c r="H61" i="14"/>
  <c r="I61" i="14"/>
  <c r="J61" i="14"/>
  <c r="K61" i="14"/>
  <c r="L61" i="14"/>
  <c r="D62" i="14"/>
  <c r="E62" i="14"/>
  <c r="F62" i="14"/>
  <c r="G62" i="14"/>
  <c r="H62" i="14"/>
  <c r="I62" i="14"/>
  <c r="J62" i="14"/>
  <c r="K62" i="14"/>
  <c r="L62" i="14"/>
  <c r="D63" i="14"/>
  <c r="E63" i="14"/>
  <c r="F63" i="14"/>
  <c r="G63" i="14"/>
  <c r="H63" i="14"/>
  <c r="I63" i="14"/>
  <c r="J63" i="14"/>
  <c r="K63" i="14"/>
  <c r="L63" i="14"/>
  <c r="D64" i="14"/>
  <c r="E64" i="14"/>
  <c r="F64" i="14"/>
  <c r="G64" i="14"/>
  <c r="H64" i="14"/>
  <c r="I64" i="14"/>
  <c r="J64" i="14"/>
  <c r="K64" i="14"/>
  <c r="L64" i="14"/>
  <c r="D65" i="14"/>
  <c r="E65" i="14"/>
  <c r="F65" i="14"/>
  <c r="G65" i="14"/>
  <c r="H65" i="14"/>
  <c r="I65" i="14"/>
  <c r="J65" i="14"/>
  <c r="K65" i="14"/>
  <c r="L65" i="14"/>
  <c r="D66" i="14"/>
  <c r="E66" i="14"/>
  <c r="F66" i="14"/>
  <c r="G66" i="14"/>
  <c r="H66" i="14"/>
  <c r="I66" i="14"/>
  <c r="J66" i="14"/>
  <c r="K66" i="14"/>
  <c r="L66" i="14"/>
  <c r="D67" i="14"/>
  <c r="E67" i="14"/>
  <c r="F67" i="14"/>
  <c r="G67" i="14"/>
  <c r="H67" i="14"/>
  <c r="I67" i="14"/>
  <c r="J67" i="14"/>
  <c r="K67" i="14"/>
  <c r="L67" i="14"/>
  <c r="D68" i="14"/>
  <c r="E68" i="14"/>
  <c r="F68" i="14"/>
  <c r="G68" i="14"/>
  <c r="H68" i="14"/>
  <c r="I68" i="14"/>
  <c r="J68" i="14"/>
  <c r="K68" i="14"/>
  <c r="L68" i="14"/>
  <c r="D69" i="14"/>
  <c r="E69" i="14"/>
  <c r="F69" i="14"/>
  <c r="G69" i="14"/>
  <c r="H69" i="14"/>
  <c r="I69" i="14"/>
  <c r="J69" i="14"/>
  <c r="K69" i="14"/>
  <c r="L69" i="14"/>
  <c r="D70" i="14"/>
  <c r="E70" i="14"/>
  <c r="F70" i="14"/>
  <c r="G70" i="14"/>
  <c r="H70" i="14"/>
  <c r="I70" i="14"/>
  <c r="J70" i="14"/>
  <c r="K70" i="14"/>
  <c r="L70" i="14"/>
  <c r="D71" i="14"/>
  <c r="E71" i="14"/>
  <c r="F71" i="14"/>
  <c r="G71" i="14"/>
  <c r="H71" i="14"/>
  <c r="I71" i="14"/>
  <c r="J71" i="14"/>
  <c r="K71" i="14"/>
  <c r="L71" i="14"/>
  <c r="E38" i="14"/>
  <c r="F38" i="14"/>
  <c r="G38" i="14"/>
  <c r="H38" i="14"/>
  <c r="I38" i="14"/>
  <c r="J38" i="14"/>
  <c r="K38" i="14"/>
  <c r="L38" i="14"/>
  <c r="D38" i="14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G241" i="2"/>
  <c r="H241" i="2"/>
  <c r="I241" i="2"/>
  <c r="J241" i="2"/>
  <c r="K241" i="2"/>
  <c r="L241" i="2"/>
  <c r="M241" i="2"/>
  <c r="N241" i="2"/>
  <c r="G242" i="2"/>
  <c r="H242" i="2"/>
  <c r="I242" i="2"/>
  <c r="J242" i="2"/>
  <c r="K242" i="2"/>
  <c r="L242" i="2"/>
  <c r="M242" i="2"/>
  <c r="N242" i="2"/>
  <c r="G243" i="2"/>
  <c r="H243" i="2"/>
  <c r="I243" i="2"/>
  <c r="J243" i="2"/>
  <c r="K243" i="2"/>
  <c r="L243" i="2"/>
  <c r="M243" i="2"/>
  <c r="N243" i="2"/>
  <c r="G244" i="2"/>
  <c r="H244" i="2"/>
  <c r="I244" i="2"/>
  <c r="J244" i="2"/>
  <c r="K244" i="2"/>
  <c r="L244" i="2"/>
  <c r="M244" i="2"/>
  <c r="N244" i="2"/>
  <c r="G245" i="2"/>
  <c r="H245" i="2"/>
  <c r="I245" i="2"/>
  <c r="J245" i="2"/>
  <c r="K245" i="2"/>
  <c r="L245" i="2"/>
  <c r="M245" i="2"/>
  <c r="N245" i="2"/>
  <c r="G246" i="2"/>
  <c r="H246" i="2"/>
  <c r="I246" i="2"/>
  <c r="J246" i="2"/>
  <c r="K246" i="2"/>
  <c r="L246" i="2"/>
  <c r="M246" i="2"/>
  <c r="N246" i="2"/>
  <c r="G247" i="2"/>
  <c r="H247" i="2"/>
  <c r="I247" i="2"/>
  <c r="J247" i="2"/>
  <c r="K247" i="2"/>
  <c r="L247" i="2"/>
  <c r="M247" i="2"/>
  <c r="N247" i="2"/>
  <c r="G248" i="2"/>
  <c r="H248" i="2"/>
  <c r="I248" i="2"/>
  <c r="J248" i="2"/>
  <c r="K248" i="2"/>
  <c r="L248" i="2"/>
  <c r="M248" i="2"/>
  <c r="N248" i="2"/>
  <c r="G249" i="2"/>
  <c r="H249" i="2"/>
  <c r="I249" i="2"/>
  <c r="J249" i="2"/>
  <c r="K249" i="2"/>
  <c r="L249" i="2"/>
  <c r="M249" i="2"/>
  <c r="N249" i="2"/>
  <c r="G250" i="2"/>
  <c r="H250" i="2"/>
  <c r="I250" i="2"/>
  <c r="J250" i="2"/>
  <c r="K250" i="2"/>
  <c r="L250" i="2"/>
  <c r="M250" i="2"/>
  <c r="N250" i="2"/>
  <c r="G251" i="2"/>
  <c r="H251" i="2"/>
  <c r="I251" i="2"/>
  <c r="J251" i="2"/>
  <c r="K251" i="2"/>
  <c r="L251" i="2"/>
  <c r="M251" i="2"/>
  <c r="N251" i="2"/>
  <c r="G252" i="2"/>
  <c r="H252" i="2"/>
  <c r="I252" i="2"/>
  <c r="J252" i="2"/>
  <c r="K252" i="2"/>
  <c r="L252" i="2"/>
  <c r="M252" i="2"/>
  <c r="N252" i="2"/>
  <c r="G253" i="2"/>
  <c r="H253" i="2"/>
  <c r="I253" i="2"/>
  <c r="J253" i="2"/>
  <c r="K253" i="2"/>
  <c r="L253" i="2"/>
  <c r="M253" i="2"/>
  <c r="N253" i="2"/>
  <c r="G254" i="2"/>
  <c r="H254" i="2"/>
  <c r="I254" i="2"/>
  <c r="J254" i="2"/>
  <c r="K254" i="2"/>
  <c r="L254" i="2"/>
  <c r="M254" i="2"/>
  <c r="N254" i="2"/>
  <c r="G255" i="2"/>
  <c r="H255" i="2"/>
  <c r="I255" i="2"/>
  <c r="J255" i="2"/>
  <c r="K255" i="2"/>
  <c r="L255" i="2"/>
  <c r="M255" i="2"/>
  <c r="N255" i="2"/>
  <c r="G256" i="2"/>
  <c r="H256" i="2"/>
  <c r="I256" i="2"/>
  <c r="J256" i="2"/>
  <c r="K256" i="2"/>
  <c r="L256" i="2"/>
  <c r="M256" i="2"/>
  <c r="N256" i="2"/>
  <c r="G257" i="2"/>
  <c r="H257" i="2"/>
  <c r="I257" i="2"/>
  <c r="J257" i="2"/>
  <c r="K257" i="2"/>
  <c r="L257" i="2"/>
  <c r="M257" i="2"/>
  <c r="N257" i="2"/>
  <c r="G258" i="2"/>
  <c r="H258" i="2"/>
  <c r="I258" i="2"/>
  <c r="J258" i="2"/>
  <c r="K258" i="2"/>
  <c r="L258" i="2"/>
  <c r="M258" i="2"/>
  <c r="N258" i="2"/>
  <c r="G259" i="2"/>
  <c r="H259" i="2"/>
  <c r="I259" i="2"/>
  <c r="J259" i="2"/>
  <c r="K259" i="2"/>
  <c r="L259" i="2"/>
  <c r="M259" i="2"/>
  <c r="N259" i="2"/>
  <c r="G260" i="2"/>
  <c r="H260" i="2"/>
  <c r="I260" i="2"/>
  <c r="J260" i="2"/>
  <c r="K260" i="2"/>
  <c r="L260" i="2"/>
  <c r="M260" i="2"/>
  <c r="N260" i="2"/>
  <c r="G261" i="2"/>
  <c r="H261" i="2"/>
  <c r="I261" i="2"/>
  <c r="J261" i="2"/>
  <c r="K261" i="2"/>
  <c r="L261" i="2"/>
  <c r="M261" i="2"/>
  <c r="N261" i="2"/>
  <c r="G262" i="2"/>
  <c r="H262" i="2"/>
  <c r="I262" i="2"/>
  <c r="J262" i="2"/>
  <c r="K262" i="2"/>
  <c r="L262" i="2"/>
  <c r="M262" i="2"/>
  <c r="N262" i="2"/>
  <c r="G263" i="2"/>
  <c r="H263" i="2"/>
  <c r="I263" i="2"/>
  <c r="J263" i="2"/>
  <c r="K263" i="2"/>
  <c r="L263" i="2"/>
  <c r="M263" i="2"/>
  <c r="N263" i="2"/>
  <c r="G264" i="2"/>
  <c r="H264" i="2"/>
  <c r="I264" i="2"/>
  <c r="J264" i="2"/>
  <c r="K264" i="2"/>
  <c r="L264" i="2"/>
  <c r="M264" i="2"/>
  <c r="N264" i="2"/>
  <c r="G265" i="2"/>
  <c r="H265" i="2"/>
  <c r="I265" i="2"/>
  <c r="J265" i="2"/>
  <c r="K265" i="2"/>
  <c r="L265" i="2"/>
  <c r="M265" i="2"/>
  <c r="N265" i="2"/>
  <c r="G266" i="2"/>
  <c r="H266" i="2"/>
  <c r="I266" i="2"/>
  <c r="J266" i="2"/>
  <c r="K266" i="2"/>
  <c r="L266" i="2"/>
  <c r="M266" i="2"/>
  <c r="N266" i="2"/>
  <c r="G267" i="2"/>
  <c r="H267" i="2"/>
  <c r="I267" i="2"/>
  <c r="J267" i="2"/>
  <c r="K267" i="2"/>
  <c r="L267" i="2"/>
  <c r="M267" i="2"/>
  <c r="N267" i="2"/>
  <c r="G268" i="2"/>
  <c r="H268" i="2"/>
  <c r="I268" i="2"/>
  <c r="J268" i="2"/>
  <c r="K268" i="2"/>
  <c r="L268" i="2"/>
  <c r="M268" i="2"/>
  <c r="N268" i="2"/>
  <c r="G269" i="2"/>
  <c r="H269" i="2"/>
  <c r="I269" i="2"/>
  <c r="J269" i="2"/>
  <c r="K269" i="2"/>
  <c r="L269" i="2"/>
  <c r="M269" i="2"/>
  <c r="N269" i="2"/>
  <c r="G270" i="2"/>
  <c r="H270" i="2"/>
  <c r="I270" i="2"/>
  <c r="J270" i="2"/>
  <c r="K270" i="2"/>
  <c r="L270" i="2"/>
  <c r="M270" i="2"/>
  <c r="N270" i="2"/>
  <c r="G271" i="2"/>
  <c r="H271" i="2"/>
  <c r="I271" i="2"/>
  <c r="J271" i="2"/>
  <c r="K271" i="2"/>
  <c r="L271" i="2"/>
  <c r="M271" i="2"/>
  <c r="N271" i="2"/>
  <c r="G272" i="2"/>
  <c r="H272" i="2"/>
  <c r="I272" i="2"/>
  <c r="J272" i="2"/>
  <c r="K272" i="2"/>
  <c r="L272" i="2"/>
  <c r="M272" i="2"/>
  <c r="N272" i="2"/>
  <c r="G273" i="2"/>
  <c r="H273" i="2"/>
  <c r="I273" i="2"/>
  <c r="J273" i="2"/>
  <c r="K273" i="2"/>
  <c r="L273" i="2"/>
  <c r="M273" i="2"/>
  <c r="N273" i="2"/>
  <c r="H240" i="2"/>
  <c r="I240" i="2"/>
  <c r="J240" i="2"/>
  <c r="K240" i="2"/>
  <c r="L240" i="2"/>
  <c r="M240" i="2"/>
  <c r="N240" i="2"/>
  <c r="G240" i="2"/>
  <c r="G309" i="2"/>
  <c r="H309" i="2"/>
  <c r="I309" i="2"/>
  <c r="J309" i="2"/>
  <c r="K309" i="2"/>
  <c r="L309" i="2"/>
  <c r="M309" i="2"/>
  <c r="N309" i="2"/>
  <c r="G310" i="2"/>
  <c r="H310" i="2"/>
  <c r="I310" i="2"/>
  <c r="J310" i="2"/>
  <c r="K310" i="2"/>
  <c r="L310" i="2"/>
  <c r="M310" i="2"/>
  <c r="N310" i="2"/>
  <c r="G311" i="2"/>
  <c r="H311" i="2"/>
  <c r="I311" i="2"/>
  <c r="J311" i="2"/>
  <c r="K311" i="2"/>
  <c r="L311" i="2"/>
  <c r="M311" i="2"/>
  <c r="N311" i="2"/>
  <c r="G312" i="2"/>
  <c r="H312" i="2"/>
  <c r="I312" i="2"/>
  <c r="J312" i="2"/>
  <c r="K312" i="2"/>
  <c r="L312" i="2"/>
  <c r="M312" i="2"/>
  <c r="N312" i="2"/>
  <c r="G313" i="2"/>
  <c r="H313" i="2"/>
  <c r="I313" i="2"/>
  <c r="J313" i="2"/>
  <c r="K313" i="2"/>
  <c r="L313" i="2"/>
  <c r="M313" i="2"/>
  <c r="N313" i="2"/>
  <c r="G314" i="2"/>
  <c r="H314" i="2"/>
  <c r="I314" i="2"/>
  <c r="J314" i="2"/>
  <c r="K314" i="2"/>
  <c r="L314" i="2"/>
  <c r="M314" i="2"/>
  <c r="N314" i="2"/>
  <c r="G315" i="2"/>
  <c r="H315" i="2"/>
  <c r="I315" i="2"/>
  <c r="J315" i="2"/>
  <c r="K315" i="2"/>
  <c r="L315" i="2"/>
  <c r="M315" i="2"/>
  <c r="N315" i="2"/>
  <c r="G316" i="2"/>
  <c r="H316" i="2"/>
  <c r="I316" i="2"/>
  <c r="J316" i="2"/>
  <c r="K316" i="2"/>
  <c r="L316" i="2"/>
  <c r="M316" i="2"/>
  <c r="N316" i="2"/>
  <c r="G317" i="2"/>
  <c r="H317" i="2"/>
  <c r="I317" i="2"/>
  <c r="J317" i="2"/>
  <c r="K317" i="2"/>
  <c r="L317" i="2"/>
  <c r="M317" i="2"/>
  <c r="N317" i="2"/>
  <c r="G318" i="2"/>
  <c r="H318" i="2"/>
  <c r="I318" i="2"/>
  <c r="J318" i="2"/>
  <c r="K318" i="2"/>
  <c r="L318" i="2"/>
  <c r="M318" i="2"/>
  <c r="N318" i="2"/>
  <c r="G319" i="2"/>
  <c r="H319" i="2"/>
  <c r="I319" i="2"/>
  <c r="J319" i="2"/>
  <c r="K319" i="2"/>
  <c r="L319" i="2"/>
  <c r="M319" i="2"/>
  <c r="N319" i="2"/>
  <c r="G320" i="2"/>
  <c r="H320" i="2"/>
  <c r="I320" i="2"/>
  <c r="J320" i="2"/>
  <c r="K320" i="2"/>
  <c r="L320" i="2"/>
  <c r="M320" i="2"/>
  <c r="N320" i="2"/>
  <c r="G321" i="2"/>
  <c r="H321" i="2"/>
  <c r="I321" i="2"/>
  <c r="J321" i="2"/>
  <c r="K321" i="2"/>
  <c r="L321" i="2"/>
  <c r="M321" i="2"/>
  <c r="N321" i="2"/>
  <c r="G322" i="2"/>
  <c r="H322" i="2"/>
  <c r="I322" i="2"/>
  <c r="J322" i="2"/>
  <c r="K322" i="2"/>
  <c r="L322" i="2"/>
  <c r="M322" i="2"/>
  <c r="N322" i="2"/>
  <c r="G323" i="2"/>
  <c r="H323" i="2"/>
  <c r="I323" i="2"/>
  <c r="J323" i="2"/>
  <c r="K323" i="2"/>
  <c r="L323" i="2"/>
  <c r="M323" i="2"/>
  <c r="N323" i="2"/>
  <c r="G324" i="2"/>
  <c r="H324" i="2"/>
  <c r="I324" i="2"/>
  <c r="J324" i="2"/>
  <c r="K324" i="2"/>
  <c r="L324" i="2"/>
  <c r="M324" i="2"/>
  <c r="N324" i="2"/>
  <c r="G325" i="2"/>
  <c r="H325" i="2"/>
  <c r="I325" i="2"/>
  <c r="J325" i="2"/>
  <c r="K325" i="2"/>
  <c r="L325" i="2"/>
  <c r="M325" i="2"/>
  <c r="N325" i="2"/>
  <c r="G326" i="2"/>
  <c r="H326" i="2"/>
  <c r="I326" i="2"/>
  <c r="J326" i="2"/>
  <c r="K326" i="2"/>
  <c r="L326" i="2"/>
  <c r="M326" i="2"/>
  <c r="N326" i="2"/>
  <c r="G327" i="2"/>
  <c r="H327" i="2"/>
  <c r="I327" i="2"/>
  <c r="J327" i="2"/>
  <c r="K327" i="2"/>
  <c r="L327" i="2"/>
  <c r="M327" i="2"/>
  <c r="N327" i="2"/>
  <c r="G328" i="2"/>
  <c r="H328" i="2"/>
  <c r="I328" i="2"/>
  <c r="J328" i="2"/>
  <c r="K328" i="2"/>
  <c r="L328" i="2"/>
  <c r="M328" i="2"/>
  <c r="N328" i="2"/>
  <c r="G329" i="2"/>
  <c r="H329" i="2"/>
  <c r="I329" i="2"/>
  <c r="J329" i="2"/>
  <c r="K329" i="2"/>
  <c r="L329" i="2"/>
  <c r="M329" i="2"/>
  <c r="N329" i="2"/>
  <c r="G330" i="2"/>
  <c r="H330" i="2"/>
  <c r="I330" i="2"/>
  <c r="J330" i="2"/>
  <c r="K330" i="2"/>
  <c r="L330" i="2"/>
  <c r="M330" i="2"/>
  <c r="N330" i="2"/>
  <c r="G331" i="2"/>
  <c r="H331" i="2"/>
  <c r="I331" i="2"/>
  <c r="J331" i="2"/>
  <c r="K331" i="2"/>
  <c r="L331" i="2"/>
  <c r="M331" i="2"/>
  <c r="N331" i="2"/>
  <c r="G332" i="2"/>
  <c r="H332" i="2"/>
  <c r="I332" i="2"/>
  <c r="J332" i="2"/>
  <c r="K332" i="2"/>
  <c r="L332" i="2"/>
  <c r="M332" i="2"/>
  <c r="N332" i="2"/>
  <c r="G333" i="2"/>
  <c r="H333" i="2"/>
  <c r="I333" i="2"/>
  <c r="J333" i="2"/>
  <c r="K333" i="2"/>
  <c r="L333" i="2"/>
  <c r="M333" i="2"/>
  <c r="N333" i="2"/>
  <c r="G334" i="2"/>
  <c r="H334" i="2"/>
  <c r="I334" i="2"/>
  <c r="J334" i="2"/>
  <c r="K334" i="2"/>
  <c r="L334" i="2"/>
  <c r="M334" i="2"/>
  <c r="N334" i="2"/>
  <c r="G335" i="2"/>
  <c r="H335" i="2"/>
  <c r="I335" i="2"/>
  <c r="J335" i="2"/>
  <c r="K335" i="2"/>
  <c r="L335" i="2"/>
  <c r="M335" i="2"/>
  <c r="N335" i="2"/>
  <c r="G336" i="2"/>
  <c r="H336" i="2"/>
  <c r="I336" i="2"/>
  <c r="J336" i="2"/>
  <c r="K336" i="2"/>
  <c r="L336" i="2"/>
  <c r="M336" i="2"/>
  <c r="N336" i="2"/>
  <c r="G337" i="2"/>
  <c r="H337" i="2"/>
  <c r="I337" i="2"/>
  <c r="J337" i="2"/>
  <c r="K337" i="2"/>
  <c r="L337" i="2"/>
  <c r="M337" i="2"/>
  <c r="N337" i="2"/>
  <c r="G338" i="2"/>
  <c r="H338" i="2"/>
  <c r="I338" i="2"/>
  <c r="J338" i="2"/>
  <c r="K338" i="2"/>
  <c r="L338" i="2"/>
  <c r="M338" i="2"/>
  <c r="N338" i="2"/>
  <c r="G339" i="2"/>
  <c r="H339" i="2"/>
  <c r="I339" i="2"/>
  <c r="J339" i="2"/>
  <c r="K339" i="2"/>
  <c r="L339" i="2"/>
  <c r="M339" i="2"/>
  <c r="N339" i="2"/>
  <c r="G340" i="2"/>
  <c r="H340" i="2"/>
  <c r="I340" i="2"/>
  <c r="J340" i="2"/>
  <c r="K340" i="2"/>
  <c r="L340" i="2"/>
  <c r="M340" i="2"/>
  <c r="N340" i="2"/>
  <c r="G341" i="2"/>
  <c r="H341" i="2"/>
  <c r="I341" i="2"/>
  <c r="J341" i="2"/>
  <c r="K341" i="2"/>
  <c r="L341" i="2"/>
  <c r="M341" i="2"/>
  <c r="N341" i="2"/>
  <c r="H308" i="2"/>
  <c r="I308" i="2"/>
  <c r="J308" i="2"/>
  <c r="K308" i="2"/>
  <c r="L308" i="2"/>
  <c r="M308" i="2"/>
  <c r="N308" i="2"/>
  <c r="G308" i="2"/>
  <c r="G955" i="2"/>
  <c r="H955" i="2"/>
  <c r="I955" i="2"/>
  <c r="J955" i="2"/>
  <c r="K955" i="2"/>
  <c r="L955" i="2"/>
  <c r="M955" i="2"/>
  <c r="N955" i="2"/>
  <c r="G956" i="2"/>
  <c r="H956" i="2"/>
  <c r="I956" i="2"/>
  <c r="J956" i="2"/>
  <c r="K956" i="2"/>
  <c r="L956" i="2"/>
  <c r="M956" i="2"/>
  <c r="N956" i="2"/>
  <c r="G957" i="2"/>
  <c r="H957" i="2"/>
  <c r="I957" i="2"/>
  <c r="J957" i="2"/>
  <c r="K957" i="2"/>
  <c r="L957" i="2"/>
  <c r="M957" i="2"/>
  <c r="N957" i="2"/>
  <c r="G958" i="2"/>
  <c r="H958" i="2"/>
  <c r="I958" i="2"/>
  <c r="J958" i="2"/>
  <c r="K958" i="2"/>
  <c r="L958" i="2"/>
  <c r="M958" i="2"/>
  <c r="N958" i="2"/>
  <c r="G959" i="2"/>
  <c r="H959" i="2"/>
  <c r="I959" i="2"/>
  <c r="J959" i="2"/>
  <c r="K959" i="2"/>
  <c r="L959" i="2"/>
  <c r="M959" i="2"/>
  <c r="N959" i="2"/>
  <c r="G960" i="2"/>
  <c r="H960" i="2"/>
  <c r="I960" i="2"/>
  <c r="J960" i="2"/>
  <c r="K960" i="2"/>
  <c r="L960" i="2"/>
  <c r="M960" i="2"/>
  <c r="N960" i="2"/>
  <c r="G961" i="2"/>
  <c r="H961" i="2"/>
  <c r="I961" i="2"/>
  <c r="J961" i="2"/>
  <c r="K961" i="2"/>
  <c r="L961" i="2"/>
  <c r="M961" i="2"/>
  <c r="N961" i="2"/>
  <c r="G962" i="2"/>
  <c r="H962" i="2"/>
  <c r="I962" i="2"/>
  <c r="J962" i="2"/>
  <c r="K962" i="2"/>
  <c r="L962" i="2"/>
  <c r="M962" i="2"/>
  <c r="N962" i="2"/>
  <c r="G963" i="2"/>
  <c r="H963" i="2"/>
  <c r="I963" i="2"/>
  <c r="J963" i="2"/>
  <c r="K963" i="2"/>
  <c r="L963" i="2"/>
  <c r="M963" i="2"/>
  <c r="N963" i="2"/>
  <c r="G964" i="2"/>
  <c r="H964" i="2"/>
  <c r="I964" i="2"/>
  <c r="J964" i="2"/>
  <c r="K964" i="2"/>
  <c r="L964" i="2"/>
  <c r="M964" i="2"/>
  <c r="N964" i="2"/>
  <c r="G965" i="2"/>
  <c r="H965" i="2"/>
  <c r="I965" i="2"/>
  <c r="J965" i="2"/>
  <c r="K965" i="2"/>
  <c r="L965" i="2"/>
  <c r="M965" i="2"/>
  <c r="N965" i="2"/>
  <c r="G966" i="2"/>
  <c r="H966" i="2"/>
  <c r="I966" i="2"/>
  <c r="J966" i="2"/>
  <c r="K966" i="2"/>
  <c r="L966" i="2"/>
  <c r="M966" i="2"/>
  <c r="N966" i="2"/>
  <c r="G967" i="2"/>
  <c r="H967" i="2"/>
  <c r="I967" i="2"/>
  <c r="J967" i="2"/>
  <c r="K967" i="2"/>
  <c r="L967" i="2"/>
  <c r="M967" i="2"/>
  <c r="N967" i="2"/>
  <c r="G968" i="2"/>
  <c r="H968" i="2"/>
  <c r="I968" i="2"/>
  <c r="J968" i="2"/>
  <c r="K968" i="2"/>
  <c r="L968" i="2"/>
  <c r="M968" i="2"/>
  <c r="N968" i="2"/>
  <c r="G969" i="2"/>
  <c r="H969" i="2"/>
  <c r="I969" i="2"/>
  <c r="J969" i="2"/>
  <c r="K969" i="2"/>
  <c r="L969" i="2"/>
  <c r="M969" i="2"/>
  <c r="N969" i="2"/>
  <c r="G970" i="2"/>
  <c r="H970" i="2"/>
  <c r="I970" i="2"/>
  <c r="J970" i="2"/>
  <c r="K970" i="2"/>
  <c r="L970" i="2"/>
  <c r="M970" i="2"/>
  <c r="N970" i="2"/>
  <c r="G971" i="2"/>
  <c r="H971" i="2"/>
  <c r="I971" i="2"/>
  <c r="J971" i="2"/>
  <c r="K971" i="2"/>
  <c r="L971" i="2"/>
  <c r="M971" i="2"/>
  <c r="N971" i="2"/>
  <c r="G972" i="2"/>
  <c r="H972" i="2"/>
  <c r="I972" i="2"/>
  <c r="J972" i="2"/>
  <c r="K972" i="2"/>
  <c r="L972" i="2"/>
  <c r="M972" i="2"/>
  <c r="N972" i="2"/>
  <c r="G973" i="2"/>
  <c r="H973" i="2"/>
  <c r="I973" i="2"/>
  <c r="J973" i="2"/>
  <c r="K973" i="2"/>
  <c r="L973" i="2"/>
  <c r="M973" i="2"/>
  <c r="N973" i="2"/>
  <c r="G974" i="2"/>
  <c r="H974" i="2"/>
  <c r="I974" i="2"/>
  <c r="J974" i="2"/>
  <c r="K974" i="2"/>
  <c r="L974" i="2"/>
  <c r="M974" i="2"/>
  <c r="N974" i="2"/>
  <c r="G975" i="2"/>
  <c r="H975" i="2"/>
  <c r="I975" i="2"/>
  <c r="J975" i="2"/>
  <c r="K975" i="2"/>
  <c r="L975" i="2"/>
  <c r="M975" i="2"/>
  <c r="N975" i="2"/>
  <c r="G976" i="2"/>
  <c r="H976" i="2"/>
  <c r="I976" i="2"/>
  <c r="J976" i="2"/>
  <c r="K976" i="2"/>
  <c r="L976" i="2"/>
  <c r="M976" i="2"/>
  <c r="N976" i="2"/>
  <c r="G977" i="2"/>
  <c r="H977" i="2"/>
  <c r="I977" i="2"/>
  <c r="J977" i="2"/>
  <c r="K977" i="2"/>
  <c r="L977" i="2"/>
  <c r="M977" i="2"/>
  <c r="N977" i="2"/>
  <c r="G978" i="2"/>
  <c r="H978" i="2"/>
  <c r="I978" i="2"/>
  <c r="J978" i="2"/>
  <c r="K978" i="2"/>
  <c r="L978" i="2"/>
  <c r="M978" i="2"/>
  <c r="N978" i="2"/>
  <c r="G979" i="2"/>
  <c r="H979" i="2"/>
  <c r="I979" i="2"/>
  <c r="J979" i="2"/>
  <c r="K979" i="2"/>
  <c r="L979" i="2"/>
  <c r="M979" i="2"/>
  <c r="N979" i="2"/>
  <c r="G980" i="2"/>
  <c r="H980" i="2"/>
  <c r="I980" i="2"/>
  <c r="J980" i="2"/>
  <c r="K980" i="2"/>
  <c r="L980" i="2"/>
  <c r="M980" i="2"/>
  <c r="N980" i="2"/>
  <c r="G981" i="2"/>
  <c r="H981" i="2"/>
  <c r="I981" i="2"/>
  <c r="J981" i="2"/>
  <c r="K981" i="2"/>
  <c r="L981" i="2"/>
  <c r="M981" i="2"/>
  <c r="N981" i="2"/>
  <c r="G982" i="2"/>
  <c r="H982" i="2"/>
  <c r="I982" i="2"/>
  <c r="J982" i="2"/>
  <c r="K982" i="2"/>
  <c r="L982" i="2"/>
  <c r="M982" i="2"/>
  <c r="N982" i="2"/>
  <c r="G983" i="2"/>
  <c r="H983" i="2"/>
  <c r="I983" i="2"/>
  <c r="J983" i="2"/>
  <c r="K983" i="2"/>
  <c r="L983" i="2"/>
  <c r="M983" i="2"/>
  <c r="N983" i="2"/>
  <c r="G984" i="2"/>
  <c r="H984" i="2"/>
  <c r="I984" i="2"/>
  <c r="J984" i="2"/>
  <c r="K984" i="2"/>
  <c r="L984" i="2"/>
  <c r="M984" i="2"/>
  <c r="N984" i="2"/>
  <c r="G985" i="2"/>
  <c r="H985" i="2"/>
  <c r="I985" i="2"/>
  <c r="J985" i="2"/>
  <c r="K985" i="2"/>
  <c r="L985" i="2"/>
  <c r="M985" i="2"/>
  <c r="N985" i="2"/>
  <c r="G986" i="2"/>
  <c r="H986" i="2"/>
  <c r="I986" i="2"/>
  <c r="J986" i="2"/>
  <c r="K986" i="2"/>
  <c r="L986" i="2"/>
  <c r="M986" i="2"/>
  <c r="N986" i="2"/>
  <c r="G987" i="2"/>
  <c r="H987" i="2"/>
  <c r="I987" i="2"/>
  <c r="J987" i="2"/>
  <c r="K987" i="2"/>
  <c r="L987" i="2"/>
  <c r="M987" i="2"/>
  <c r="N987" i="2"/>
  <c r="H954" i="2"/>
  <c r="I954" i="2"/>
  <c r="J954" i="2"/>
  <c r="K954" i="2"/>
  <c r="L954" i="2"/>
  <c r="M954" i="2"/>
  <c r="N954" i="2"/>
  <c r="G954" i="2"/>
  <c r="G921" i="2"/>
  <c r="H921" i="2"/>
  <c r="I921" i="2"/>
  <c r="J921" i="2"/>
  <c r="K921" i="2"/>
  <c r="L921" i="2"/>
  <c r="M921" i="2"/>
  <c r="N921" i="2"/>
  <c r="G922" i="2"/>
  <c r="H922" i="2"/>
  <c r="I922" i="2"/>
  <c r="J922" i="2"/>
  <c r="K922" i="2"/>
  <c r="L922" i="2"/>
  <c r="M922" i="2"/>
  <c r="N922" i="2"/>
  <c r="G923" i="2"/>
  <c r="H923" i="2"/>
  <c r="I923" i="2"/>
  <c r="J923" i="2"/>
  <c r="K923" i="2"/>
  <c r="L923" i="2"/>
  <c r="M923" i="2"/>
  <c r="N923" i="2"/>
  <c r="G924" i="2"/>
  <c r="H924" i="2"/>
  <c r="I924" i="2"/>
  <c r="J924" i="2"/>
  <c r="K924" i="2"/>
  <c r="L924" i="2"/>
  <c r="M924" i="2"/>
  <c r="N924" i="2"/>
  <c r="G925" i="2"/>
  <c r="H925" i="2"/>
  <c r="I925" i="2"/>
  <c r="J925" i="2"/>
  <c r="K925" i="2"/>
  <c r="L925" i="2"/>
  <c r="M925" i="2"/>
  <c r="N925" i="2"/>
  <c r="G926" i="2"/>
  <c r="H926" i="2"/>
  <c r="I926" i="2"/>
  <c r="J926" i="2"/>
  <c r="K926" i="2"/>
  <c r="L926" i="2"/>
  <c r="M926" i="2"/>
  <c r="N926" i="2"/>
  <c r="G927" i="2"/>
  <c r="H927" i="2"/>
  <c r="I927" i="2"/>
  <c r="J927" i="2"/>
  <c r="K927" i="2"/>
  <c r="L927" i="2"/>
  <c r="M927" i="2"/>
  <c r="N927" i="2"/>
  <c r="G928" i="2"/>
  <c r="H928" i="2"/>
  <c r="I928" i="2"/>
  <c r="J928" i="2"/>
  <c r="K928" i="2"/>
  <c r="L928" i="2"/>
  <c r="M928" i="2"/>
  <c r="N928" i="2"/>
  <c r="G929" i="2"/>
  <c r="H929" i="2"/>
  <c r="I929" i="2"/>
  <c r="J929" i="2"/>
  <c r="K929" i="2"/>
  <c r="L929" i="2"/>
  <c r="M929" i="2"/>
  <c r="N929" i="2"/>
  <c r="G930" i="2"/>
  <c r="H930" i="2"/>
  <c r="I930" i="2"/>
  <c r="J930" i="2"/>
  <c r="K930" i="2"/>
  <c r="L930" i="2"/>
  <c r="M930" i="2"/>
  <c r="N930" i="2"/>
  <c r="G931" i="2"/>
  <c r="H931" i="2"/>
  <c r="I931" i="2"/>
  <c r="J931" i="2"/>
  <c r="K931" i="2"/>
  <c r="L931" i="2"/>
  <c r="M931" i="2"/>
  <c r="N931" i="2"/>
  <c r="G932" i="2"/>
  <c r="H932" i="2"/>
  <c r="I932" i="2"/>
  <c r="J932" i="2"/>
  <c r="K932" i="2"/>
  <c r="L932" i="2"/>
  <c r="M932" i="2"/>
  <c r="N932" i="2"/>
  <c r="G933" i="2"/>
  <c r="H933" i="2"/>
  <c r="I933" i="2"/>
  <c r="J933" i="2"/>
  <c r="K933" i="2"/>
  <c r="L933" i="2"/>
  <c r="M933" i="2"/>
  <c r="N933" i="2"/>
  <c r="G934" i="2"/>
  <c r="H934" i="2"/>
  <c r="I934" i="2"/>
  <c r="J934" i="2"/>
  <c r="K934" i="2"/>
  <c r="L934" i="2"/>
  <c r="M934" i="2"/>
  <c r="N934" i="2"/>
  <c r="G935" i="2"/>
  <c r="H935" i="2"/>
  <c r="I935" i="2"/>
  <c r="J935" i="2"/>
  <c r="K935" i="2"/>
  <c r="L935" i="2"/>
  <c r="M935" i="2"/>
  <c r="N935" i="2"/>
  <c r="G936" i="2"/>
  <c r="H936" i="2"/>
  <c r="I936" i="2"/>
  <c r="J936" i="2"/>
  <c r="K936" i="2"/>
  <c r="L936" i="2"/>
  <c r="M936" i="2"/>
  <c r="N936" i="2"/>
  <c r="G937" i="2"/>
  <c r="H937" i="2"/>
  <c r="I937" i="2"/>
  <c r="J937" i="2"/>
  <c r="K937" i="2"/>
  <c r="L937" i="2"/>
  <c r="M937" i="2"/>
  <c r="N937" i="2"/>
  <c r="G938" i="2"/>
  <c r="H938" i="2"/>
  <c r="I938" i="2"/>
  <c r="J938" i="2"/>
  <c r="K938" i="2"/>
  <c r="L938" i="2"/>
  <c r="M938" i="2"/>
  <c r="N938" i="2"/>
  <c r="G939" i="2"/>
  <c r="H939" i="2"/>
  <c r="I939" i="2"/>
  <c r="J939" i="2"/>
  <c r="K939" i="2"/>
  <c r="L939" i="2"/>
  <c r="M939" i="2"/>
  <c r="N939" i="2"/>
  <c r="G940" i="2"/>
  <c r="H940" i="2"/>
  <c r="I940" i="2"/>
  <c r="J940" i="2"/>
  <c r="K940" i="2"/>
  <c r="L940" i="2"/>
  <c r="M940" i="2"/>
  <c r="N940" i="2"/>
  <c r="G941" i="2"/>
  <c r="H941" i="2"/>
  <c r="I941" i="2"/>
  <c r="J941" i="2"/>
  <c r="K941" i="2"/>
  <c r="L941" i="2"/>
  <c r="M941" i="2"/>
  <c r="N941" i="2"/>
  <c r="G942" i="2"/>
  <c r="H942" i="2"/>
  <c r="I942" i="2"/>
  <c r="J942" i="2"/>
  <c r="K942" i="2"/>
  <c r="L942" i="2"/>
  <c r="M942" i="2"/>
  <c r="N942" i="2"/>
  <c r="G943" i="2"/>
  <c r="H943" i="2"/>
  <c r="I943" i="2"/>
  <c r="J943" i="2"/>
  <c r="K943" i="2"/>
  <c r="L943" i="2"/>
  <c r="M943" i="2"/>
  <c r="N943" i="2"/>
  <c r="G944" i="2"/>
  <c r="H944" i="2"/>
  <c r="I944" i="2"/>
  <c r="J944" i="2"/>
  <c r="K944" i="2"/>
  <c r="L944" i="2"/>
  <c r="M944" i="2"/>
  <c r="N944" i="2"/>
  <c r="G945" i="2"/>
  <c r="H945" i="2"/>
  <c r="I945" i="2"/>
  <c r="J945" i="2"/>
  <c r="K945" i="2"/>
  <c r="L945" i="2"/>
  <c r="M945" i="2"/>
  <c r="N945" i="2"/>
  <c r="G946" i="2"/>
  <c r="H946" i="2"/>
  <c r="I946" i="2"/>
  <c r="J946" i="2"/>
  <c r="K946" i="2"/>
  <c r="L946" i="2"/>
  <c r="M946" i="2"/>
  <c r="N946" i="2"/>
  <c r="G947" i="2"/>
  <c r="H947" i="2"/>
  <c r="I947" i="2"/>
  <c r="J947" i="2"/>
  <c r="K947" i="2"/>
  <c r="L947" i="2"/>
  <c r="M947" i="2"/>
  <c r="N947" i="2"/>
  <c r="G948" i="2"/>
  <c r="H948" i="2"/>
  <c r="I948" i="2"/>
  <c r="J948" i="2"/>
  <c r="K948" i="2"/>
  <c r="L948" i="2"/>
  <c r="M948" i="2"/>
  <c r="N948" i="2"/>
  <c r="G949" i="2"/>
  <c r="H949" i="2"/>
  <c r="I949" i="2"/>
  <c r="J949" i="2"/>
  <c r="K949" i="2"/>
  <c r="L949" i="2"/>
  <c r="M949" i="2"/>
  <c r="N949" i="2"/>
  <c r="G950" i="2"/>
  <c r="H950" i="2"/>
  <c r="I950" i="2"/>
  <c r="J950" i="2"/>
  <c r="K950" i="2"/>
  <c r="L950" i="2"/>
  <c r="M950" i="2"/>
  <c r="N950" i="2"/>
  <c r="G951" i="2"/>
  <c r="H951" i="2"/>
  <c r="I951" i="2"/>
  <c r="J951" i="2"/>
  <c r="K951" i="2"/>
  <c r="L951" i="2"/>
  <c r="M951" i="2"/>
  <c r="N951" i="2"/>
  <c r="G952" i="2"/>
  <c r="H952" i="2"/>
  <c r="I952" i="2"/>
  <c r="J952" i="2"/>
  <c r="K952" i="2"/>
  <c r="L952" i="2"/>
  <c r="M952" i="2"/>
  <c r="N952" i="2"/>
  <c r="G953" i="2"/>
  <c r="H953" i="2"/>
  <c r="I953" i="2"/>
  <c r="J953" i="2"/>
  <c r="K953" i="2"/>
  <c r="L953" i="2"/>
  <c r="M953" i="2"/>
  <c r="N953" i="2"/>
  <c r="H920" i="2"/>
  <c r="I920" i="2"/>
  <c r="J920" i="2"/>
  <c r="K920" i="2"/>
  <c r="L920" i="2"/>
  <c r="M920" i="2"/>
  <c r="N920" i="2"/>
  <c r="G920" i="2"/>
  <c r="G887" i="2"/>
  <c r="H887" i="2"/>
  <c r="I887" i="2"/>
  <c r="J887" i="2"/>
  <c r="K887" i="2"/>
  <c r="L887" i="2"/>
  <c r="M887" i="2"/>
  <c r="N887" i="2"/>
  <c r="G888" i="2"/>
  <c r="H888" i="2"/>
  <c r="I888" i="2"/>
  <c r="J888" i="2"/>
  <c r="K888" i="2"/>
  <c r="L888" i="2"/>
  <c r="M888" i="2"/>
  <c r="N888" i="2"/>
  <c r="G889" i="2"/>
  <c r="H889" i="2"/>
  <c r="I889" i="2"/>
  <c r="J889" i="2"/>
  <c r="K889" i="2"/>
  <c r="L889" i="2"/>
  <c r="M889" i="2"/>
  <c r="N889" i="2"/>
  <c r="G890" i="2"/>
  <c r="H890" i="2"/>
  <c r="I890" i="2"/>
  <c r="J890" i="2"/>
  <c r="K890" i="2"/>
  <c r="L890" i="2"/>
  <c r="M890" i="2"/>
  <c r="N890" i="2"/>
  <c r="G891" i="2"/>
  <c r="H891" i="2"/>
  <c r="I891" i="2"/>
  <c r="J891" i="2"/>
  <c r="K891" i="2"/>
  <c r="L891" i="2"/>
  <c r="M891" i="2"/>
  <c r="N891" i="2"/>
  <c r="G892" i="2"/>
  <c r="H892" i="2"/>
  <c r="I892" i="2"/>
  <c r="J892" i="2"/>
  <c r="K892" i="2"/>
  <c r="L892" i="2"/>
  <c r="M892" i="2"/>
  <c r="N892" i="2"/>
  <c r="G893" i="2"/>
  <c r="H893" i="2"/>
  <c r="I893" i="2"/>
  <c r="J893" i="2"/>
  <c r="K893" i="2"/>
  <c r="L893" i="2"/>
  <c r="M893" i="2"/>
  <c r="N893" i="2"/>
  <c r="G894" i="2"/>
  <c r="H894" i="2"/>
  <c r="I894" i="2"/>
  <c r="J894" i="2"/>
  <c r="K894" i="2"/>
  <c r="L894" i="2"/>
  <c r="M894" i="2"/>
  <c r="N894" i="2"/>
  <c r="G895" i="2"/>
  <c r="H895" i="2"/>
  <c r="I895" i="2"/>
  <c r="J895" i="2"/>
  <c r="K895" i="2"/>
  <c r="L895" i="2"/>
  <c r="M895" i="2"/>
  <c r="N895" i="2"/>
  <c r="G896" i="2"/>
  <c r="H896" i="2"/>
  <c r="I896" i="2"/>
  <c r="J896" i="2"/>
  <c r="K896" i="2"/>
  <c r="L896" i="2"/>
  <c r="M896" i="2"/>
  <c r="N896" i="2"/>
  <c r="G897" i="2"/>
  <c r="H897" i="2"/>
  <c r="I897" i="2"/>
  <c r="J897" i="2"/>
  <c r="K897" i="2"/>
  <c r="L897" i="2"/>
  <c r="M897" i="2"/>
  <c r="N897" i="2"/>
  <c r="G898" i="2"/>
  <c r="H898" i="2"/>
  <c r="I898" i="2"/>
  <c r="J898" i="2"/>
  <c r="K898" i="2"/>
  <c r="L898" i="2"/>
  <c r="M898" i="2"/>
  <c r="N898" i="2"/>
  <c r="G899" i="2"/>
  <c r="H899" i="2"/>
  <c r="I899" i="2"/>
  <c r="J899" i="2"/>
  <c r="K899" i="2"/>
  <c r="L899" i="2"/>
  <c r="M899" i="2"/>
  <c r="N899" i="2"/>
  <c r="G900" i="2"/>
  <c r="H900" i="2"/>
  <c r="I900" i="2"/>
  <c r="J900" i="2"/>
  <c r="K900" i="2"/>
  <c r="L900" i="2"/>
  <c r="M900" i="2"/>
  <c r="N900" i="2"/>
  <c r="G901" i="2"/>
  <c r="H901" i="2"/>
  <c r="I901" i="2"/>
  <c r="J901" i="2"/>
  <c r="K901" i="2"/>
  <c r="L901" i="2"/>
  <c r="M901" i="2"/>
  <c r="N901" i="2"/>
  <c r="G902" i="2"/>
  <c r="H902" i="2"/>
  <c r="I902" i="2"/>
  <c r="J902" i="2"/>
  <c r="K902" i="2"/>
  <c r="L902" i="2"/>
  <c r="M902" i="2"/>
  <c r="N902" i="2"/>
  <c r="G903" i="2"/>
  <c r="H903" i="2"/>
  <c r="I903" i="2"/>
  <c r="J903" i="2"/>
  <c r="K903" i="2"/>
  <c r="L903" i="2"/>
  <c r="M903" i="2"/>
  <c r="N903" i="2"/>
  <c r="G904" i="2"/>
  <c r="H904" i="2"/>
  <c r="I904" i="2"/>
  <c r="J904" i="2"/>
  <c r="K904" i="2"/>
  <c r="L904" i="2"/>
  <c r="M904" i="2"/>
  <c r="N904" i="2"/>
  <c r="G905" i="2"/>
  <c r="H905" i="2"/>
  <c r="I905" i="2"/>
  <c r="J905" i="2"/>
  <c r="K905" i="2"/>
  <c r="L905" i="2"/>
  <c r="M905" i="2"/>
  <c r="N905" i="2"/>
  <c r="G906" i="2"/>
  <c r="H906" i="2"/>
  <c r="I906" i="2"/>
  <c r="J906" i="2"/>
  <c r="K906" i="2"/>
  <c r="L906" i="2"/>
  <c r="M906" i="2"/>
  <c r="N906" i="2"/>
  <c r="G907" i="2"/>
  <c r="H907" i="2"/>
  <c r="I907" i="2"/>
  <c r="J907" i="2"/>
  <c r="K907" i="2"/>
  <c r="L907" i="2"/>
  <c r="M907" i="2"/>
  <c r="N907" i="2"/>
  <c r="G908" i="2"/>
  <c r="H908" i="2"/>
  <c r="I908" i="2"/>
  <c r="J908" i="2"/>
  <c r="K908" i="2"/>
  <c r="L908" i="2"/>
  <c r="M908" i="2"/>
  <c r="N908" i="2"/>
  <c r="G909" i="2"/>
  <c r="H909" i="2"/>
  <c r="I909" i="2"/>
  <c r="J909" i="2"/>
  <c r="K909" i="2"/>
  <c r="L909" i="2"/>
  <c r="M909" i="2"/>
  <c r="N909" i="2"/>
  <c r="G910" i="2"/>
  <c r="H910" i="2"/>
  <c r="I910" i="2"/>
  <c r="J910" i="2"/>
  <c r="K910" i="2"/>
  <c r="L910" i="2"/>
  <c r="M910" i="2"/>
  <c r="N910" i="2"/>
  <c r="G911" i="2"/>
  <c r="H911" i="2"/>
  <c r="I911" i="2"/>
  <c r="J911" i="2"/>
  <c r="K911" i="2"/>
  <c r="L911" i="2"/>
  <c r="M911" i="2"/>
  <c r="N911" i="2"/>
  <c r="G912" i="2"/>
  <c r="H912" i="2"/>
  <c r="I912" i="2"/>
  <c r="J912" i="2"/>
  <c r="K912" i="2"/>
  <c r="L912" i="2"/>
  <c r="M912" i="2"/>
  <c r="N912" i="2"/>
  <c r="G913" i="2"/>
  <c r="H913" i="2"/>
  <c r="I913" i="2"/>
  <c r="J913" i="2"/>
  <c r="K913" i="2"/>
  <c r="L913" i="2"/>
  <c r="M913" i="2"/>
  <c r="N913" i="2"/>
  <c r="G914" i="2"/>
  <c r="H914" i="2"/>
  <c r="I914" i="2"/>
  <c r="J914" i="2"/>
  <c r="K914" i="2"/>
  <c r="L914" i="2"/>
  <c r="M914" i="2"/>
  <c r="N914" i="2"/>
  <c r="G915" i="2"/>
  <c r="H915" i="2"/>
  <c r="I915" i="2"/>
  <c r="J915" i="2"/>
  <c r="K915" i="2"/>
  <c r="L915" i="2"/>
  <c r="M915" i="2"/>
  <c r="N915" i="2"/>
  <c r="G916" i="2"/>
  <c r="H916" i="2"/>
  <c r="I916" i="2"/>
  <c r="J916" i="2"/>
  <c r="K916" i="2"/>
  <c r="L916" i="2"/>
  <c r="M916" i="2"/>
  <c r="N916" i="2"/>
  <c r="G917" i="2"/>
  <c r="H917" i="2"/>
  <c r="I917" i="2"/>
  <c r="J917" i="2"/>
  <c r="K917" i="2"/>
  <c r="L917" i="2"/>
  <c r="M917" i="2"/>
  <c r="N917" i="2"/>
  <c r="G918" i="2"/>
  <c r="H918" i="2"/>
  <c r="I918" i="2"/>
  <c r="J918" i="2"/>
  <c r="K918" i="2"/>
  <c r="L918" i="2"/>
  <c r="M918" i="2"/>
  <c r="N918" i="2"/>
  <c r="G919" i="2"/>
  <c r="H919" i="2"/>
  <c r="I919" i="2"/>
  <c r="J919" i="2"/>
  <c r="K919" i="2"/>
  <c r="L919" i="2"/>
  <c r="M919" i="2"/>
  <c r="N919" i="2"/>
  <c r="H886" i="2"/>
  <c r="I886" i="2"/>
  <c r="J886" i="2"/>
  <c r="K886" i="2"/>
  <c r="L886" i="2"/>
  <c r="M886" i="2"/>
  <c r="N886" i="2"/>
  <c r="G886" i="2"/>
  <c r="E76" i="13"/>
  <c r="F76" i="13"/>
  <c r="G76" i="13"/>
  <c r="H76" i="13"/>
  <c r="I76" i="13"/>
  <c r="J76" i="13"/>
  <c r="K76" i="13"/>
  <c r="L76" i="13"/>
  <c r="M76" i="13"/>
  <c r="E77" i="13"/>
  <c r="F77" i="13"/>
  <c r="G77" i="13"/>
  <c r="H77" i="13"/>
  <c r="I77" i="13"/>
  <c r="J77" i="13"/>
  <c r="K77" i="13"/>
  <c r="L77" i="13"/>
  <c r="M77" i="13"/>
  <c r="E78" i="13"/>
  <c r="F78" i="13"/>
  <c r="G78" i="13"/>
  <c r="H78" i="13"/>
  <c r="I78" i="13"/>
  <c r="J78" i="13"/>
  <c r="K78" i="13"/>
  <c r="L78" i="13"/>
  <c r="M78" i="13"/>
  <c r="E79" i="13"/>
  <c r="F79" i="13"/>
  <c r="G79" i="13"/>
  <c r="H79" i="13"/>
  <c r="I79" i="13"/>
  <c r="J79" i="13"/>
  <c r="K79" i="13"/>
  <c r="L79" i="13"/>
  <c r="M79" i="13"/>
  <c r="E80" i="13"/>
  <c r="F80" i="13"/>
  <c r="G80" i="13"/>
  <c r="H80" i="13"/>
  <c r="I80" i="13"/>
  <c r="J80" i="13"/>
  <c r="K80" i="13"/>
  <c r="L80" i="13"/>
  <c r="M80" i="13"/>
  <c r="E81" i="13"/>
  <c r="F81" i="13"/>
  <c r="G81" i="13"/>
  <c r="H81" i="13"/>
  <c r="I81" i="13"/>
  <c r="J81" i="13"/>
  <c r="K81" i="13"/>
  <c r="L81" i="13"/>
  <c r="M81" i="13"/>
  <c r="E82" i="13"/>
  <c r="F82" i="13"/>
  <c r="G82" i="13"/>
  <c r="H82" i="13"/>
  <c r="I82" i="13"/>
  <c r="J82" i="13"/>
  <c r="K82" i="13"/>
  <c r="L82" i="13"/>
  <c r="M82" i="13"/>
  <c r="E83" i="13"/>
  <c r="F83" i="13"/>
  <c r="G83" i="13"/>
  <c r="H83" i="13"/>
  <c r="I83" i="13"/>
  <c r="J83" i="13"/>
  <c r="K83" i="13"/>
  <c r="L83" i="13"/>
  <c r="M83" i="13"/>
  <c r="E84" i="13"/>
  <c r="F84" i="13"/>
  <c r="G84" i="13"/>
  <c r="H84" i="13"/>
  <c r="I84" i="13"/>
  <c r="J84" i="13"/>
  <c r="K84" i="13"/>
  <c r="L84" i="13"/>
  <c r="M84" i="13"/>
  <c r="E85" i="13"/>
  <c r="F85" i="13"/>
  <c r="G85" i="13"/>
  <c r="H85" i="13"/>
  <c r="I85" i="13"/>
  <c r="J85" i="13"/>
  <c r="K85" i="13"/>
  <c r="L85" i="13"/>
  <c r="M85" i="13"/>
  <c r="E86" i="13"/>
  <c r="F86" i="13"/>
  <c r="G86" i="13"/>
  <c r="H86" i="13"/>
  <c r="I86" i="13"/>
  <c r="J86" i="13"/>
  <c r="K86" i="13"/>
  <c r="L86" i="13"/>
  <c r="M86" i="13"/>
  <c r="E87" i="13"/>
  <c r="F87" i="13"/>
  <c r="G87" i="13"/>
  <c r="H87" i="13"/>
  <c r="I87" i="13"/>
  <c r="J87" i="13"/>
  <c r="K87" i="13"/>
  <c r="L87" i="13"/>
  <c r="M87" i="13"/>
  <c r="E88" i="13"/>
  <c r="F88" i="13"/>
  <c r="G88" i="13"/>
  <c r="H88" i="13"/>
  <c r="I88" i="13"/>
  <c r="J88" i="13"/>
  <c r="K88" i="13"/>
  <c r="L88" i="13"/>
  <c r="M88" i="13"/>
  <c r="E89" i="13"/>
  <c r="F89" i="13"/>
  <c r="G89" i="13"/>
  <c r="H89" i="13"/>
  <c r="I89" i="13"/>
  <c r="J89" i="13"/>
  <c r="K89" i="13"/>
  <c r="L89" i="13"/>
  <c r="M89" i="13"/>
  <c r="E90" i="13"/>
  <c r="F90" i="13"/>
  <c r="G90" i="13"/>
  <c r="H90" i="13"/>
  <c r="I90" i="13"/>
  <c r="J90" i="13"/>
  <c r="K90" i="13"/>
  <c r="L90" i="13"/>
  <c r="M90" i="13"/>
  <c r="E91" i="13"/>
  <c r="F91" i="13"/>
  <c r="G91" i="13"/>
  <c r="H91" i="13"/>
  <c r="I91" i="13"/>
  <c r="J91" i="13"/>
  <c r="K91" i="13"/>
  <c r="L91" i="13"/>
  <c r="M91" i="13"/>
  <c r="E92" i="13"/>
  <c r="F92" i="13"/>
  <c r="G92" i="13"/>
  <c r="H92" i="13"/>
  <c r="I92" i="13"/>
  <c r="J92" i="13"/>
  <c r="K92" i="13"/>
  <c r="L92" i="13"/>
  <c r="M92" i="13"/>
  <c r="E93" i="13"/>
  <c r="F93" i="13"/>
  <c r="G93" i="13"/>
  <c r="H93" i="13"/>
  <c r="I93" i="13"/>
  <c r="J93" i="13"/>
  <c r="K93" i="13"/>
  <c r="L93" i="13"/>
  <c r="M93" i="13"/>
  <c r="E94" i="13"/>
  <c r="F94" i="13"/>
  <c r="G94" i="13"/>
  <c r="H94" i="13"/>
  <c r="I94" i="13"/>
  <c r="J94" i="13"/>
  <c r="K94" i="13"/>
  <c r="L94" i="13"/>
  <c r="M94" i="13"/>
  <c r="E95" i="13"/>
  <c r="F95" i="13"/>
  <c r="G95" i="13"/>
  <c r="H95" i="13"/>
  <c r="I95" i="13"/>
  <c r="J95" i="13"/>
  <c r="K95" i="13"/>
  <c r="L95" i="13"/>
  <c r="M95" i="13"/>
  <c r="E96" i="13"/>
  <c r="F96" i="13"/>
  <c r="G96" i="13"/>
  <c r="H96" i="13"/>
  <c r="I96" i="13"/>
  <c r="J96" i="13"/>
  <c r="K96" i="13"/>
  <c r="L96" i="13"/>
  <c r="M96" i="13"/>
  <c r="E97" i="13"/>
  <c r="F97" i="13"/>
  <c r="G97" i="13"/>
  <c r="H97" i="13"/>
  <c r="I97" i="13"/>
  <c r="J97" i="13"/>
  <c r="K97" i="13"/>
  <c r="L97" i="13"/>
  <c r="M97" i="13"/>
  <c r="E98" i="13"/>
  <c r="F98" i="13"/>
  <c r="G98" i="13"/>
  <c r="H98" i="13"/>
  <c r="I98" i="13"/>
  <c r="J98" i="13"/>
  <c r="K98" i="13"/>
  <c r="L98" i="13"/>
  <c r="M98" i="13"/>
  <c r="E99" i="13"/>
  <c r="F99" i="13"/>
  <c r="G99" i="13"/>
  <c r="H99" i="13"/>
  <c r="I99" i="13"/>
  <c r="J99" i="13"/>
  <c r="K99" i="13"/>
  <c r="L99" i="13"/>
  <c r="M99" i="13"/>
  <c r="E100" i="13"/>
  <c r="F100" i="13"/>
  <c r="G100" i="13"/>
  <c r="H100" i="13"/>
  <c r="I100" i="13"/>
  <c r="J100" i="13"/>
  <c r="K100" i="13"/>
  <c r="L100" i="13"/>
  <c r="M100" i="13"/>
  <c r="E101" i="13"/>
  <c r="F101" i="13"/>
  <c r="G101" i="13"/>
  <c r="H101" i="13"/>
  <c r="I101" i="13"/>
  <c r="J101" i="13"/>
  <c r="K101" i="13"/>
  <c r="L101" i="13"/>
  <c r="M101" i="13"/>
  <c r="E102" i="13"/>
  <c r="F102" i="13"/>
  <c r="G102" i="13"/>
  <c r="H102" i="13"/>
  <c r="I102" i="13"/>
  <c r="J102" i="13"/>
  <c r="K102" i="13"/>
  <c r="L102" i="13"/>
  <c r="M102" i="13"/>
  <c r="E103" i="13"/>
  <c r="F103" i="13"/>
  <c r="G103" i="13"/>
  <c r="H103" i="13"/>
  <c r="I103" i="13"/>
  <c r="J103" i="13"/>
  <c r="K103" i="13"/>
  <c r="L103" i="13"/>
  <c r="M103" i="13"/>
  <c r="E104" i="13"/>
  <c r="F104" i="13"/>
  <c r="G104" i="13"/>
  <c r="H104" i="13"/>
  <c r="I104" i="13"/>
  <c r="J104" i="13"/>
  <c r="K104" i="13"/>
  <c r="L104" i="13"/>
  <c r="M104" i="13"/>
  <c r="E105" i="13"/>
  <c r="F105" i="13"/>
  <c r="G105" i="13"/>
  <c r="H105" i="13"/>
  <c r="I105" i="13"/>
  <c r="J105" i="13"/>
  <c r="K105" i="13"/>
  <c r="L105" i="13"/>
  <c r="M105" i="13"/>
  <c r="E106" i="13"/>
  <c r="F106" i="13"/>
  <c r="G106" i="13"/>
  <c r="H106" i="13"/>
  <c r="I106" i="13"/>
  <c r="J106" i="13"/>
  <c r="K106" i="13"/>
  <c r="L106" i="13"/>
  <c r="M106" i="13"/>
  <c r="E107" i="13"/>
  <c r="F107" i="13"/>
  <c r="G107" i="13"/>
  <c r="H107" i="13"/>
  <c r="I107" i="13"/>
  <c r="J107" i="13"/>
  <c r="K107" i="13"/>
  <c r="L107" i="13"/>
  <c r="M107" i="13"/>
  <c r="E108" i="13"/>
  <c r="F108" i="13"/>
  <c r="G108" i="13"/>
  <c r="H108" i="13"/>
  <c r="I108" i="13"/>
  <c r="J108" i="13"/>
  <c r="K108" i="13"/>
  <c r="L108" i="13"/>
  <c r="M108" i="13"/>
  <c r="F75" i="13"/>
  <c r="G75" i="13"/>
  <c r="H75" i="13"/>
  <c r="I75" i="13"/>
  <c r="J75" i="13"/>
  <c r="K75" i="13"/>
  <c r="L75" i="13"/>
  <c r="M75" i="13"/>
  <c r="E75" i="13"/>
  <c r="D40" i="13"/>
  <c r="E40" i="13"/>
  <c r="F40" i="13"/>
  <c r="G40" i="13"/>
  <c r="H40" i="13"/>
  <c r="I40" i="13"/>
  <c r="J40" i="13"/>
  <c r="K40" i="13"/>
  <c r="L40" i="13"/>
  <c r="M40" i="13"/>
  <c r="D41" i="13"/>
  <c r="E41" i="13"/>
  <c r="F41" i="13"/>
  <c r="G41" i="13"/>
  <c r="H41" i="13"/>
  <c r="I41" i="13"/>
  <c r="J41" i="13"/>
  <c r="K41" i="13"/>
  <c r="L41" i="13"/>
  <c r="M41" i="13"/>
  <c r="D42" i="13"/>
  <c r="E42" i="13"/>
  <c r="F42" i="13"/>
  <c r="G42" i="13"/>
  <c r="H42" i="13"/>
  <c r="I42" i="13"/>
  <c r="J42" i="13"/>
  <c r="K42" i="13"/>
  <c r="L42" i="13"/>
  <c r="M42" i="13"/>
  <c r="D43" i="13"/>
  <c r="E43" i="13"/>
  <c r="F43" i="13"/>
  <c r="G43" i="13"/>
  <c r="H43" i="13"/>
  <c r="I43" i="13"/>
  <c r="J43" i="13"/>
  <c r="K43" i="13"/>
  <c r="L43" i="13"/>
  <c r="M43" i="13"/>
  <c r="D44" i="13"/>
  <c r="E44" i="13"/>
  <c r="F44" i="13"/>
  <c r="G44" i="13"/>
  <c r="H44" i="13"/>
  <c r="I44" i="13"/>
  <c r="J44" i="13"/>
  <c r="K44" i="13"/>
  <c r="L44" i="13"/>
  <c r="M44" i="13"/>
  <c r="D45" i="13"/>
  <c r="E45" i="13"/>
  <c r="F45" i="13"/>
  <c r="G45" i="13"/>
  <c r="H45" i="13"/>
  <c r="I45" i="13"/>
  <c r="J45" i="13"/>
  <c r="K45" i="13"/>
  <c r="L45" i="13"/>
  <c r="M45" i="13"/>
  <c r="D46" i="13"/>
  <c r="E46" i="13"/>
  <c r="F46" i="13"/>
  <c r="G46" i="13"/>
  <c r="H46" i="13"/>
  <c r="I46" i="13"/>
  <c r="J46" i="13"/>
  <c r="K46" i="13"/>
  <c r="L46" i="13"/>
  <c r="M46" i="13"/>
  <c r="D47" i="13"/>
  <c r="E47" i="13"/>
  <c r="F47" i="13"/>
  <c r="G47" i="13"/>
  <c r="H47" i="13"/>
  <c r="I47" i="13"/>
  <c r="J47" i="13"/>
  <c r="K47" i="13"/>
  <c r="L47" i="13"/>
  <c r="M47" i="13"/>
  <c r="D48" i="13"/>
  <c r="E48" i="13"/>
  <c r="F48" i="13"/>
  <c r="G48" i="13"/>
  <c r="H48" i="13"/>
  <c r="I48" i="13"/>
  <c r="J48" i="13"/>
  <c r="K48" i="13"/>
  <c r="L48" i="13"/>
  <c r="M48" i="13"/>
  <c r="D49" i="13"/>
  <c r="E49" i="13"/>
  <c r="F49" i="13"/>
  <c r="G49" i="13"/>
  <c r="H49" i="13"/>
  <c r="I49" i="13"/>
  <c r="J49" i="13"/>
  <c r="K49" i="13"/>
  <c r="L49" i="13"/>
  <c r="M49" i="13"/>
  <c r="D50" i="13"/>
  <c r="E50" i="13"/>
  <c r="F50" i="13"/>
  <c r="G50" i="13"/>
  <c r="H50" i="13"/>
  <c r="I50" i="13"/>
  <c r="J50" i="13"/>
  <c r="K50" i="13"/>
  <c r="L50" i="13"/>
  <c r="M50" i="13"/>
  <c r="D51" i="13"/>
  <c r="E51" i="13"/>
  <c r="F51" i="13"/>
  <c r="G51" i="13"/>
  <c r="H51" i="13"/>
  <c r="I51" i="13"/>
  <c r="J51" i="13"/>
  <c r="K51" i="13"/>
  <c r="L51" i="13"/>
  <c r="M51" i="13"/>
  <c r="D52" i="13"/>
  <c r="E52" i="13"/>
  <c r="F52" i="13"/>
  <c r="G52" i="13"/>
  <c r="H52" i="13"/>
  <c r="I52" i="13"/>
  <c r="J52" i="13"/>
  <c r="K52" i="13"/>
  <c r="L52" i="13"/>
  <c r="M52" i="13"/>
  <c r="D53" i="13"/>
  <c r="E53" i="13"/>
  <c r="F53" i="13"/>
  <c r="G53" i="13"/>
  <c r="H53" i="13"/>
  <c r="I53" i="13"/>
  <c r="J53" i="13"/>
  <c r="K53" i="13"/>
  <c r="L53" i="13"/>
  <c r="M53" i="13"/>
  <c r="D54" i="13"/>
  <c r="E54" i="13"/>
  <c r="F54" i="13"/>
  <c r="G54" i="13"/>
  <c r="H54" i="13"/>
  <c r="I54" i="13"/>
  <c r="J54" i="13"/>
  <c r="K54" i="13"/>
  <c r="L54" i="13"/>
  <c r="M54" i="13"/>
  <c r="D55" i="13"/>
  <c r="E55" i="13"/>
  <c r="F55" i="13"/>
  <c r="G55" i="13"/>
  <c r="H55" i="13"/>
  <c r="I55" i="13"/>
  <c r="J55" i="13"/>
  <c r="K55" i="13"/>
  <c r="L55" i="13"/>
  <c r="M55" i="13"/>
  <c r="D56" i="13"/>
  <c r="E56" i="13"/>
  <c r="F56" i="13"/>
  <c r="G56" i="13"/>
  <c r="H56" i="13"/>
  <c r="I56" i="13"/>
  <c r="J56" i="13"/>
  <c r="K56" i="13"/>
  <c r="L56" i="13"/>
  <c r="M56" i="13"/>
  <c r="D57" i="13"/>
  <c r="E57" i="13"/>
  <c r="F57" i="13"/>
  <c r="G57" i="13"/>
  <c r="H57" i="13"/>
  <c r="I57" i="13"/>
  <c r="J57" i="13"/>
  <c r="K57" i="13"/>
  <c r="L57" i="13"/>
  <c r="M57" i="13"/>
  <c r="D58" i="13"/>
  <c r="E58" i="13"/>
  <c r="F58" i="13"/>
  <c r="G58" i="13"/>
  <c r="H58" i="13"/>
  <c r="I58" i="13"/>
  <c r="J58" i="13"/>
  <c r="K58" i="13"/>
  <c r="L58" i="13"/>
  <c r="M58" i="13"/>
  <c r="D59" i="13"/>
  <c r="E59" i="13"/>
  <c r="F59" i="13"/>
  <c r="G59" i="13"/>
  <c r="H59" i="13"/>
  <c r="I59" i="13"/>
  <c r="J59" i="13"/>
  <c r="K59" i="13"/>
  <c r="L59" i="13"/>
  <c r="M59" i="13"/>
  <c r="D60" i="13"/>
  <c r="E60" i="13"/>
  <c r="F60" i="13"/>
  <c r="G60" i="13"/>
  <c r="H60" i="13"/>
  <c r="I60" i="13"/>
  <c r="J60" i="13"/>
  <c r="K60" i="13"/>
  <c r="L60" i="13"/>
  <c r="M60" i="13"/>
  <c r="D61" i="13"/>
  <c r="E61" i="13"/>
  <c r="F61" i="13"/>
  <c r="G61" i="13"/>
  <c r="H61" i="13"/>
  <c r="I61" i="13"/>
  <c r="J61" i="13"/>
  <c r="K61" i="13"/>
  <c r="L61" i="13"/>
  <c r="M61" i="13"/>
  <c r="D62" i="13"/>
  <c r="E62" i="13"/>
  <c r="F62" i="13"/>
  <c r="G62" i="13"/>
  <c r="H62" i="13"/>
  <c r="I62" i="13"/>
  <c r="J62" i="13"/>
  <c r="K62" i="13"/>
  <c r="L62" i="13"/>
  <c r="M62" i="13"/>
  <c r="D63" i="13"/>
  <c r="E63" i="13"/>
  <c r="F63" i="13"/>
  <c r="G63" i="13"/>
  <c r="H63" i="13"/>
  <c r="I63" i="13"/>
  <c r="J63" i="13"/>
  <c r="K63" i="13"/>
  <c r="L63" i="13"/>
  <c r="M63" i="13"/>
  <c r="D64" i="13"/>
  <c r="E64" i="13"/>
  <c r="F64" i="13"/>
  <c r="G64" i="13"/>
  <c r="H64" i="13"/>
  <c r="I64" i="13"/>
  <c r="J64" i="13"/>
  <c r="K64" i="13"/>
  <c r="L64" i="13"/>
  <c r="M64" i="13"/>
  <c r="D65" i="13"/>
  <c r="E65" i="13"/>
  <c r="F65" i="13"/>
  <c r="G65" i="13"/>
  <c r="H65" i="13"/>
  <c r="I65" i="13"/>
  <c r="J65" i="13"/>
  <c r="K65" i="13"/>
  <c r="L65" i="13"/>
  <c r="M65" i="13"/>
  <c r="D66" i="13"/>
  <c r="E66" i="13"/>
  <c r="F66" i="13"/>
  <c r="G66" i="13"/>
  <c r="H66" i="13"/>
  <c r="I66" i="13"/>
  <c r="J66" i="13"/>
  <c r="K66" i="13"/>
  <c r="L66" i="13"/>
  <c r="M66" i="13"/>
  <c r="D67" i="13"/>
  <c r="E67" i="13"/>
  <c r="F67" i="13"/>
  <c r="G67" i="13"/>
  <c r="H67" i="13"/>
  <c r="I67" i="13"/>
  <c r="J67" i="13"/>
  <c r="K67" i="13"/>
  <c r="L67" i="13"/>
  <c r="M67" i="13"/>
  <c r="D68" i="13"/>
  <c r="E68" i="13"/>
  <c r="F68" i="13"/>
  <c r="G68" i="13"/>
  <c r="H68" i="13"/>
  <c r="I68" i="13"/>
  <c r="J68" i="13"/>
  <c r="K68" i="13"/>
  <c r="L68" i="13"/>
  <c r="M68" i="13"/>
  <c r="D69" i="13"/>
  <c r="E69" i="13"/>
  <c r="F69" i="13"/>
  <c r="G69" i="13"/>
  <c r="H69" i="13"/>
  <c r="I69" i="13"/>
  <c r="J69" i="13"/>
  <c r="K69" i="13"/>
  <c r="L69" i="13"/>
  <c r="M69" i="13"/>
  <c r="D70" i="13"/>
  <c r="E70" i="13"/>
  <c r="F70" i="13"/>
  <c r="G70" i="13"/>
  <c r="H70" i="13"/>
  <c r="I70" i="13"/>
  <c r="J70" i="13"/>
  <c r="K70" i="13"/>
  <c r="L70" i="13"/>
  <c r="M70" i="13"/>
  <c r="D71" i="13"/>
  <c r="E71" i="13"/>
  <c r="F71" i="13"/>
  <c r="G71" i="13"/>
  <c r="H71" i="13"/>
  <c r="I71" i="13"/>
  <c r="J71" i="13"/>
  <c r="K71" i="13"/>
  <c r="L71" i="13"/>
  <c r="M71" i="13"/>
  <c r="D72" i="13"/>
  <c r="E72" i="13"/>
  <c r="F72" i="13"/>
  <c r="G72" i="13"/>
  <c r="H72" i="13"/>
  <c r="I72" i="13"/>
  <c r="J72" i="13"/>
  <c r="K72" i="13"/>
  <c r="L72" i="13"/>
  <c r="M72" i="13"/>
  <c r="M39" i="13"/>
  <c r="L39" i="13"/>
  <c r="K39" i="13"/>
  <c r="J39" i="13"/>
  <c r="I39" i="13"/>
  <c r="H39" i="13"/>
  <c r="G39" i="13"/>
  <c r="F39" i="13"/>
  <c r="E39" i="13"/>
  <c r="D39" i="13"/>
  <c r="AF3" i="1" l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G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" i="1"/>
  <c r="G853" i="2"/>
  <c r="H853" i="2" s="1"/>
  <c r="I853" i="2" s="1"/>
  <c r="J853" i="2" s="1"/>
  <c r="K853" i="2" s="1"/>
  <c r="L853" i="2" s="1"/>
  <c r="M853" i="2" s="1"/>
  <c r="N853" i="2" s="1"/>
  <c r="G854" i="2"/>
  <c r="H854" i="2" s="1"/>
  <c r="I854" i="2" s="1"/>
  <c r="J854" i="2" s="1"/>
  <c r="K854" i="2" s="1"/>
  <c r="L854" i="2" s="1"/>
  <c r="M854" i="2" s="1"/>
  <c r="N854" i="2" s="1"/>
  <c r="G855" i="2"/>
  <c r="H855" i="2" s="1"/>
  <c r="I855" i="2" s="1"/>
  <c r="J855" i="2" s="1"/>
  <c r="K855" i="2" s="1"/>
  <c r="L855" i="2" s="1"/>
  <c r="M855" i="2" s="1"/>
  <c r="N855" i="2" s="1"/>
  <c r="G856" i="2"/>
  <c r="H856" i="2" s="1"/>
  <c r="I856" i="2" s="1"/>
  <c r="J856" i="2" s="1"/>
  <c r="K856" i="2" s="1"/>
  <c r="L856" i="2" s="1"/>
  <c r="M856" i="2" s="1"/>
  <c r="N856" i="2" s="1"/>
  <c r="G857" i="2"/>
  <c r="H857" i="2" s="1"/>
  <c r="I857" i="2" s="1"/>
  <c r="J857" i="2" s="1"/>
  <c r="K857" i="2" s="1"/>
  <c r="L857" i="2" s="1"/>
  <c r="M857" i="2" s="1"/>
  <c r="N857" i="2" s="1"/>
  <c r="G858" i="2"/>
  <c r="H858" i="2" s="1"/>
  <c r="I858" i="2" s="1"/>
  <c r="J858" i="2" s="1"/>
  <c r="K858" i="2" s="1"/>
  <c r="L858" i="2" s="1"/>
  <c r="M858" i="2" s="1"/>
  <c r="N858" i="2" s="1"/>
  <c r="G859" i="2"/>
  <c r="H859" i="2" s="1"/>
  <c r="I859" i="2" s="1"/>
  <c r="J859" i="2" s="1"/>
  <c r="K859" i="2" s="1"/>
  <c r="L859" i="2" s="1"/>
  <c r="M859" i="2" s="1"/>
  <c r="N859" i="2" s="1"/>
  <c r="G860" i="2"/>
  <c r="H860" i="2" s="1"/>
  <c r="I860" i="2" s="1"/>
  <c r="J860" i="2" s="1"/>
  <c r="K860" i="2" s="1"/>
  <c r="L860" i="2" s="1"/>
  <c r="M860" i="2" s="1"/>
  <c r="N860" i="2" s="1"/>
  <c r="G861" i="2"/>
  <c r="H861" i="2" s="1"/>
  <c r="I861" i="2" s="1"/>
  <c r="J861" i="2" s="1"/>
  <c r="K861" i="2" s="1"/>
  <c r="L861" i="2" s="1"/>
  <c r="M861" i="2" s="1"/>
  <c r="N861" i="2" s="1"/>
  <c r="G862" i="2"/>
  <c r="H862" i="2" s="1"/>
  <c r="I862" i="2" s="1"/>
  <c r="J862" i="2" s="1"/>
  <c r="K862" i="2" s="1"/>
  <c r="L862" i="2" s="1"/>
  <c r="M862" i="2" s="1"/>
  <c r="N862" i="2" s="1"/>
  <c r="G863" i="2"/>
  <c r="H863" i="2" s="1"/>
  <c r="I863" i="2" s="1"/>
  <c r="J863" i="2" s="1"/>
  <c r="K863" i="2" s="1"/>
  <c r="L863" i="2" s="1"/>
  <c r="M863" i="2" s="1"/>
  <c r="N863" i="2" s="1"/>
  <c r="G864" i="2"/>
  <c r="H864" i="2" s="1"/>
  <c r="I864" i="2" s="1"/>
  <c r="J864" i="2" s="1"/>
  <c r="K864" i="2" s="1"/>
  <c r="L864" i="2" s="1"/>
  <c r="M864" i="2" s="1"/>
  <c r="N864" i="2" s="1"/>
  <c r="G865" i="2"/>
  <c r="H865" i="2" s="1"/>
  <c r="I865" i="2" s="1"/>
  <c r="J865" i="2" s="1"/>
  <c r="K865" i="2" s="1"/>
  <c r="L865" i="2" s="1"/>
  <c r="M865" i="2" s="1"/>
  <c r="N865" i="2" s="1"/>
  <c r="G866" i="2"/>
  <c r="H866" i="2" s="1"/>
  <c r="I866" i="2" s="1"/>
  <c r="J866" i="2" s="1"/>
  <c r="K866" i="2" s="1"/>
  <c r="L866" i="2" s="1"/>
  <c r="M866" i="2" s="1"/>
  <c r="N866" i="2" s="1"/>
  <c r="G867" i="2"/>
  <c r="H867" i="2" s="1"/>
  <c r="I867" i="2" s="1"/>
  <c r="J867" i="2" s="1"/>
  <c r="K867" i="2" s="1"/>
  <c r="L867" i="2" s="1"/>
  <c r="M867" i="2" s="1"/>
  <c r="N867" i="2" s="1"/>
  <c r="G868" i="2"/>
  <c r="H868" i="2" s="1"/>
  <c r="I868" i="2" s="1"/>
  <c r="J868" i="2" s="1"/>
  <c r="K868" i="2" s="1"/>
  <c r="L868" i="2" s="1"/>
  <c r="M868" i="2" s="1"/>
  <c r="N868" i="2" s="1"/>
  <c r="G869" i="2"/>
  <c r="H869" i="2" s="1"/>
  <c r="I869" i="2" s="1"/>
  <c r="J869" i="2" s="1"/>
  <c r="K869" i="2" s="1"/>
  <c r="L869" i="2" s="1"/>
  <c r="M869" i="2" s="1"/>
  <c r="N869" i="2" s="1"/>
  <c r="G870" i="2"/>
  <c r="H870" i="2" s="1"/>
  <c r="I870" i="2" s="1"/>
  <c r="J870" i="2" s="1"/>
  <c r="K870" i="2" s="1"/>
  <c r="L870" i="2" s="1"/>
  <c r="M870" i="2" s="1"/>
  <c r="N870" i="2" s="1"/>
  <c r="G871" i="2"/>
  <c r="H871" i="2" s="1"/>
  <c r="I871" i="2" s="1"/>
  <c r="J871" i="2" s="1"/>
  <c r="K871" i="2" s="1"/>
  <c r="L871" i="2" s="1"/>
  <c r="M871" i="2" s="1"/>
  <c r="N871" i="2" s="1"/>
  <c r="G872" i="2"/>
  <c r="H872" i="2" s="1"/>
  <c r="I872" i="2" s="1"/>
  <c r="J872" i="2" s="1"/>
  <c r="K872" i="2" s="1"/>
  <c r="L872" i="2" s="1"/>
  <c r="M872" i="2" s="1"/>
  <c r="N872" i="2" s="1"/>
  <c r="G873" i="2"/>
  <c r="H873" i="2" s="1"/>
  <c r="I873" i="2" s="1"/>
  <c r="J873" i="2" s="1"/>
  <c r="K873" i="2" s="1"/>
  <c r="L873" i="2" s="1"/>
  <c r="M873" i="2" s="1"/>
  <c r="N873" i="2" s="1"/>
  <c r="G874" i="2"/>
  <c r="H874" i="2" s="1"/>
  <c r="I874" i="2" s="1"/>
  <c r="J874" i="2" s="1"/>
  <c r="K874" i="2" s="1"/>
  <c r="L874" i="2" s="1"/>
  <c r="M874" i="2" s="1"/>
  <c r="N874" i="2" s="1"/>
  <c r="G875" i="2"/>
  <c r="H875" i="2" s="1"/>
  <c r="I875" i="2" s="1"/>
  <c r="J875" i="2" s="1"/>
  <c r="K875" i="2" s="1"/>
  <c r="L875" i="2" s="1"/>
  <c r="M875" i="2" s="1"/>
  <c r="N875" i="2" s="1"/>
  <c r="G876" i="2"/>
  <c r="H876" i="2" s="1"/>
  <c r="I876" i="2" s="1"/>
  <c r="J876" i="2" s="1"/>
  <c r="K876" i="2" s="1"/>
  <c r="L876" i="2" s="1"/>
  <c r="M876" i="2" s="1"/>
  <c r="N876" i="2" s="1"/>
  <c r="G877" i="2"/>
  <c r="H877" i="2" s="1"/>
  <c r="I877" i="2" s="1"/>
  <c r="J877" i="2" s="1"/>
  <c r="K877" i="2" s="1"/>
  <c r="L877" i="2" s="1"/>
  <c r="M877" i="2" s="1"/>
  <c r="N877" i="2" s="1"/>
  <c r="G878" i="2"/>
  <c r="H878" i="2" s="1"/>
  <c r="I878" i="2" s="1"/>
  <c r="J878" i="2" s="1"/>
  <c r="K878" i="2" s="1"/>
  <c r="L878" i="2" s="1"/>
  <c r="M878" i="2" s="1"/>
  <c r="N878" i="2" s="1"/>
  <c r="G879" i="2"/>
  <c r="H879" i="2" s="1"/>
  <c r="I879" i="2" s="1"/>
  <c r="J879" i="2" s="1"/>
  <c r="K879" i="2" s="1"/>
  <c r="L879" i="2" s="1"/>
  <c r="M879" i="2" s="1"/>
  <c r="N879" i="2" s="1"/>
  <c r="G880" i="2"/>
  <c r="H880" i="2" s="1"/>
  <c r="I880" i="2" s="1"/>
  <c r="J880" i="2" s="1"/>
  <c r="K880" i="2" s="1"/>
  <c r="L880" i="2" s="1"/>
  <c r="M880" i="2" s="1"/>
  <c r="N880" i="2" s="1"/>
  <c r="G881" i="2"/>
  <c r="H881" i="2" s="1"/>
  <c r="I881" i="2" s="1"/>
  <c r="J881" i="2" s="1"/>
  <c r="K881" i="2" s="1"/>
  <c r="L881" i="2" s="1"/>
  <c r="M881" i="2" s="1"/>
  <c r="N881" i="2" s="1"/>
  <c r="G882" i="2"/>
  <c r="H882" i="2" s="1"/>
  <c r="I882" i="2" s="1"/>
  <c r="J882" i="2" s="1"/>
  <c r="K882" i="2" s="1"/>
  <c r="L882" i="2" s="1"/>
  <c r="M882" i="2" s="1"/>
  <c r="N882" i="2" s="1"/>
  <c r="G883" i="2"/>
  <c r="H883" i="2" s="1"/>
  <c r="I883" i="2" s="1"/>
  <c r="J883" i="2" s="1"/>
  <c r="K883" i="2" s="1"/>
  <c r="L883" i="2" s="1"/>
  <c r="M883" i="2" s="1"/>
  <c r="N883" i="2" s="1"/>
  <c r="G884" i="2"/>
  <c r="H884" i="2" s="1"/>
  <c r="I884" i="2" s="1"/>
  <c r="J884" i="2" s="1"/>
  <c r="K884" i="2" s="1"/>
  <c r="L884" i="2" s="1"/>
  <c r="M884" i="2" s="1"/>
  <c r="N884" i="2" s="1"/>
  <c r="G885" i="2"/>
  <c r="H885" i="2" s="1"/>
  <c r="I885" i="2" s="1"/>
  <c r="J885" i="2" s="1"/>
  <c r="K885" i="2" s="1"/>
  <c r="L885" i="2" s="1"/>
  <c r="M885" i="2" s="1"/>
  <c r="N885" i="2" s="1"/>
  <c r="H852" i="2"/>
  <c r="I852" i="2"/>
  <c r="J852" i="2" s="1"/>
  <c r="K852" i="2" s="1"/>
  <c r="L852" i="2" s="1"/>
  <c r="M852" i="2" s="1"/>
  <c r="N852" i="2" s="1"/>
  <c r="G852" i="2"/>
  <c r="G819" i="2"/>
  <c r="H819" i="2" s="1"/>
  <c r="I819" i="2" s="1"/>
  <c r="J819" i="2" s="1"/>
  <c r="K819" i="2" s="1"/>
  <c r="L819" i="2" s="1"/>
  <c r="M819" i="2" s="1"/>
  <c r="N819" i="2" s="1"/>
  <c r="G820" i="2"/>
  <c r="H820" i="2" s="1"/>
  <c r="I820" i="2" s="1"/>
  <c r="J820" i="2" s="1"/>
  <c r="K820" i="2" s="1"/>
  <c r="L820" i="2" s="1"/>
  <c r="M820" i="2" s="1"/>
  <c r="N820" i="2" s="1"/>
  <c r="G821" i="2"/>
  <c r="H821" i="2" s="1"/>
  <c r="I821" i="2" s="1"/>
  <c r="J821" i="2" s="1"/>
  <c r="K821" i="2" s="1"/>
  <c r="L821" i="2" s="1"/>
  <c r="M821" i="2" s="1"/>
  <c r="N821" i="2" s="1"/>
  <c r="G822" i="2"/>
  <c r="H822" i="2" s="1"/>
  <c r="I822" i="2" s="1"/>
  <c r="J822" i="2" s="1"/>
  <c r="K822" i="2" s="1"/>
  <c r="L822" i="2" s="1"/>
  <c r="M822" i="2" s="1"/>
  <c r="N822" i="2" s="1"/>
  <c r="G823" i="2"/>
  <c r="H823" i="2" s="1"/>
  <c r="I823" i="2" s="1"/>
  <c r="J823" i="2" s="1"/>
  <c r="K823" i="2" s="1"/>
  <c r="L823" i="2" s="1"/>
  <c r="M823" i="2" s="1"/>
  <c r="N823" i="2" s="1"/>
  <c r="G824" i="2"/>
  <c r="H824" i="2" s="1"/>
  <c r="I824" i="2" s="1"/>
  <c r="J824" i="2" s="1"/>
  <c r="K824" i="2" s="1"/>
  <c r="L824" i="2" s="1"/>
  <c r="M824" i="2" s="1"/>
  <c r="N824" i="2" s="1"/>
  <c r="G825" i="2"/>
  <c r="H825" i="2" s="1"/>
  <c r="I825" i="2" s="1"/>
  <c r="J825" i="2" s="1"/>
  <c r="K825" i="2" s="1"/>
  <c r="L825" i="2" s="1"/>
  <c r="M825" i="2" s="1"/>
  <c r="N825" i="2" s="1"/>
  <c r="G826" i="2"/>
  <c r="H826" i="2" s="1"/>
  <c r="I826" i="2" s="1"/>
  <c r="J826" i="2" s="1"/>
  <c r="K826" i="2" s="1"/>
  <c r="L826" i="2" s="1"/>
  <c r="M826" i="2" s="1"/>
  <c r="N826" i="2" s="1"/>
  <c r="G827" i="2"/>
  <c r="H827" i="2" s="1"/>
  <c r="I827" i="2" s="1"/>
  <c r="J827" i="2" s="1"/>
  <c r="K827" i="2" s="1"/>
  <c r="L827" i="2" s="1"/>
  <c r="M827" i="2" s="1"/>
  <c r="N827" i="2" s="1"/>
  <c r="G828" i="2"/>
  <c r="H828" i="2" s="1"/>
  <c r="I828" i="2" s="1"/>
  <c r="J828" i="2" s="1"/>
  <c r="K828" i="2" s="1"/>
  <c r="L828" i="2" s="1"/>
  <c r="M828" i="2" s="1"/>
  <c r="N828" i="2" s="1"/>
  <c r="G829" i="2"/>
  <c r="H829" i="2" s="1"/>
  <c r="I829" i="2" s="1"/>
  <c r="J829" i="2" s="1"/>
  <c r="K829" i="2" s="1"/>
  <c r="L829" i="2" s="1"/>
  <c r="M829" i="2" s="1"/>
  <c r="N829" i="2" s="1"/>
  <c r="G830" i="2"/>
  <c r="H830" i="2" s="1"/>
  <c r="I830" i="2" s="1"/>
  <c r="J830" i="2" s="1"/>
  <c r="K830" i="2" s="1"/>
  <c r="L830" i="2" s="1"/>
  <c r="M830" i="2" s="1"/>
  <c r="N830" i="2" s="1"/>
  <c r="G831" i="2"/>
  <c r="H831" i="2" s="1"/>
  <c r="I831" i="2" s="1"/>
  <c r="J831" i="2" s="1"/>
  <c r="K831" i="2" s="1"/>
  <c r="L831" i="2" s="1"/>
  <c r="M831" i="2" s="1"/>
  <c r="N831" i="2" s="1"/>
  <c r="G832" i="2"/>
  <c r="H832" i="2" s="1"/>
  <c r="I832" i="2" s="1"/>
  <c r="J832" i="2" s="1"/>
  <c r="K832" i="2" s="1"/>
  <c r="L832" i="2" s="1"/>
  <c r="M832" i="2" s="1"/>
  <c r="N832" i="2" s="1"/>
  <c r="G833" i="2"/>
  <c r="H833" i="2" s="1"/>
  <c r="I833" i="2" s="1"/>
  <c r="J833" i="2" s="1"/>
  <c r="K833" i="2" s="1"/>
  <c r="L833" i="2" s="1"/>
  <c r="M833" i="2" s="1"/>
  <c r="N833" i="2" s="1"/>
  <c r="G834" i="2"/>
  <c r="H834" i="2" s="1"/>
  <c r="I834" i="2" s="1"/>
  <c r="J834" i="2" s="1"/>
  <c r="K834" i="2" s="1"/>
  <c r="L834" i="2" s="1"/>
  <c r="M834" i="2" s="1"/>
  <c r="N834" i="2" s="1"/>
  <c r="G835" i="2"/>
  <c r="H835" i="2" s="1"/>
  <c r="I835" i="2" s="1"/>
  <c r="J835" i="2" s="1"/>
  <c r="K835" i="2" s="1"/>
  <c r="L835" i="2" s="1"/>
  <c r="M835" i="2" s="1"/>
  <c r="N835" i="2" s="1"/>
  <c r="G836" i="2"/>
  <c r="H836" i="2" s="1"/>
  <c r="I836" i="2" s="1"/>
  <c r="J836" i="2" s="1"/>
  <c r="K836" i="2" s="1"/>
  <c r="L836" i="2" s="1"/>
  <c r="M836" i="2" s="1"/>
  <c r="N836" i="2" s="1"/>
  <c r="G837" i="2"/>
  <c r="H837" i="2" s="1"/>
  <c r="I837" i="2" s="1"/>
  <c r="J837" i="2" s="1"/>
  <c r="K837" i="2" s="1"/>
  <c r="L837" i="2" s="1"/>
  <c r="M837" i="2" s="1"/>
  <c r="N837" i="2" s="1"/>
  <c r="G838" i="2"/>
  <c r="H838" i="2" s="1"/>
  <c r="I838" i="2" s="1"/>
  <c r="J838" i="2" s="1"/>
  <c r="K838" i="2" s="1"/>
  <c r="L838" i="2" s="1"/>
  <c r="M838" i="2" s="1"/>
  <c r="N838" i="2" s="1"/>
  <c r="G839" i="2"/>
  <c r="H839" i="2" s="1"/>
  <c r="I839" i="2" s="1"/>
  <c r="J839" i="2" s="1"/>
  <c r="K839" i="2" s="1"/>
  <c r="L839" i="2" s="1"/>
  <c r="M839" i="2" s="1"/>
  <c r="N839" i="2" s="1"/>
  <c r="G840" i="2"/>
  <c r="H840" i="2" s="1"/>
  <c r="I840" i="2" s="1"/>
  <c r="J840" i="2" s="1"/>
  <c r="K840" i="2" s="1"/>
  <c r="L840" i="2" s="1"/>
  <c r="M840" i="2" s="1"/>
  <c r="N840" i="2" s="1"/>
  <c r="G841" i="2"/>
  <c r="H841" i="2" s="1"/>
  <c r="I841" i="2" s="1"/>
  <c r="J841" i="2" s="1"/>
  <c r="K841" i="2" s="1"/>
  <c r="L841" i="2" s="1"/>
  <c r="M841" i="2" s="1"/>
  <c r="N841" i="2" s="1"/>
  <c r="G842" i="2"/>
  <c r="H842" i="2" s="1"/>
  <c r="I842" i="2" s="1"/>
  <c r="J842" i="2" s="1"/>
  <c r="K842" i="2" s="1"/>
  <c r="L842" i="2" s="1"/>
  <c r="M842" i="2" s="1"/>
  <c r="N842" i="2" s="1"/>
  <c r="G843" i="2"/>
  <c r="H843" i="2" s="1"/>
  <c r="I843" i="2" s="1"/>
  <c r="J843" i="2" s="1"/>
  <c r="K843" i="2" s="1"/>
  <c r="L843" i="2" s="1"/>
  <c r="M843" i="2" s="1"/>
  <c r="N843" i="2" s="1"/>
  <c r="G844" i="2"/>
  <c r="H844" i="2" s="1"/>
  <c r="I844" i="2" s="1"/>
  <c r="J844" i="2" s="1"/>
  <c r="K844" i="2" s="1"/>
  <c r="L844" i="2" s="1"/>
  <c r="M844" i="2" s="1"/>
  <c r="N844" i="2" s="1"/>
  <c r="G845" i="2"/>
  <c r="H845" i="2" s="1"/>
  <c r="I845" i="2" s="1"/>
  <c r="J845" i="2" s="1"/>
  <c r="K845" i="2" s="1"/>
  <c r="L845" i="2" s="1"/>
  <c r="M845" i="2" s="1"/>
  <c r="N845" i="2" s="1"/>
  <c r="G846" i="2"/>
  <c r="H846" i="2" s="1"/>
  <c r="I846" i="2" s="1"/>
  <c r="J846" i="2" s="1"/>
  <c r="K846" i="2" s="1"/>
  <c r="L846" i="2" s="1"/>
  <c r="M846" i="2" s="1"/>
  <c r="N846" i="2" s="1"/>
  <c r="G847" i="2"/>
  <c r="H847" i="2" s="1"/>
  <c r="I847" i="2" s="1"/>
  <c r="J847" i="2" s="1"/>
  <c r="K847" i="2" s="1"/>
  <c r="L847" i="2" s="1"/>
  <c r="M847" i="2" s="1"/>
  <c r="N847" i="2" s="1"/>
  <c r="G848" i="2"/>
  <c r="H848" i="2" s="1"/>
  <c r="I848" i="2" s="1"/>
  <c r="J848" i="2" s="1"/>
  <c r="K848" i="2" s="1"/>
  <c r="L848" i="2" s="1"/>
  <c r="M848" i="2" s="1"/>
  <c r="N848" i="2" s="1"/>
  <c r="G849" i="2"/>
  <c r="H849" i="2" s="1"/>
  <c r="I849" i="2" s="1"/>
  <c r="J849" i="2" s="1"/>
  <c r="K849" i="2" s="1"/>
  <c r="L849" i="2" s="1"/>
  <c r="M849" i="2" s="1"/>
  <c r="N849" i="2" s="1"/>
  <c r="G850" i="2"/>
  <c r="H850" i="2" s="1"/>
  <c r="I850" i="2" s="1"/>
  <c r="J850" i="2" s="1"/>
  <c r="K850" i="2" s="1"/>
  <c r="L850" i="2" s="1"/>
  <c r="M850" i="2" s="1"/>
  <c r="N850" i="2" s="1"/>
  <c r="G851" i="2"/>
  <c r="H851" i="2" s="1"/>
  <c r="I851" i="2" s="1"/>
  <c r="J851" i="2" s="1"/>
  <c r="K851" i="2" s="1"/>
  <c r="L851" i="2" s="1"/>
  <c r="M851" i="2" s="1"/>
  <c r="N851" i="2" s="1"/>
  <c r="H818" i="2"/>
  <c r="I818" i="2"/>
  <c r="J818" i="2" s="1"/>
  <c r="K818" i="2" s="1"/>
  <c r="L818" i="2" s="1"/>
  <c r="M818" i="2" s="1"/>
  <c r="N818" i="2" s="1"/>
  <c r="G818" i="2"/>
  <c r="G785" i="2"/>
  <c r="H785" i="2" s="1"/>
  <c r="I785" i="2" s="1"/>
  <c r="J785" i="2" s="1"/>
  <c r="K785" i="2" s="1"/>
  <c r="L785" i="2" s="1"/>
  <c r="M785" i="2" s="1"/>
  <c r="N785" i="2" s="1"/>
  <c r="G786" i="2"/>
  <c r="H786" i="2" s="1"/>
  <c r="I786" i="2" s="1"/>
  <c r="J786" i="2" s="1"/>
  <c r="K786" i="2" s="1"/>
  <c r="L786" i="2" s="1"/>
  <c r="M786" i="2" s="1"/>
  <c r="N786" i="2" s="1"/>
  <c r="G787" i="2"/>
  <c r="H787" i="2" s="1"/>
  <c r="I787" i="2" s="1"/>
  <c r="J787" i="2" s="1"/>
  <c r="K787" i="2" s="1"/>
  <c r="L787" i="2" s="1"/>
  <c r="M787" i="2" s="1"/>
  <c r="N787" i="2" s="1"/>
  <c r="G788" i="2"/>
  <c r="H788" i="2" s="1"/>
  <c r="I788" i="2" s="1"/>
  <c r="J788" i="2" s="1"/>
  <c r="K788" i="2" s="1"/>
  <c r="L788" i="2" s="1"/>
  <c r="M788" i="2" s="1"/>
  <c r="N788" i="2" s="1"/>
  <c r="G789" i="2"/>
  <c r="H789" i="2" s="1"/>
  <c r="I789" i="2" s="1"/>
  <c r="J789" i="2" s="1"/>
  <c r="K789" i="2" s="1"/>
  <c r="L789" i="2" s="1"/>
  <c r="M789" i="2" s="1"/>
  <c r="N789" i="2" s="1"/>
  <c r="G790" i="2"/>
  <c r="H790" i="2" s="1"/>
  <c r="I790" i="2" s="1"/>
  <c r="J790" i="2" s="1"/>
  <c r="K790" i="2" s="1"/>
  <c r="L790" i="2" s="1"/>
  <c r="M790" i="2" s="1"/>
  <c r="N790" i="2" s="1"/>
  <c r="G791" i="2"/>
  <c r="H791" i="2" s="1"/>
  <c r="I791" i="2" s="1"/>
  <c r="J791" i="2" s="1"/>
  <c r="K791" i="2" s="1"/>
  <c r="L791" i="2" s="1"/>
  <c r="M791" i="2" s="1"/>
  <c r="N791" i="2" s="1"/>
  <c r="G792" i="2"/>
  <c r="H792" i="2" s="1"/>
  <c r="I792" i="2" s="1"/>
  <c r="J792" i="2" s="1"/>
  <c r="K792" i="2" s="1"/>
  <c r="L792" i="2" s="1"/>
  <c r="M792" i="2" s="1"/>
  <c r="N792" i="2" s="1"/>
  <c r="G793" i="2"/>
  <c r="H793" i="2" s="1"/>
  <c r="I793" i="2" s="1"/>
  <c r="J793" i="2" s="1"/>
  <c r="K793" i="2" s="1"/>
  <c r="L793" i="2" s="1"/>
  <c r="M793" i="2" s="1"/>
  <c r="N793" i="2" s="1"/>
  <c r="G794" i="2"/>
  <c r="H794" i="2" s="1"/>
  <c r="I794" i="2" s="1"/>
  <c r="J794" i="2" s="1"/>
  <c r="K794" i="2" s="1"/>
  <c r="L794" i="2" s="1"/>
  <c r="M794" i="2" s="1"/>
  <c r="N794" i="2" s="1"/>
  <c r="G795" i="2"/>
  <c r="H795" i="2" s="1"/>
  <c r="I795" i="2" s="1"/>
  <c r="J795" i="2" s="1"/>
  <c r="K795" i="2" s="1"/>
  <c r="L795" i="2" s="1"/>
  <c r="M795" i="2" s="1"/>
  <c r="N795" i="2" s="1"/>
  <c r="G796" i="2"/>
  <c r="H796" i="2" s="1"/>
  <c r="I796" i="2" s="1"/>
  <c r="J796" i="2" s="1"/>
  <c r="K796" i="2" s="1"/>
  <c r="L796" i="2" s="1"/>
  <c r="M796" i="2" s="1"/>
  <c r="N796" i="2" s="1"/>
  <c r="G797" i="2"/>
  <c r="H797" i="2" s="1"/>
  <c r="I797" i="2" s="1"/>
  <c r="J797" i="2" s="1"/>
  <c r="K797" i="2" s="1"/>
  <c r="L797" i="2" s="1"/>
  <c r="M797" i="2" s="1"/>
  <c r="N797" i="2" s="1"/>
  <c r="G798" i="2"/>
  <c r="H798" i="2" s="1"/>
  <c r="I798" i="2" s="1"/>
  <c r="J798" i="2" s="1"/>
  <c r="K798" i="2" s="1"/>
  <c r="L798" i="2" s="1"/>
  <c r="M798" i="2" s="1"/>
  <c r="N798" i="2" s="1"/>
  <c r="G799" i="2"/>
  <c r="H799" i="2" s="1"/>
  <c r="I799" i="2" s="1"/>
  <c r="J799" i="2" s="1"/>
  <c r="K799" i="2" s="1"/>
  <c r="L799" i="2" s="1"/>
  <c r="M799" i="2" s="1"/>
  <c r="N799" i="2" s="1"/>
  <c r="G800" i="2"/>
  <c r="H800" i="2" s="1"/>
  <c r="I800" i="2" s="1"/>
  <c r="J800" i="2" s="1"/>
  <c r="K800" i="2" s="1"/>
  <c r="L800" i="2" s="1"/>
  <c r="M800" i="2" s="1"/>
  <c r="N800" i="2" s="1"/>
  <c r="G801" i="2"/>
  <c r="H801" i="2" s="1"/>
  <c r="I801" i="2" s="1"/>
  <c r="J801" i="2" s="1"/>
  <c r="K801" i="2" s="1"/>
  <c r="L801" i="2" s="1"/>
  <c r="M801" i="2" s="1"/>
  <c r="N801" i="2" s="1"/>
  <c r="G802" i="2"/>
  <c r="H802" i="2" s="1"/>
  <c r="I802" i="2" s="1"/>
  <c r="J802" i="2" s="1"/>
  <c r="K802" i="2" s="1"/>
  <c r="L802" i="2" s="1"/>
  <c r="M802" i="2" s="1"/>
  <c r="N802" i="2" s="1"/>
  <c r="G803" i="2"/>
  <c r="H803" i="2" s="1"/>
  <c r="I803" i="2" s="1"/>
  <c r="J803" i="2" s="1"/>
  <c r="K803" i="2" s="1"/>
  <c r="L803" i="2" s="1"/>
  <c r="M803" i="2" s="1"/>
  <c r="N803" i="2" s="1"/>
  <c r="G804" i="2"/>
  <c r="H804" i="2" s="1"/>
  <c r="I804" i="2" s="1"/>
  <c r="J804" i="2" s="1"/>
  <c r="K804" i="2" s="1"/>
  <c r="L804" i="2" s="1"/>
  <c r="M804" i="2" s="1"/>
  <c r="N804" i="2" s="1"/>
  <c r="G805" i="2"/>
  <c r="H805" i="2" s="1"/>
  <c r="I805" i="2" s="1"/>
  <c r="J805" i="2" s="1"/>
  <c r="K805" i="2" s="1"/>
  <c r="L805" i="2" s="1"/>
  <c r="M805" i="2" s="1"/>
  <c r="N805" i="2" s="1"/>
  <c r="G806" i="2"/>
  <c r="H806" i="2" s="1"/>
  <c r="I806" i="2" s="1"/>
  <c r="J806" i="2" s="1"/>
  <c r="K806" i="2" s="1"/>
  <c r="L806" i="2" s="1"/>
  <c r="M806" i="2" s="1"/>
  <c r="N806" i="2" s="1"/>
  <c r="G807" i="2"/>
  <c r="H807" i="2" s="1"/>
  <c r="I807" i="2" s="1"/>
  <c r="J807" i="2" s="1"/>
  <c r="K807" i="2" s="1"/>
  <c r="L807" i="2" s="1"/>
  <c r="M807" i="2" s="1"/>
  <c r="N807" i="2" s="1"/>
  <c r="G808" i="2"/>
  <c r="H808" i="2" s="1"/>
  <c r="I808" i="2" s="1"/>
  <c r="J808" i="2" s="1"/>
  <c r="K808" i="2" s="1"/>
  <c r="L808" i="2" s="1"/>
  <c r="M808" i="2" s="1"/>
  <c r="N808" i="2" s="1"/>
  <c r="G809" i="2"/>
  <c r="H809" i="2" s="1"/>
  <c r="I809" i="2" s="1"/>
  <c r="J809" i="2" s="1"/>
  <c r="K809" i="2" s="1"/>
  <c r="L809" i="2" s="1"/>
  <c r="M809" i="2" s="1"/>
  <c r="N809" i="2" s="1"/>
  <c r="G810" i="2"/>
  <c r="H810" i="2" s="1"/>
  <c r="I810" i="2" s="1"/>
  <c r="J810" i="2" s="1"/>
  <c r="K810" i="2" s="1"/>
  <c r="L810" i="2" s="1"/>
  <c r="M810" i="2" s="1"/>
  <c r="N810" i="2" s="1"/>
  <c r="G811" i="2"/>
  <c r="H811" i="2" s="1"/>
  <c r="I811" i="2" s="1"/>
  <c r="J811" i="2" s="1"/>
  <c r="K811" i="2" s="1"/>
  <c r="L811" i="2" s="1"/>
  <c r="M811" i="2" s="1"/>
  <c r="N811" i="2" s="1"/>
  <c r="G812" i="2"/>
  <c r="H812" i="2" s="1"/>
  <c r="I812" i="2" s="1"/>
  <c r="J812" i="2" s="1"/>
  <c r="K812" i="2" s="1"/>
  <c r="L812" i="2" s="1"/>
  <c r="M812" i="2" s="1"/>
  <c r="N812" i="2" s="1"/>
  <c r="G813" i="2"/>
  <c r="H813" i="2" s="1"/>
  <c r="I813" i="2" s="1"/>
  <c r="J813" i="2" s="1"/>
  <c r="K813" i="2" s="1"/>
  <c r="L813" i="2" s="1"/>
  <c r="M813" i="2" s="1"/>
  <c r="N813" i="2" s="1"/>
  <c r="G814" i="2"/>
  <c r="H814" i="2" s="1"/>
  <c r="I814" i="2" s="1"/>
  <c r="J814" i="2" s="1"/>
  <c r="K814" i="2" s="1"/>
  <c r="L814" i="2" s="1"/>
  <c r="M814" i="2" s="1"/>
  <c r="N814" i="2" s="1"/>
  <c r="G815" i="2"/>
  <c r="H815" i="2" s="1"/>
  <c r="I815" i="2" s="1"/>
  <c r="J815" i="2" s="1"/>
  <c r="K815" i="2" s="1"/>
  <c r="L815" i="2" s="1"/>
  <c r="M815" i="2" s="1"/>
  <c r="N815" i="2" s="1"/>
  <c r="G816" i="2"/>
  <c r="H816" i="2" s="1"/>
  <c r="I816" i="2" s="1"/>
  <c r="J816" i="2" s="1"/>
  <c r="K816" i="2" s="1"/>
  <c r="L816" i="2" s="1"/>
  <c r="M816" i="2" s="1"/>
  <c r="N816" i="2" s="1"/>
  <c r="G817" i="2"/>
  <c r="H817" i="2" s="1"/>
  <c r="I817" i="2" s="1"/>
  <c r="J817" i="2" s="1"/>
  <c r="K817" i="2" s="1"/>
  <c r="L817" i="2" s="1"/>
  <c r="M817" i="2" s="1"/>
  <c r="N817" i="2" s="1"/>
  <c r="H784" i="2"/>
  <c r="I784" i="2" s="1"/>
  <c r="J784" i="2" s="1"/>
  <c r="K784" i="2" s="1"/>
  <c r="L784" i="2" s="1"/>
  <c r="M784" i="2" s="1"/>
  <c r="N784" i="2" s="1"/>
  <c r="G784" i="2"/>
  <c r="G751" i="2"/>
  <c r="H751" i="2"/>
  <c r="I751" i="2" s="1"/>
  <c r="J751" i="2" s="1"/>
  <c r="K751" i="2" s="1"/>
  <c r="L751" i="2" s="1"/>
  <c r="M751" i="2" s="1"/>
  <c r="N751" i="2" s="1"/>
  <c r="G752" i="2"/>
  <c r="H752" i="2"/>
  <c r="I752" i="2" s="1"/>
  <c r="J752" i="2" s="1"/>
  <c r="K752" i="2" s="1"/>
  <c r="L752" i="2" s="1"/>
  <c r="M752" i="2" s="1"/>
  <c r="N752" i="2" s="1"/>
  <c r="G753" i="2"/>
  <c r="H753" i="2"/>
  <c r="I753" i="2" s="1"/>
  <c r="J753" i="2" s="1"/>
  <c r="K753" i="2" s="1"/>
  <c r="L753" i="2" s="1"/>
  <c r="M753" i="2" s="1"/>
  <c r="N753" i="2" s="1"/>
  <c r="G754" i="2"/>
  <c r="H754" i="2"/>
  <c r="I754" i="2" s="1"/>
  <c r="J754" i="2" s="1"/>
  <c r="K754" i="2" s="1"/>
  <c r="L754" i="2" s="1"/>
  <c r="M754" i="2" s="1"/>
  <c r="N754" i="2" s="1"/>
  <c r="G755" i="2"/>
  <c r="H755" i="2"/>
  <c r="I755" i="2" s="1"/>
  <c r="J755" i="2" s="1"/>
  <c r="K755" i="2" s="1"/>
  <c r="L755" i="2" s="1"/>
  <c r="M755" i="2" s="1"/>
  <c r="N755" i="2" s="1"/>
  <c r="G756" i="2"/>
  <c r="H756" i="2"/>
  <c r="I756" i="2" s="1"/>
  <c r="J756" i="2" s="1"/>
  <c r="K756" i="2" s="1"/>
  <c r="L756" i="2" s="1"/>
  <c r="M756" i="2" s="1"/>
  <c r="N756" i="2" s="1"/>
  <c r="G757" i="2"/>
  <c r="H757" i="2"/>
  <c r="I757" i="2" s="1"/>
  <c r="J757" i="2" s="1"/>
  <c r="K757" i="2" s="1"/>
  <c r="L757" i="2" s="1"/>
  <c r="M757" i="2" s="1"/>
  <c r="N757" i="2" s="1"/>
  <c r="G758" i="2"/>
  <c r="H758" i="2"/>
  <c r="I758" i="2" s="1"/>
  <c r="J758" i="2" s="1"/>
  <c r="K758" i="2" s="1"/>
  <c r="L758" i="2" s="1"/>
  <c r="M758" i="2" s="1"/>
  <c r="N758" i="2" s="1"/>
  <c r="G759" i="2"/>
  <c r="H759" i="2"/>
  <c r="I759" i="2" s="1"/>
  <c r="J759" i="2" s="1"/>
  <c r="K759" i="2" s="1"/>
  <c r="L759" i="2" s="1"/>
  <c r="M759" i="2" s="1"/>
  <c r="N759" i="2" s="1"/>
  <c r="G760" i="2"/>
  <c r="H760" i="2"/>
  <c r="I760" i="2" s="1"/>
  <c r="J760" i="2" s="1"/>
  <c r="K760" i="2" s="1"/>
  <c r="L760" i="2" s="1"/>
  <c r="M760" i="2" s="1"/>
  <c r="N760" i="2" s="1"/>
  <c r="G761" i="2"/>
  <c r="H761" i="2"/>
  <c r="I761" i="2" s="1"/>
  <c r="J761" i="2" s="1"/>
  <c r="K761" i="2" s="1"/>
  <c r="L761" i="2" s="1"/>
  <c r="M761" i="2" s="1"/>
  <c r="N761" i="2" s="1"/>
  <c r="G762" i="2"/>
  <c r="H762" i="2"/>
  <c r="I762" i="2" s="1"/>
  <c r="J762" i="2" s="1"/>
  <c r="K762" i="2" s="1"/>
  <c r="L762" i="2" s="1"/>
  <c r="M762" i="2" s="1"/>
  <c r="N762" i="2" s="1"/>
  <c r="G763" i="2"/>
  <c r="H763" i="2"/>
  <c r="I763" i="2" s="1"/>
  <c r="J763" i="2" s="1"/>
  <c r="K763" i="2" s="1"/>
  <c r="L763" i="2" s="1"/>
  <c r="M763" i="2" s="1"/>
  <c r="N763" i="2" s="1"/>
  <c r="G764" i="2"/>
  <c r="H764" i="2"/>
  <c r="I764" i="2" s="1"/>
  <c r="J764" i="2" s="1"/>
  <c r="K764" i="2" s="1"/>
  <c r="L764" i="2" s="1"/>
  <c r="M764" i="2" s="1"/>
  <c r="N764" i="2" s="1"/>
  <c r="G765" i="2"/>
  <c r="H765" i="2"/>
  <c r="I765" i="2" s="1"/>
  <c r="J765" i="2" s="1"/>
  <c r="K765" i="2" s="1"/>
  <c r="L765" i="2" s="1"/>
  <c r="M765" i="2" s="1"/>
  <c r="N765" i="2" s="1"/>
  <c r="G766" i="2"/>
  <c r="H766" i="2"/>
  <c r="I766" i="2" s="1"/>
  <c r="J766" i="2" s="1"/>
  <c r="K766" i="2" s="1"/>
  <c r="L766" i="2" s="1"/>
  <c r="M766" i="2" s="1"/>
  <c r="N766" i="2" s="1"/>
  <c r="G767" i="2"/>
  <c r="H767" i="2"/>
  <c r="I767" i="2" s="1"/>
  <c r="J767" i="2" s="1"/>
  <c r="K767" i="2" s="1"/>
  <c r="L767" i="2" s="1"/>
  <c r="M767" i="2" s="1"/>
  <c r="N767" i="2" s="1"/>
  <c r="G768" i="2"/>
  <c r="H768" i="2"/>
  <c r="I768" i="2" s="1"/>
  <c r="J768" i="2" s="1"/>
  <c r="K768" i="2" s="1"/>
  <c r="L768" i="2" s="1"/>
  <c r="M768" i="2" s="1"/>
  <c r="N768" i="2" s="1"/>
  <c r="G769" i="2"/>
  <c r="H769" i="2"/>
  <c r="I769" i="2" s="1"/>
  <c r="J769" i="2" s="1"/>
  <c r="K769" i="2" s="1"/>
  <c r="L769" i="2" s="1"/>
  <c r="M769" i="2" s="1"/>
  <c r="N769" i="2" s="1"/>
  <c r="G770" i="2"/>
  <c r="H770" i="2"/>
  <c r="I770" i="2" s="1"/>
  <c r="J770" i="2" s="1"/>
  <c r="K770" i="2" s="1"/>
  <c r="L770" i="2" s="1"/>
  <c r="M770" i="2" s="1"/>
  <c r="N770" i="2" s="1"/>
  <c r="G771" i="2"/>
  <c r="H771" i="2"/>
  <c r="I771" i="2" s="1"/>
  <c r="J771" i="2" s="1"/>
  <c r="K771" i="2" s="1"/>
  <c r="L771" i="2" s="1"/>
  <c r="M771" i="2" s="1"/>
  <c r="N771" i="2" s="1"/>
  <c r="G772" i="2"/>
  <c r="H772" i="2"/>
  <c r="I772" i="2" s="1"/>
  <c r="J772" i="2" s="1"/>
  <c r="K772" i="2" s="1"/>
  <c r="L772" i="2" s="1"/>
  <c r="M772" i="2" s="1"/>
  <c r="N772" i="2" s="1"/>
  <c r="G773" i="2"/>
  <c r="H773" i="2"/>
  <c r="I773" i="2" s="1"/>
  <c r="J773" i="2" s="1"/>
  <c r="K773" i="2" s="1"/>
  <c r="L773" i="2" s="1"/>
  <c r="M773" i="2" s="1"/>
  <c r="N773" i="2" s="1"/>
  <c r="G774" i="2"/>
  <c r="H774" i="2"/>
  <c r="I774" i="2" s="1"/>
  <c r="J774" i="2" s="1"/>
  <c r="K774" i="2" s="1"/>
  <c r="L774" i="2" s="1"/>
  <c r="M774" i="2" s="1"/>
  <c r="N774" i="2" s="1"/>
  <c r="G775" i="2"/>
  <c r="H775" i="2"/>
  <c r="I775" i="2" s="1"/>
  <c r="J775" i="2" s="1"/>
  <c r="K775" i="2" s="1"/>
  <c r="L775" i="2" s="1"/>
  <c r="M775" i="2" s="1"/>
  <c r="N775" i="2" s="1"/>
  <c r="G776" i="2"/>
  <c r="H776" i="2"/>
  <c r="I776" i="2" s="1"/>
  <c r="J776" i="2" s="1"/>
  <c r="K776" i="2" s="1"/>
  <c r="L776" i="2" s="1"/>
  <c r="M776" i="2" s="1"/>
  <c r="N776" i="2" s="1"/>
  <c r="G777" i="2"/>
  <c r="H777" i="2"/>
  <c r="I777" i="2" s="1"/>
  <c r="J777" i="2" s="1"/>
  <c r="K777" i="2" s="1"/>
  <c r="L777" i="2" s="1"/>
  <c r="M777" i="2" s="1"/>
  <c r="N777" i="2" s="1"/>
  <c r="G778" i="2"/>
  <c r="H778" i="2"/>
  <c r="I778" i="2" s="1"/>
  <c r="J778" i="2" s="1"/>
  <c r="K778" i="2" s="1"/>
  <c r="L778" i="2" s="1"/>
  <c r="M778" i="2" s="1"/>
  <c r="N778" i="2" s="1"/>
  <c r="G779" i="2"/>
  <c r="H779" i="2"/>
  <c r="I779" i="2" s="1"/>
  <c r="J779" i="2" s="1"/>
  <c r="K779" i="2" s="1"/>
  <c r="L779" i="2" s="1"/>
  <c r="M779" i="2" s="1"/>
  <c r="N779" i="2" s="1"/>
  <c r="G780" i="2"/>
  <c r="H780" i="2"/>
  <c r="I780" i="2" s="1"/>
  <c r="J780" i="2" s="1"/>
  <c r="K780" i="2" s="1"/>
  <c r="L780" i="2" s="1"/>
  <c r="M780" i="2" s="1"/>
  <c r="N780" i="2" s="1"/>
  <c r="G781" i="2"/>
  <c r="H781" i="2" s="1"/>
  <c r="I781" i="2" s="1"/>
  <c r="J781" i="2" s="1"/>
  <c r="K781" i="2" s="1"/>
  <c r="L781" i="2" s="1"/>
  <c r="M781" i="2" s="1"/>
  <c r="N781" i="2" s="1"/>
  <c r="G782" i="2"/>
  <c r="H782" i="2"/>
  <c r="I782" i="2" s="1"/>
  <c r="J782" i="2" s="1"/>
  <c r="K782" i="2" s="1"/>
  <c r="L782" i="2" s="1"/>
  <c r="M782" i="2" s="1"/>
  <c r="N782" i="2" s="1"/>
  <c r="G783" i="2"/>
  <c r="H783" i="2"/>
  <c r="I783" i="2" s="1"/>
  <c r="J783" i="2" s="1"/>
  <c r="K783" i="2" s="1"/>
  <c r="L783" i="2" s="1"/>
  <c r="M783" i="2" s="1"/>
  <c r="N783" i="2" s="1"/>
  <c r="I750" i="2"/>
  <c r="J750" i="2"/>
  <c r="K750" i="2"/>
  <c r="L750" i="2" s="1"/>
  <c r="M750" i="2" s="1"/>
  <c r="N750" i="2" s="1"/>
  <c r="H750" i="2"/>
  <c r="G750" i="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38" i="9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D41" i="11"/>
  <c r="D78" i="11" s="1"/>
  <c r="E41" i="11"/>
  <c r="E78" i="11" s="1"/>
  <c r="F41" i="11"/>
  <c r="F78" i="11" s="1"/>
  <c r="G41" i="11"/>
  <c r="G78" i="11" s="1"/>
  <c r="H41" i="11"/>
  <c r="H78" i="11" s="1"/>
  <c r="I41" i="11"/>
  <c r="I78" i="11" s="1"/>
  <c r="J41" i="11"/>
  <c r="J78" i="11" s="1"/>
  <c r="K41" i="11"/>
  <c r="K78" i="11" s="1"/>
  <c r="D42" i="11"/>
  <c r="D79" i="11" s="1"/>
  <c r="E42" i="11"/>
  <c r="E79" i="11" s="1"/>
  <c r="F42" i="11"/>
  <c r="F79" i="11" s="1"/>
  <c r="G42" i="11"/>
  <c r="G79" i="11" s="1"/>
  <c r="H42" i="11"/>
  <c r="H79" i="11" s="1"/>
  <c r="I42" i="11"/>
  <c r="I79" i="11" s="1"/>
  <c r="J42" i="11"/>
  <c r="J79" i="11" s="1"/>
  <c r="K42" i="11"/>
  <c r="K79" i="11" s="1"/>
  <c r="D43" i="11"/>
  <c r="D80" i="11" s="1"/>
  <c r="E43" i="11"/>
  <c r="E80" i="11" s="1"/>
  <c r="F43" i="11"/>
  <c r="F80" i="11" s="1"/>
  <c r="G43" i="11"/>
  <c r="G80" i="11" s="1"/>
  <c r="H43" i="11"/>
  <c r="H80" i="11" s="1"/>
  <c r="I43" i="11"/>
  <c r="I80" i="11" s="1"/>
  <c r="J43" i="11"/>
  <c r="J80" i="11" s="1"/>
  <c r="K43" i="11"/>
  <c r="K80" i="11" s="1"/>
  <c r="D44" i="11"/>
  <c r="D81" i="11" s="1"/>
  <c r="E44" i="11"/>
  <c r="E81" i="11" s="1"/>
  <c r="F44" i="11"/>
  <c r="F81" i="11" s="1"/>
  <c r="G44" i="11"/>
  <c r="G81" i="11" s="1"/>
  <c r="H44" i="11"/>
  <c r="H81" i="11" s="1"/>
  <c r="I44" i="11"/>
  <c r="I81" i="11" s="1"/>
  <c r="J44" i="11"/>
  <c r="J81" i="11" s="1"/>
  <c r="K44" i="11"/>
  <c r="K81" i="11" s="1"/>
  <c r="D45" i="11"/>
  <c r="D82" i="11" s="1"/>
  <c r="E45" i="11"/>
  <c r="E82" i="11" s="1"/>
  <c r="F45" i="11"/>
  <c r="F82" i="11" s="1"/>
  <c r="G45" i="11"/>
  <c r="G82" i="11" s="1"/>
  <c r="H45" i="11"/>
  <c r="H82" i="11" s="1"/>
  <c r="I45" i="11"/>
  <c r="I82" i="11" s="1"/>
  <c r="J45" i="11"/>
  <c r="J82" i="11" s="1"/>
  <c r="K45" i="11"/>
  <c r="K82" i="11" s="1"/>
  <c r="D46" i="11"/>
  <c r="D83" i="11" s="1"/>
  <c r="E46" i="11"/>
  <c r="E83" i="11" s="1"/>
  <c r="F46" i="11"/>
  <c r="F83" i="11" s="1"/>
  <c r="G46" i="11"/>
  <c r="G83" i="11" s="1"/>
  <c r="H46" i="11"/>
  <c r="H83" i="11" s="1"/>
  <c r="I46" i="11"/>
  <c r="I83" i="11" s="1"/>
  <c r="J46" i="11"/>
  <c r="J83" i="11" s="1"/>
  <c r="K46" i="11"/>
  <c r="K83" i="11" s="1"/>
  <c r="D47" i="11"/>
  <c r="D84" i="11" s="1"/>
  <c r="E47" i="11"/>
  <c r="E84" i="11" s="1"/>
  <c r="F47" i="11"/>
  <c r="F84" i="11" s="1"/>
  <c r="G47" i="11"/>
  <c r="G84" i="11" s="1"/>
  <c r="H47" i="11"/>
  <c r="H84" i="11" s="1"/>
  <c r="I47" i="11"/>
  <c r="I84" i="11" s="1"/>
  <c r="J47" i="11"/>
  <c r="J84" i="11" s="1"/>
  <c r="K47" i="11"/>
  <c r="K84" i="11" s="1"/>
  <c r="D48" i="11"/>
  <c r="D85" i="11" s="1"/>
  <c r="E48" i="11"/>
  <c r="E85" i="11" s="1"/>
  <c r="F48" i="11"/>
  <c r="F85" i="11" s="1"/>
  <c r="G48" i="11"/>
  <c r="G85" i="11" s="1"/>
  <c r="H48" i="11"/>
  <c r="H85" i="11" s="1"/>
  <c r="I48" i="11"/>
  <c r="I85" i="11" s="1"/>
  <c r="J48" i="11"/>
  <c r="J85" i="11" s="1"/>
  <c r="K48" i="11"/>
  <c r="K85" i="11" s="1"/>
  <c r="D49" i="11"/>
  <c r="D86" i="11" s="1"/>
  <c r="E49" i="11"/>
  <c r="E86" i="11" s="1"/>
  <c r="F49" i="11"/>
  <c r="F86" i="11" s="1"/>
  <c r="G49" i="11"/>
  <c r="G86" i="11" s="1"/>
  <c r="H49" i="11"/>
  <c r="H86" i="11" s="1"/>
  <c r="I49" i="11"/>
  <c r="I86" i="11" s="1"/>
  <c r="J49" i="11"/>
  <c r="J86" i="11" s="1"/>
  <c r="K49" i="11"/>
  <c r="K86" i="11" s="1"/>
  <c r="D50" i="11"/>
  <c r="D87" i="11" s="1"/>
  <c r="E50" i="11"/>
  <c r="E87" i="11" s="1"/>
  <c r="F50" i="11"/>
  <c r="F87" i="11" s="1"/>
  <c r="G50" i="11"/>
  <c r="G87" i="11" s="1"/>
  <c r="H50" i="11"/>
  <c r="H87" i="11" s="1"/>
  <c r="I50" i="11"/>
  <c r="I87" i="11" s="1"/>
  <c r="J50" i="11"/>
  <c r="J87" i="11" s="1"/>
  <c r="K50" i="11"/>
  <c r="K87" i="11" s="1"/>
  <c r="D51" i="11"/>
  <c r="D88" i="11" s="1"/>
  <c r="E51" i="11"/>
  <c r="E88" i="11" s="1"/>
  <c r="F51" i="11"/>
  <c r="F88" i="11" s="1"/>
  <c r="G51" i="11"/>
  <c r="G88" i="11" s="1"/>
  <c r="H51" i="11"/>
  <c r="H88" i="11" s="1"/>
  <c r="I51" i="11"/>
  <c r="I88" i="11" s="1"/>
  <c r="J51" i="11"/>
  <c r="J88" i="11" s="1"/>
  <c r="K51" i="11"/>
  <c r="K88" i="11" s="1"/>
  <c r="D52" i="11"/>
  <c r="D89" i="11" s="1"/>
  <c r="E52" i="11"/>
  <c r="E89" i="11" s="1"/>
  <c r="F52" i="11"/>
  <c r="F89" i="11" s="1"/>
  <c r="G52" i="11"/>
  <c r="G89" i="11" s="1"/>
  <c r="H52" i="11"/>
  <c r="H89" i="11" s="1"/>
  <c r="I52" i="11"/>
  <c r="I89" i="11" s="1"/>
  <c r="J52" i="11"/>
  <c r="J89" i="11" s="1"/>
  <c r="K52" i="11"/>
  <c r="K89" i="11" s="1"/>
  <c r="D53" i="11"/>
  <c r="D90" i="11" s="1"/>
  <c r="E53" i="11"/>
  <c r="E90" i="11" s="1"/>
  <c r="F53" i="11"/>
  <c r="F90" i="11" s="1"/>
  <c r="G53" i="11"/>
  <c r="G90" i="11" s="1"/>
  <c r="H53" i="11"/>
  <c r="H90" i="11" s="1"/>
  <c r="I53" i="11"/>
  <c r="I90" i="11" s="1"/>
  <c r="J53" i="11"/>
  <c r="J90" i="11" s="1"/>
  <c r="K53" i="11"/>
  <c r="K90" i="11" s="1"/>
  <c r="D54" i="11"/>
  <c r="D91" i="11" s="1"/>
  <c r="E54" i="11"/>
  <c r="E91" i="11" s="1"/>
  <c r="F54" i="11"/>
  <c r="F91" i="11" s="1"/>
  <c r="G54" i="11"/>
  <c r="G91" i="11" s="1"/>
  <c r="H54" i="11"/>
  <c r="H91" i="11" s="1"/>
  <c r="I54" i="11"/>
  <c r="I91" i="11" s="1"/>
  <c r="J54" i="11"/>
  <c r="J91" i="11" s="1"/>
  <c r="K54" i="11"/>
  <c r="K91" i="11" s="1"/>
  <c r="D55" i="11"/>
  <c r="D92" i="11" s="1"/>
  <c r="E55" i="11"/>
  <c r="E92" i="11" s="1"/>
  <c r="F55" i="11"/>
  <c r="F92" i="11" s="1"/>
  <c r="G55" i="11"/>
  <c r="G92" i="11" s="1"/>
  <c r="H55" i="11"/>
  <c r="H92" i="11" s="1"/>
  <c r="I55" i="11"/>
  <c r="I92" i="11" s="1"/>
  <c r="J55" i="11"/>
  <c r="J92" i="11" s="1"/>
  <c r="K55" i="11"/>
  <c r="K92" i="11" s="1"/>
  <c r="D56" i="11"/>
  <c r="D93" i="11" s="1"/>
  <c r="E56" i="11"/>
  <c r="E93" i="11" s="1"/>
  <c r="F56" i="11"/>
  <c r="F93" i="11" s="1"/>
  <c r="G56" i="11"/>
  <c r="G93" i="11" s="1"/>
  <c r="H56" i="11"/>
  <c r="H93" i="11" s="1"/>
  <c r="I56" i="11"/>
  <c r="I93" i="11" s="1"/>
  <c r="J56" i="11"/>
  <c r="J93" i="11" s="1"/>
  <c r="K56" i="11"/>
  <c r="K93" i="11" s="1"/>
  <c r="D57" i="11"/>
  <c r="D94" i="11" s="1"/>
  <c r="E57" i="11"/>
  <c r="E94" i="11" s="1"/>
  <c r="F57" i="11"/>
  <c r="F94" i="11" s="1"/>
  <c r="G57" i="11"/>
  <c r="G94" i="11" s="1"/>
  <c r="H57" i="11"/>
  <c r="H94" i="11" s="1"/>
  <c r="I57" i="11"/>
  <c r="I94" i="11" s="1"/>
  <c r="J57" i="11"/>
  <c r="J94" i="11" s="1"/>
  <c r="K57" i="11"/>
  <c r="K94" i="11" s="1"/>
  <c r="D58" i="11"/>
  <c r="D95" i="11" s="1"/>
  <c r="E58" i="11"/>
  <c r="E95" i="11" s="1"/>
  <c r="F58" i="11"/>
  <c r="F95" i="11" s="1"/>
  <c r="G58" i="11"/>
  <c r="G95" i="11" s="1"/>
  <c r="H58" i="11"/>
  <c r="H95" i="11" s="1"/>
  <c r="I58" i="11"/>
  <c r="I95" i="11" s="1"/>
  <c r="J58" i="11"/>
  <c r="J95" i="11" s="1"/>
  <c r="K58" i="11"/>
  <c r="K95" i="11" s="1"/>
  <c r="D59" i="11"/>
  <c r="D96" i="11" s="1"/>
  <c r="E59" i="11"/>
  <c r="E96" i="11" s="1"/>
  <c r="F59" i="11"/>
  <c r="F96" i="11" s="1"/>
  <c r="G59" i="11"/>
  <c r="G96" i="11" s="1"/>
  <c r="H59" i="11"/>
  <c r="H96" i="11" s="1"/>
  <c r="I59" i="11"/>
  <c r="I96" i="11" s="1"/>
  <c r="J59" i="11"/>
  <c r="J96" i="11" s="1"/>
  <c r="K59" i="11"/>
  <c r="K96" i="11" s="1"/>
  <c r="D60" i="11"/>
  <c r="D97" i="11" s="1"/>
  <c r="E60" i="11"/>
  <c r="E97" i="11" s="1"/>
  <c r="F60" i="11"/>
  <c r="F97" i="11" s="1"/>
  <c r="G60" i="11"/>
  <c r="G97" i="11" s="1"/>
  <c r="H60" i="11"/>
  <c r="H97" i="11" s="1"/>
  <c r="I60" i="11"/>
  <c r="I97" i="11" s="1"/>
  <c r="J60" i="11"/>
  <c r="J97" i="11" s="1"/>
  <c r="K60" i="11"/>
  <c r="K97" i="11" s="1"/>
  <c r="D61" i="11"/>
  <c r="D98" i="11" s="1"/>
  <c r="E61" i="11"/>
  <c r="E98" i="11" s="1"/>
  <c r="F61" i="11"/>
  <c r="F98" i="11" s="1"/>
  <c r="G61" i="11"/>
  <c r="G98" i="11" s="1"/>
  <c r="H61" i="11"/>
  <c r="H98" i="11" s="1"/>
  <c r="I61" i="11"/>
  <c r="I98" i="11" s="1"/>
  <c r="J61" i="11"/>
  <c r="J98" i="11" s="1"/>
  <c r="K61" i="11"/>
  <c r="K98" i="11" s="1"/>
  <c r="D62" i="11"/>
  <c r="D99" i="11" s="1"/>
  <c r="E62" i="11"/>
  <c r="E99" i="11" s="1"/>
  <c r="F62" i="11"/>
  <c r="F99" i="11" s="1"/>
  <c r="G62" i="11"/>
  <c r="G99" i="11" s="1"/>
  <c r="H62" i="11"/>
  <c r="H99" i="11" s="1"/>
  <c r="I62" i="11"/>
  <c r="I99" i="11" s="1"/>
  <c r="J62" i="11"/>
  <c r="J99" i="11" s="1"/>
  <c r="K62" i="11"/>
  <c r="K99" i="11" s="1"/>
  <c r="D63" i="11"/>
  <c r="D100" i="11" s="1"/>
  <c r="E63" i="11"/>
  <c r="E100" i="11" s="1"/>
  <c r="F63" i="11"/>
  <c r="F100" i="11" s="1"/>
  <c r="G63" i="11"/>
  <c r="G100" i="11" s="1"/>
  <c r="H63" i="11"/>
  <c r="H100" i="11" s="1"/>
  <c r="I63" i="11"/>
  <c r="I100" i="11" s="1"/>
  <c r="J63" i="11"/>
  <c r="J100" i="11" s="1"/>
  <c r="K63" i="11"/>
  <c r="K100" i="11" s="1"/>
  <c r="D64" i="11"/>
  <c r="D101" i="11" s="1"/>
  <c r="E64" i="11"/>
  <c r="E101" i="11" s="1"/>
  <c r="F64" i="11"/>
  <c r="F101" i="11" s="1"/>
  <c r="G64" i="11"/>
  <c r="G101" i="11" s="1"/>
  <c r="H64" i="11"/>
  <c r="H101" i="11" s="1"/>
  <c r="I64" i="11"/>
  <c r="I101" i="11" s="1"/>
  <c r="J64" i="11"/>
  <c r="J101" i="11" s="1"/>
  <c r="K64" i="11"/>
  <c r="K101" i="11" s="1"/>
  <c r="D65" i="11"/>
  <c r="D102" i="11" s="1"/>
  <c r="E65" i="11"/>
  <c r="E102" i="11" s="1"/>
  <c r="F65" i="11"/>
  <c r="F102" i="11" s="1"/>
  <c r="G65" i="11"/>
  <c r="G102" i="11" s="1"/>
  <c r="H65" i="11"/>
  <c r="H102" i="11" s="1"/>
  <c r="I65" i="11"/>
  <c r="I102" i="11" s="1"/>
  <c r="J65" i="11"/>
  <c r="J102" i="11" s="1"/>
  <c r="K65" i="11"/>
  <c r="K102" i="11" s="1"/>
  <c r="D66" i="11"/>
  <c r="D103" i="11" s="1"/>
  <c r="E66" i="11"/>
  <c r="E103" i="11" s="1"/>
  <c r="F66" i="11"/>
  <c r="F103" i="11" s="1"/>
  <c r="G66" i="11"/>
  <c r="G103" i="11" s="1"/>
  <c r="H66" i="11"/>
  <c r="H103" i="11" s="1"/>
  <c r="I66" i="11"/>
  <c r="I103" i="11" s="1"/>
  <c r="J66" i="11"/>
  <c r="J103" i="11" s="1"/>
  <c r="K66" i="11"/>
  <c r="K103" i="11" s="1"/>
  <c r="D67" i="11"/>
  <c r="D104" i="11" s="1"/>
  <c r="E67" i="11"/>
  <c r="E104" i="11" s="1"/>
  <c r="F67" i="11"/>
  <c r="F104" i="11" s="1"/>
  <c r="G67" i="11"/>
  <c r="G104" i="11" s="1"/>
  <c r="H67" i="11"/>
  <c r="H104" i="11" s="1"/>
  <c r="I67" i="11"/>
  <c r="I104" i="11" s="1"/>
  <c r="J67" i="11"/>
  <c r="J104" i="11" s="1"/>
  <c r="K67" i="11"/>
  <c r="K104" i="11" s="1"/>
  <c r="D68" i="11"/>
  <c r="D105" i="11" s="1"/>
  <c r="E68" i="11"/>
  <c r="E105" i="11" s="1"/>
  <c r="F68" i="11"/>
  <c r="F105" i="11" s="1"/>
  <c r="G68" i="11"/>
  <c r="G105" i="11" s="1"/>
  <c r="H68" i="11"/>
  <c r="H105" i="11" s="1"/>
  <c r="I68" i="11"/>
  <c r="I105" i="11" s="1"/>
  <c r="J68" i="11"/>
  <c r="J105" i="11" s="1"/>
  <c r="K68" i="11"/>
  <c r="K105" i="11" s="1"/>
  <c r="D69" i="11"/>
  <c r="D106" i="11" s="1"/>
  <c r="E69" i="11"/>
  <c r="E106" i="11" s="1"/>
  <c r="F69" i="11"/>
  <c r="F106" i="11" s="1"/>
  <c r="G69" i="11"/>
  <c r="G106" i="11" s="1"/>
  <c r="H69" i="11"/>
  <c r="H106" i="11" s="1"/>
  <c r="I69" i="11"/>
  <c r="I106" i="11" s="1"/>
  <c r="J69" i="11"/>
  <c r="J106" i="11" s="1"/>
  <c r="K69" i="11"/>
  <c r="K106" i="11" s="1"/>
  <c r="D70" i="11"/>
  <c r="D107" i="11" s="1"/>
  <c r="E70" i="11"/>
  <c r="E107" i="11" s="1"/>
  <c r="F70" i="11"/>
  <c r="F107" i="11" s="1"/>
  <c r="G70" i="11"/>
  <c r="G107" i="11" s="1"/>
  <c r="H70" i="11"/>
  <c r="H107" i="11" s="1"/>
  <c r="I70" i="11"/>
  <c r="I107" i="11" s="1"/>
  <c r="J70" i="11"/>
  <c r="J107" i="11" s="1"/>
  <c r="K70" i="11"/>
  <c r="K107" i="11" s="1"/>
  <c r="D71" i="11"/>
  <c r="D108" i="11" s="1"/>
  <c r="E71" i="11"/>
  <c r="E108" i="11" s="1"/>
  <c r="F71" i="11"/>
  <c r="F108" i="11" s="1"/>
  <c r="G71" i="11"/>
  <c r="G108" i="11" s="1"/>
  <c r="H71" i="11"/>
  <c r="H108" i="11" s="1"/>
  <c r="I71" i="11"/>
  <c r="I108" i="11" s="1"/>
  <c r="J71" i="11"/>
  <c r="J108" i="11" s="1"/>
  <c r="K71" i="11"/>
  <c r="K108" i="11" s="1"/>
  <c r="D72" i="11"/>
  <c r="D109" i="11" s="1"/>
  <c r="E72" i="11"/>
  <c r="E109" i="11" s="1"/>
  <c r="F72" i="11"/>
  <c r="F109" i="11" s="1"/>
  <c r="G72" i="11"/>
  <c r="G109" i="11" s="1"/>
  <c r="H72" i="11"/>
  <c r="H109" i="11" s="1"/>
  <c r="I72" i="11"/>
  <c r="I109" i="11" s="1"/>
  <c r="J72" i="11"/>
  <c r="J109" i="11" s="1"/>
  <c r="K72" i="11"/>
  <c r="K109" i="11" s="1"/>
  <c r="D73" i="11"/>
  <c r="D110" i="11" s="1"/>
  <c r="E73" i="11"/>
  <c r="E110" i="11" s="1"/>
  <c r="F73" i="11"/>
  <c r="F110" i="11" s="1"/>
  <c r="G73" i="11"/>
  <c r="G110" i="11" s="1"/>
  <c r="H73" i="11"/>
  <c r="H110" i="11" s="1"/>
  <c r="I73" i="11"/>
  <c r="I110" i="11" s="1"/>
  <c r="J73" i="11"/>
  <c r="J110" i="11" s="1"/>
  <c r="K73" i="11"/>
  <c r="K110" i="11" s="1"/>
  <c r="E40" i="11"/>
  <c r="E77" i="11" s="1"/>
  <c r="F40" i="11"/>
  <c r="F77" i="11" s="1"/>
  <c r="G40" i="11"/>
  <c r="G77" i="11" s="1"/>
  <c r="H40" i="11"/>
  <c r="H77" i="11" s="1"/>
  <c r="I40" i="11"/>
  <c r="I77" i="11" s="1"/>
  <c r="J40" i="11"/>
  <c r="J77" i="11" s="1"/>
  <c r="K40" i="11"/>
  <c r="K77" i="11" s="1"/>
  <c r="D40" i="11"/>
  <c r="D77" i="11" s="1"/>
  <c r="H114" i="11" l="1"/>
  <c r="K1124" i="2" s="1"/>
  <c r="I114" i="11"/>
  <c r="L1124" i="2" s="1"/>
  <c r="H144" i="11"/>
  <c r="K1154" i="2" s="1"/>
  <c r="H139" i="11"/>
  <c r="K1149" i="2" s="1"/>
  <c r="H135" i="11"/>
  <c r="K1145" i="2" s="1"/>
  <c r="H129" i="11"/>
  <c r="K1139" i="2" s="1"/>
  <c r="H124" i="11"/>
  <c r="K1134" i="2" s="1"/>
  <c r="H118" i="11"/>
  <c r="K1128" i="2" s="1"/>
  <c r="G142" i="11"/>
  <c r="J1152" i="2" s="1"/>
  <c r="G137" i="11"/>
  <c r="J1147" i="2" s="1"/>
  <c r="G131" i="11"/>
  <c r="J1141" i="2" s="1"/>
  <c r="G127" i="11"/>
  <c r="J1137" i="2" s="1"/>
  <c r="G122" i="11"/>
  <c r="J1132" i="2" s="1"/>
  <c r="G117" i="11"/>
  <c r="J1127" i="2" s="1"/>
  <c r="G114" i="11"/>
  <c r="J1124" i="2" s="1"/>
  <c r="F147" i="11"/>
  <c r="I1157" i="2" s="1"/>
  <c r="F146" i="11"/>
  <c r="I1156" i="2" s="1"/>
  <c r="F145" i="11"/>
  <c r="I1155" i="2" s="1"/>
  <c r="F144" i="11"/>
  <c r="I1154" i="2" s="1"/>
  <c r="F143" i="11"/>
  <c r="I1153" i="2" s="1"/>
  <c r="F142" i="11"/>
  <c r="I1152" i="2" s="1"/>
  <c r="F141" i="11"/>
  <c r="I1151" i="2" s="1"/>
  <c r="F140" i="11"/>
  <c r="I1150" i="2" s="1"/>
  <c r="F139" i="11"/>
  <c r="I1149" i="2" s="1"/>
  <c r="F138" i="11"/>
  <c r="I1148" i="2" s="1"/>
  <c r="F137" i="11"/>
  <c r="I1147" i="2" s="1"/>
  <c r="F136" i="11"/>
  <c r="I1146" i="2" s="1"/>
  <c r="F135" i="11"/>
  <c r="I1145" i="2" s="1"/>
  <c r="F134" i="11"/>
  <c r="I1144" i="2" s="1"/>
  <c r="F133" i="11"/>
  <c r="I1143" i="2" s="1"/>
  <c r="F132" i="11"/>
  <c r="I1142" i="2" s="1"/>
  <c r="F131" i="11"/>
  <c r="I1141" i="2" s="1"/>
  <c r="F130" i="11"/>
  <c r="I1140" i="2" s="1"/>
  <c r="F129" i="11"/>
  <c r="I1139" i="2" s="1"/>
  <c r="F128" i="11"/>
  <c r="I1138" i="2" s="1"/>
  <c r="F127" i="11"/>
  <c r="I1137" i="2" s="1"/>
  <c r="F126" i="11"/>
  <c r="I1136" i="2" s="1"/>
  <c r="F125" i="11"/>
  <c r="I1135" i="2" s="1"/>
  <c r="F124" i="11"/>
  <c r="I1134" i="2" s="1"/>
  <c r="F123" i="11"/>
  <c r="I1133" i="2" s="1"/>
  <c r="F122" i="11"/>
  <c r="I1132" i="2" s="1"/>
  <c r="F121" i="11"/>
  <c r="I1131" i="2" s="1"/>
  <c r="F120" i="11"/>
  <c r="I1130" i="2" s="1"/>
  <c r="F119" i="11"/>
  <c r="I1129" i="2" s="1"/>
  <c r="F118" i="11"/>
  <c r="I1128" i="2" s="1"/>
  <c r="F117" i="11"/>
  <c r="I1127" i="2" s="1"/>
  <c r="F116" i="11"/>
  <c r="I1126" i="2" s="1"/>
  <c r="F115" i="11"/>
  <c r="I1125" i="2" s="1"/>
  <c r="H145" i="11"/>
  <c r="K1155" i="2" s="1"/>
  <c r="H138" i="11"/>
  <c r="K1148" i="2" s="1"/>
  <c r="H132" i="11"/>
  <c r="K1142" i="2" s="1"/>
  <c r="H126" i="11"/>
  <c r="K1136" i="2" s="1"/>
  <c r="H120" i="11"/>
  <c r="K1130" i="2" s="1"/>
  <c r="G144" i="11"/>
  <c r="J1154" i="2" s="1"/>
  <c r="G138" i="11"/>
  <c r="J1148" i="2" s="1"/>
  <c r="G132" i="11"/>
  <c r="J1142" i="2" s="1"/>
  <c r="G125" i="11"/>
  <c r="J1135" i="2" s="1"/>
  <c r="G121" i="11"/>
  <c r="J1131" i="2" s="1"/>
  <c r="G116" i="11"/>
  <c r="J1126" i="2" s="1"/>
  <c r="AH2" i="1"/>
  <c r="F114" i="11"/>
  <c r="I1124" i="2" s="1"/>
  <c r="E146" i="11"/>
  <c r="H1156" i="2" s="1"/>
  <c r="E145" i="11"/>
  <c r="H1155" i="2" s="1"/>
  <c r="E144" i="11"/>
  <c r="H1154" i="2" s="1"/>
  <c r="E143" i="11"/>
  <c r="H1153" i="2" s="1"/>
  <c r="E142" i="11"/>
  <c r="H1152" i="2" s="1"/>
  <c r="E141" i="11"/>
  <c r="H1151" i="2" s="1"/>
  <c r="E140" i="11"/>
  <c r="H1150" i="2" s="1"/>
  <c r="E139" i="11"/>
  <c r="H1149" i="2" s="1"/>
  <c r="E138" i="11"/>
  <c r="H1148" i="2" s="1"/>
  <c r="E137" i="11"/>
  <c r="H1147" i="2" s="1"/>
  <c r="E136" i="11"/>
  <c r="H1146" i="2" s="1"/>
  <c r="E135" i="11"/>
  <c r="H1145" i="2" s="1"/>
  <c r="E134" i="11"/>
  <c r="H1144" i="2" s="1"/>
  <c r="E133" i="11"/>
  <c r="H1143" i="2" s="1"/>
  <c r="E132" i="11"/>
  <c r="H1142" i="2" s="1"/>
  <c r="E131" i="11"/>
  <c r="H1141" i="2" s="1"/>
  <c r="E130" i="11"/>
  <c r="H1140" i="2" s="1"/>
  <c r="E129" i="11"/>
  <c r="H1139" i="2" s="1"/>
  <c r="E128" i="11"/>
  <c r="H1138" i="2" s="1"/>
  <c r="AH15" i="1"/>
  <c r="E127" i="11"/>
  <c r="H1137" i="2" s="1"/>
  <c r="E126" i="11"/>
  <c r="H1136" i="2" s="1"/>
  <c r="E125" i="11"/>
  <c r="H1135" i="2" s="1"/>
  <c r="E124" i="11"/>
  <c r="H1134" i="2" s="1"/>
  <c r="AH11" i="1"/>
  <c r="E123" i="11"/>
  <c r="H1133" i="2" s="1"/>
  <c r="E122" i="11"/>
  <c r="H1132" i="2" s="1"/>
  <c r="E121" i="11"/>
  <c r="H1131" i="2" s="1"/>
  <c r="E120" i="11"/>
  <c r="H1130" i="2" s="1"/>
  <c r="E119" i="11"/>
  <c r="H1129" i="2" s="1"/>
  <c r="E118" i="11"/>
  <c r="H1128" i="2" s="1"/>
  <c r="E117" i="11"/>
  <c r="H1127" i="2" s="1"/>
  <c r="E116" i="11"/>
  <c r="H1126" i="2" s="1"/>
  <c r="AH3" i="1"/>
  <c r="E115" i="11"/>
  <c r="H1125" i="2" s="1"/>
  <c r="H142" i="11"/>
  <c r="K1152" i="2" s="1"/>
  <c r="H133" i="11"/>
  <c r="K1143" i="2" s="1"/>
  <c r="H127" i="11"/>
  <c r="K1137" i="2" s="1"/>
  <c r="AH9" i="1"/>
  <c r="H121" i="11"/>
  <c r="K1131" i="2" s="1"/>
  <c r="H115" i="11"/>
  <c r="K1125" i="2" s="1"/>
  <c r="G143" i="11"/>
  <c r="J1153" i="2" s="1"/>
  <c r="G136" i="11"/>
  <c r="J1146" i="2" s="1"/>
  <c r="G128" i="11"/>
  <c r="J1138" i="2" s="1"/>
  <c r="G119" i="11"/>
  <c r="J1129" i="2" s="1"/>
  <c r="E114" i="11"/>
  <c r="H1124" i="2" s="1"/>
  <c r="D146" i="11"/>
  <c r="G1156" i="2" s="1"/>
  <c r="D145" i="11"/>
  <c r="G1155" i="2" s="1"/>
  <c r="D143" i="11"/>
  <c r="G1153" i="2" s="1"/>
  <c r="D142" i="11"/>
  <c r="G1152" i="2" s="1"/>
  <c r="D141" i="11"/>
  <c r="G1151" i="2" s="1"/>
  <c r="AH28" i="1"/>
  <c r="D140" i="11"/>
  <c r="G1150" i="2" s="1"/>
  <c r="AO28" i="1" s="1"/>
  <c r="D139" i="11"/>
  <c r="G1149" i="2" s="1"/>
  <c r="D138" i="11"/>
  <c r="G1148" i="2" s="1"/>
  <c r="D137" i="11"/>
  <c r="G1147" i="2" s="1"/>
  <c r="D136" i="11"/>
  <c r="G1146" i="2" s="1"/>
  <c r="D135" i="11"/>
  <c r="G1145" i="2" s="1"/>
  <c r="D134" i="11"/>
  <c r="G1144" i="2" s="1"/>
  <c r="D133" i="11"/>
  <c r="G1143" i="2" s="1"/>
  <c r="AH20" i="1"/>
  <c r="D132" i="11"/>
  <c r="G1142" i="2" s="1"/>
  <c r="AO20" i="1" s="1"/>
  <c r="D131" i="11"/>
  <c r="G1141" i="2" s="1"/>
  <c r="D130" i="11"/>
  <c r="G1140" i="2" s="1"/>
  <c r="D129" i="11"/>
  <c r="G1139" i="2" s="1"/>
  <c r="AH16" i="1"/>
  <c r="D128" i="11"/>
  <c r="G1138" i="2" s="1"/>
  <c r="D127" i="11"/>
  <c r="G1137" i="2" s="1"/>
  <c r="D126" i="11"/>
  <c r="G1136" i="2" s="1"/>
  <c r="D125" i="11"/>
  <c r="G1135" i="2" s="1"/>
  <c r="AH12" i="1"/>
  <c r="D124" i="11"/>
  <c r="G1134" i="2" s="1"/>
  <c r="AO12" i="1" s="1"/>
  <c r="D123" i="11"/>
  <c r="G1133" i="2" s="1"/>
  <c r="D122" i="11"/>
  <c r="G1132" i="2" s="1"/>
  <c r="D121" i="11"/>
  <c r="G1131" i="2" s="1"/>
  <c r="D120" i="11"/>
  <c r="G1130" i="2" s="1"/>
  <c r="AO8" i="1" s="1"/>
  <c r="D119" i="11"/>
  <c r="G1129" i="2" s="1"/>
  <c r="D118" i="11"/>
  <c r="G1128" i="2" s="1"/>
  <c r="D117" i="11"/>
  <c r="G1127" i="2" s="1"/>
  <c r="AH4" i="1"/>
  <c r="D116" i="11"/>
  <c r="G1126" i="2" s="1"/>
  <c r="AO4" i="1" s="1"/>
  <c r="D115" i="11"/>
  <c r="G1125" i="2" s="1"/>
  <c r="H146" i="11"/>
  <c r="K1156" i="2" s="1"/>
  <c r="H141" i="11"/>
  <c r="K1151" i="2" s="1"/>
  <c r="H136" i="11"/>
  <c r="K1146" i="2" s="1"/>
  <c r="H131" i="11"/>
  <c r="K1141" i="2" s="1"/>
  <c r="H125" i="11"/>
  <c r="K1135" i="2" s="1"/>
  <c r="H119" i="11"/>
  <c r="K1129" i="2" s="1"/>
  <c r="G145" i="11"/>
  <c r="J1155" i="2" s="1"/>
  <c r="G140" i="11"/>
  <c r="J1150" i="2" s="1"/>
  <c r="G134" i="11"/>
  <c r="J1144" i="2" s="1"/>
  <c r="G130" i="11"/>
  <c r="J1140" i="2" s="1"/>
  <c r="AH14" i="1"/>
  <c r="G126" i="11"/>
  <c r="J1136" i="2" s="1"/>
  <c r="G120" i="11"/>
  <c r="J1130" i="2" s="1"/>
  <c r="E147" i="11"/>
  <c r="H1157" i="2" s="1"/>
  <c r="D147" i="11"/>
  <c r="G1157" i="2" s="1"/>
  <c r="AH32" i="1"/>
  <c r="D144" i="11"/>
  <c r="G1154" i="2" s="1"/>
  <c r="AO32" i="1" s="1"/>
  <c r="D114" i="11"/>
  <c r="G1124" i="2" s="1"/>
  <c r="K147" i="11"/>
  <c r="N1157" i="2" s="1"/>
  <c r="K146" i="11"/>
  <c r="N1156" i="2" s="1"/>
  <c r="K145" i="11"/>
  <c r="N1155" i="2" s="1"/>
  <c r="K144" i="11"/>
  <c r="N1154" i="2" s="1"/>
  <c r="K143" i="11"/>
  <c r="N1153" i="2" s="1"/>
  <c r="K142" i="11"/>
  <c r="N1152" i="2" s="1"/>
  <c r="K141" i="11"/>
  <c r="N1151" i="2" s="1"/>
  <c r="K140" i="11"/>
  <c r="N1150" i="2" s="1"/>
  <c r="K139" i="11"/>
  <c r="N1149" i="2" s="1"/>
  <c r="K138" i="11"/>
  <c r="N1148" i="2" s="1"/>
  <c r="K137" i="11"/>
  <c r="N1147" i="2" s="1"/>
  <c r="K136" i="11"/>
  <c r="N1146" i="2" s="1"/>
  <c r="K135" i="11"/>
  <c r="N1145" i="2" s="1"/>
  <c r="K134" i="11"/>
  <c r="N1144" i="2" s="1"/>
  <c r="K133" i="11"/>
  <c r="N1143" i="2" s="1"/>
  <c r="K132" i="11"/>
  <c r="N1142" i="2" s="1"/>
  <c r="K131" i="11"/>
  <c r="N1141" i="2" s="1"/>
  <c r="K130" i="11"/>
  <c r="N1140" i="2" s="1"/>
  <c r="AH17" i="1"/>
  <c r="K129" i="11"/>
  <c r="N1139" i="2" s="1"/>
  <c r="K128" i="11"/>
  <c r="N1138" i="2" s="1"/>
  <c r="K127" i="11"/>
  <c r="N1137" i="2" s="1"/>
  <c r="K126" i="11"/>
  <c r="N1136" i="2" s="1"/>
  <c r="AH13" i="1"/>
  <c r="K125" i="11"/>
  <c r="N1135" i="2" s="1"/>
  <c r="K124" i="11"/>
  <c r="N1134" i="2" s="1"/>
  <c r="K123" i="11"/>
  <c r="N1133" i="2" s="1"/>
  <c r="K122" i="11"/>
  <c r="N1132" i="2" s="1"/>
  <c r="K121" i="11"/>
  <c r="N1131" i="2" s="1"/>
  <c r="K120" i="11"/>
  <c r="N1130" i="2" s="1"/>
  <c r="K119" i="11"/>
  <c r="N1129" i="2" s="1"/>
  <c r="K118" i="11"/>
  <c r="N1128" i="2" s="1"/>
  <c r="K117" i="11"/>
  <c r="N1127" i="2" s="1"/>
  <c r="K116" i="11"/>
  <c r="N1126" i="2" s="1"/>
  <c r="K115" i="11"/>
  <c r="N1125" i="2" s="1"/>
  <c r="H143" i="11"/>
  <c r="K1153" i="2" s="1"/>
  <c r="H137" i="11"/>
  <c r="K1147" i="2" s="1"/>
  <c r="H130" i="11"/>
  <c r="K1140" i="2" s="1"/>
  <c r="H122" i="11"/>
  <c r="K1132" i="2" s="1"/>
  <c r="H116" i="11"/>
  <c r="K1126" i="2" s="1"/>
  <c r="G147" i="11"/>
  <c r="J1157" i="2" s="1"/>
  <c r="G139" i="11"/>
  <c r="J1149" i="2" s="1"/>
  <c r="G133" i="11"/>
  <c r="J1143" i="2" s="1"/>
  <c r="G124" i="11"/>
  <c r="J1134" i="2" s="1"/>
  <c r="J147" i="11"/>
  <c r="M1157" i="2" s="1"/>
  <c r="J146" i="11"/>
  <c r="M1156" i="2" s="1"/>
  <c r="J145" i="11"/>
  <c r="M1155" i="2" s="1"/>
  <c r="J144" i="11"/>
  <c r="M1154" i="2" s="1"/>
  <c r="J143" i="11"/>
  <c r="M1153" i="2" s="1"/>
  <c r="J142" i="11"/>
  <c r="M1152" i="2" s="1"/>
  <c r="J141" i="11"/>
  <c r="M1151" i="2" s="1"/>
  <c r="J140" i="11"/>
  <c r="M1150" i="2" s="1"/>
  <c r="J139" i="11"/>
  <c r="M1149" i="2" s="1"/>
  <c r="J138" i="11"/>
  <c r="M1148" i="2" s="1"/>
  <c r="J137" i="11"/>
  <c r="M1147" i="2" s="1"/>
  <c r="J136" i="11"/>
  <c r="M1146" i="2" s="1"/>
  <c r="J135" i="11"/>
  <c r="M1145" i="2" s="1"/>
  <c r="J134" i="11"/>
  <c r="M1144" i="2" s="1"/>
  <c r="J133" i="11"/>
  <c r="M1143" i="2" s="1"/>
  <c r="J132" i="11"/>
  <c r="M1142" i="2" s="1"/>
  <c r="J131" i="11"/>
  <c r="M1141" i="2" s="1"/>
  <c r="J130" i="11"/>
  <c r="M1140" i="2" s="1"/>
  <c r="J129" i="11"/>
  <c r="M1139" i="2" s="1"/>
  <c r="J128" i="11"/>
  <c r="M1138" i="2" s="1"/>
  <c r="J127" i="11"/>
  <c r="M1137" i="2" s="1"/>
  <c r="J126" i="11"/>
  <c r="M1136" i="2" s="1"/>
  <c r="J125" i="11"/>
  <c r="M1135" i="2" s="1"/>
  <c r="J124" i="11"/>
  <c r="M1134" i="2" s="1"/>
  <c r="J123" i="11"/>
  <c r="M1133" i="2" s="1"/>
  <c r="J122" i="11"/>
  <c r="M1132" i="2" s="1"/>
  <c r="J121" i="11"/>
  <c r="M1131" i="2" s="1"/>
  <c r="J120" i="11"/>
  <c r="M1130" i="2" s="1"/>
  <c r="J119" i="11"/>
  <c r="M1129" i="2" s="1"/>
  <c r="J118" i="11"/>
  <c r="M1128" i="2" s="1"/>
  <c r="J117" i="11"/>
  <c r="M1127" i="2" s="1"/>
  <c r="J116" i="11"/>
  <c r="M1126" i="2" s="1"/>
  <c r="J115" i="11"/>
  <c r="M1125" i="2" s="1"/>
  <c r="H147" i="11"/>
  <c r="K1157" i="2" s="1"/>
  <c r="H140" i="11"/>
  <c r="K1150" i="2" s="1"/>
  <c r="H134" i="11"/>
  <c r="K1144" i="2" s="1"/>
  <c r="H128" i="11"/>
  <c r="K1138" i="2" s="1"/>
  <c r="H123" i="11"/>
  <c r="K1133" i="2" s="1"/>
  <c r="H117" i="11"/>
  <c r="K1127" i="2" s="1"/>
  <c r="G146" i="11"/>
  <c r="J1156" i="2" s="1"/>
  <c r="G141" i="11"/>
  <c r="J1151" i="2" s="1"/>
  <c r="G135" i="11"/>
  <c r="J1145" i="2" s="1"/>
  <c r="G129" i="11"/>
  <c r="J1139" i="2" s="1"/>
  <c r="G123" i="11"/>
  <c r="J1133" i="2" s="1"/>
  <c r="G118" i="11"/>
  <c r="J1128" i="2" s="1"/>
  <c r="G115" i="11"/>
  <c r="J1125" i="2" s="1"/>
  <c r="K114" i="11"/>
  <c r="N1124" i="2" s="1"/>
  <c r="J114" i="11"/>
  <c r="M1124" i="2" s="1"/>
  <c r="I147" i="11"/>
  <c r="L1157" i="2" s="1"/>
  <c r="I146" i="11"/>
  <c r="L1156" i="2" s="1"/>
  <c r="I145" i="11"/>
  <c r="L1155" i="2" s="1"/>
  <c r="I144" i="11"/>
  <c r="L1154" i="2" s="1"/>
  <c r="I143" i="11"/>
  <c r="L1153" i="2" s="1"/>
  <c r="I142" i="11"/>
  <c r="L1152" i="2" s="1"/>
  <c r="I141" i="11"/>
  <c r="L1151" i="2" s="1"/>
  <c r="I140" i="11"/>
  <c r="L1150" i="2" s="1"/>
  <c r="I139" i="11"/>
  <c r="L1149" i="2" s="1"/>
  <c r="I138" i="11"/>
  <c r="L1148" i="2" s="1"/>
  <c r="I137" i="11"/>
  <c r="L1147" i="2" s="1"/>
  <c r="I136" i="11"/>
  <c r="L1146" i="2" s="1"/>
  <c r="I135" i="11"/>
  <c r="L1145" i="2" s="1"/>
  <c r="I134" i="11"/>
  <c r="L1144" i="2" s="1"/>
  <c r="I133" i="11"/>
  <c r="L1143" i="2" s="1"/>
  <c r="I132" i="11"/>
  <c r="L1142" i="2" s="1"/>
  <c r="I131" i="11"/>
  <c r="L1141" i="2" s="1"/>
  <c r="I130" i="11"/>
  <c r="L1140" i="2" s="1"/>
  <c r="I129" i="11"/>
  <c r="L1139" i="2" s="1"/>
  <c r="I128" i="11"/>
  <c r="L1138" i="2" s="1"/>
  <c r="I127" i="11"/>
  <c r="L1137" i="2" s="1"/>
  <c r="I126" i="11"/>
  <c r="L1136" i="2" s="1"/>
  <c r="I125" i="11"/>
  <c r="L1135" i="2" s="1"/>
  <c r="I124" i="11"/>
  <c r="L1134" i="2" s="1"/>
  <c r="I123" i="11"/>
  <c r="L1133" i="2" s="1"/>
  <c r="I122" i="11"/>
  <c r="L1132" i="2" s="1"/>
  <c r="I121" i="11"/>
  <c r="L1131" i="2" s="1"/>
  <c r="I120" i="11"/>
  <c r="L1130" i="2" s="1"/>
  <c r="I119" i="11"/>
  <c r="L1129" i="2" s="1"/>
  <c r="I118" i="11"/>
  <c r="L1128" i="2" s="1"/>
  <c r="I117" i="11"/>
  <c r="L1127" i="2" s="1"/>
  <c r="I116" i="11"/>
  <c r="L1126" i="2" s="1"/>
  <c r="I115" i="11"/>
  <c r="L1125" i="2" s="1"/>
  <c r="AH7" i="1"/>
  <c r="AH6" i="1"/>
  <c r="AH10" i="1"/>
  <c r="AH8" i="1"/>
  <c r="AH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H649" i="2"/>
  <c r="I649" i="2"/>
  <c r="J649" i="2" s="1"/>
  <c r="K649" i="2" s="1"/>
  <c r="L649" i="2" s="1"/>
  <c r="M649" i="2" s="1"/>
  <c r="N649" i="2" s="1"/>
  <c r="H650" i="2"/>
  <c r="I650" i="2" s="1"/>
  <c r="J650" i="2" s="1"/>
  <c r="K650" i="2" s="1"/>
  <c r="L650" i="2" s="1"/>
  <c r="M650" i="2" s="1"/>
  <c r="N650" i="2" s="1"/>
  <c r="H651" i="2"/>
  <c r="I651" i="2"/>
  <c r="J651" i="2" s="1"/>
  <c r="K651" i="2" s="1"/>
  <c r="L651" i="2" s="1"/>
  <c r="M651" i="2" s="1"/>
  <c r="N651" i="2" s="1"/>
  <c r="H652" i="2"/>
  <c r="I652" i="2" s="1"/>
  <c r="J652" i="2" s="1"/>
  <c r="K652" i="2" s="1"/>
  <c r="L652" i="2" s="1"/>
  <c r="M652" i="2" s="1"/>
  <c r="N652" i="2" s="1"/>
  <c r="H653" i="2"/>
  <c r="I653" i="2"/>
  <c r="J653" i="2" s="1"/>
  <c r="K653" i="2" s="1"/>
  <c r="L653" i="2" s="1"/>
  <c r="M653" i="2" s="1"/>
  <c r="N653" i="2" s="1"/>
  <c r="H654" i="2"/>
  <c r="I654" i="2" s="1"/>
  <c r="J654" i="2" s="1"/>
  <c r="K654" i="2" s="1"/>
  <c r="L654" i="2" s="1"/>
  <c r="M654" i="2" s="1"/>
  <c r="N654" i="2" s="1"/>
  <c r="H655" i="2"/>
  <c r="I655" i="2"/>
  <c r="J655" i="2" s="1"/>
  <c r="K655" i="2" s="1"/>
  <c r="L655" i="2" s="1"/>
  <c r="M655" i="2" s="1"/>
  <c r="N655" i="2" s="1"/>
  <c r="H656" i="2"/>
  <c r="I656" i="2" s="1"/>
  <c r="J656" i="2" s="1"/>
  <c r="K656" i="2" s="1"/>
  <c r="L656" i="2" s="1"/>
  <c r="M656" i="2" s="1"/>
  <c r="N656" i="2" s="1"/>
  <c r="H657" i="2"/>
  <c r="I657" i="2"/>
  <c r="J657" i="2" s="1"/>
  <c r="K657" i="2" s="1"/>
  <c r="L657" i="2" s="1"/>
  <c r="M657" i="2" s="1"/>
  <c r="N657" i="2" s="1"/>
  <c r="H658" i="2"/>
  <c r="I658" i="2" s="1"/>
  <c r="J658" i="2" s="1"/>
  <c r="K658" i="2" s="1"/>
  <c r="L658" i="2" s="1"/>
  <c r="M658" i="2" s="1"/>
  <c r="N658" i="2" s="1"/>
  <c r="H659" i="2"/>
  <c r="I659" i="2"/>
  <c r="J659" i="2" s="1"/>
  <c r="K659" i="2" s="1"/>
  <c r="L659" i="2" s="1"/>
  <c r="M659" i="2" s="1"/>
  <c r="N659" i="2" s="1"/>
  <c r="H660" i="2"/>
  <c r="I660" i="2" s="1"/>
  <c r="J660" i="2" s="1"/>
  <c r="K660" i="2" s="1"/>
  <c r="L660" i="2" s="1"/>
  <c r="M660" i="2" s="1"/>
  <c r="N660" i="2" s="1"/>
  <c r="H661" i="2"/>
  <c r="I661" i="2"/>
  <c r="J661" i="2" s="1"/>
  <c r="K661" i="2" s="1"/>
  <c r="L661" i="2" s="1"/>
  <c r="M661" i="2" s="1"/>
  <c r="N661" i="2" s="1"/>
  <c r="H662" i="2"/>
  <c r="I662" i="2" s="1"/>
  <c r="J662" i="2" s="1"/>
  <c r="K662" i="2" s="1"/>
  <c r="L662" i="2" s="1"/>
  <c r="M662" i="2" s="1"/>
  <c r="N662" i="2" s="1"/>
  <c r="H663" i="2"/>
  <c r="I663" i="2"/>
  <c r="J663" i="2" s="1"/>
  <c r="K663" i="2" s="1"/>
  <c r="L663" i="2" s="1"/>
  <c r="M663" i="2" s="1"/>
  <c r="N663" i="2" s="1"/>
  <c r="H664" i="2"/>
  <c r="I664" i="2" s="1"/>
  <c r="J664" i="2" s="1"/>
  <c r="K664" i="2" s="1"/>
  <c r="L664" i="2" s="1"/>
  <c r="M664" i="2" s="1"/>
  <c r="N664" i="2" s="1"/>
  <c r="H665" i="2"/>
  <c r="I665" i="2"/>
  <c r="J665" i="2" s="1"/>
  <c r="K665" i="2" s="1"/>
  <c r="L665" i="2" s="1"/>
  <c r="M665" i="2" s="1"/>
  <c r="N665" i="2" s="1"/>
  <c r="H666" i="2"/>
  <c r="I666" i="2" s="1"/>
  <c r="J666" i="2" s="1"/>
  <c r="K666" i="2" s="1"/>
  <c r="L666" i="2" s="1"/>
  <c r="M666" i="2" s="1"/>
  <c r="N666" i="2" s="1"/>
  <c r="H667" i="2"/>
  <c r="I667" i="2"/>
  <c r="J667" i="2" s="1"/>
  <c r="K667" i="2" s="1"/>
  <c r="L667" i="2" s="1"/>
  <c r="M667" i="2" s="1"/>
  <c r="N667" i="2" s="1"/>
  <c r="H668" i="2"/>
  <c r="I668" i="2" s="1"/>
  <c r="J668" i="2" s="1"/>
  <c r="K668" i="2" s="1"/>
  <c r="L668" i="2" s="1"/>
  <c r="M668" i="2" s="1"/>
  <c r="N668" i="2" s="1"/>
  <c r="H669" i="2"/>
  <c r="I669" i="2"/>
  <c r="J669" i="2" s="1"/>
  <c r="K669" i="2" s="1"/>
  <c r="L669" i="2" s="1"/>
  <c r="M669" i="2" s="1"/>
  <c r="N669" i="2" s="1"/>
  <c r="H670" i="2"/>
  <c r="I670" i="2" s="1"/>
  <c r="J670" i="2" s="1"/>
  <c r="K670" i="2" s="1"/>
  <c r="L670" i="2" s="1"/>
  <c r="M670" i="2" s="1"/>
  <c r="N670" i="2" s="1"/>
  <c r="H671" i="2"/>
  <c r="I671" i="2" s="1"/>
  <c r="J671" i="2" s="1"/>
  <c r="K671" i="2" s="1"/>
  <c r="L671" i="2" s="1"/>
  <c r="M671" i="2" s="1"/>
  <c r="N671" i="2" s="1"/>
  <c r="H672" i="2"/>
  <c r="I672" i="2" s="1"/>
  <c r="J672" i="2" s="1"/>
  <c r="K672" i="2" s="1"/>
  <c r="L672" i="2" s="1"/>
  <c r="M672" i="2" s="1"/>
  <c r="N672" i="2" s="1"/>
  <c r="H673" i="2"/>
  <c r="I673" i="2"/>
  <c r="J673" i="2" s="1"/>
  <c r="K673" i="2" s="1"/>
  <c r="L673" i="2" s="1"/>
  <c r="M673" i="2" s="1"/>
  <c r="N673" i="2" s="1"/>
  <c r="H674" i="2"/>
  <c r="I674" i="2" s="1"/>
  <c r="J674" i="2" s="1"/>
  <c r="K674" i="2" s="1"/>
  <c r="L674" i="2" s="1"/>
  <c r="M674" i="2" s="1"/>
  <c r="N674" i="2" s="1"/>
  <c r="H675" i="2"/>
  <c r="I675" i="2"/>
  <c r="J675" i="2" s="1"/>
  <c r="K675" i="2" s="1"/>
  <c r="L675" i="2" s="1"/>
  <c r="M675" i="2" s="1"/>
  <c r="N675" i="2" s="1"/>
  <c r="H676" i="2"/>
  <c r="I676" i="2" s="1"/>
  <c r="J676" i="2" s="1"/>
  <c r="K676" i="2" s="1"/>
  <c r="L676" i="2" s="1"/>
  <c r="M676" i="2" s="1"/>
  <c r="N676" i="2" s="1"/>
  <c r="H677" i="2"/>
  <c r="I677" i="2"/>
  <c r="J677" i="2" s="1"/>
  <c r="K677" i="2" s="1"/>
  <c r="L677" i="2" s="1"/>
  <c r="M677" i="2" s="1"/>
  <c r="N677" i="2" s="1"/>
  <c r="H678" i="2"/>
  <c r="I678" i="2" s="1"/>
  <c r="J678" i="2" s="1"/>
  <c r="K678" i="2" s="1"/>
  <c r="L678" i="2" s="1"/>
  <c r="M678" i="2" s="1"/>
  <c r="N678" i="2" s="1"/>
  <c r="H679" i="2"/>
  <c r="I679" i="2" s="1"/>
  <c r="J679" i="2" s="1"/>
  <c r="K679" i="2" s="1"/>
  <c r="L679" i="2" s="1"/>
  <c r="M679" i="2" s="1"/>
  <c r="N679" i="2" s="1"/>
  <c r="H680" i="2"/>
  <c r="I680" i="2" s="1"/>
  <c r="J680" i="2" s="1"/>
  <c r="K680" i="2" s="1"/>
  <c r="L680" i="2" s="1"/>
  <c r="M680" i="2" s="1"/>
  <c r="N680" i="2" s="1"/>
  <c r="H681" i="2"/>
  <c r="I681" i="2"/>
  <c r="J681" i="2" s="1"/>
  <c r="K681" i="2" s="1"/>
  <c r="L681" i="2" s="1"/>
  <c r="M681" i="2" s="1"/>
  <c r="N681" i="2" s="1"/>
  <c r="H682" i="2"/>
  <c r="I682" i="2" s="1"/>
  <c r="J682" i="2" s="1"/>
  <c r="K682" i="2" s="1"/>
  <c r="L682" i="2" s="1"/>
  <c r="M682" i="2" s="1"/>
  <c r="N682" i="2" s="1"/>
  <c r="H683" i="2"/>
  <c r="I683" i="2"/>
  <c r="J683" i="2" s="1"/>
  <c r="K683" i="2" s="1"/>
  <c r="L683" i="2" s="1"/>
  <c r="M683" i="2" s="1"/>
  <c r="N683" i="2" s="1"/>
  <c r="H684" i="2"/>
  <c r="I684" i="2" s="1"/>
  <c r="J684" i="2" s="1"/>
  <c r="K684" i="2" s="1"/>
  <c r="L684" i="2" s="1"/>
  <c r="M684" i="2" s="1"/>
  <c r="N684" i="2" s="1"/>
  <c r="H685" i="2"/>
  <c r="I685" i="2"/>
  <c r="J685" i="2" s="1"/>
  <c r="K685" i="2" s="1"/>
  <c r="L685" i="2" s="1"/>
  <c r="M685" i="2" s="1"/>
  <c r="N685" i="2" s="1"/>
  <c r="H686" i="2"/>
  <c r="I686" i="2" s="1"/>
  <c r="J686" i="2" s="1"/>
  <c r="K686" i="2" s="1"/>
  <c r="L686" i="2" s="1"/>
  <c r="M686" i="2" s="1"/>
  <c r="N686" i="2" s="1"/>
  <c r="H687" i="2"/>
  <c r="I687" i="2" s="1"/>
  <c r="J687" i="2" s="1"/>
  <c r="K687" i="2" s="1"/>
  <c r="L687" i="2" s="1"/>
  <c r="M687" i="2" s="1"/>
  <c r="N687" i="2" s="1"/>
  <c r="H688" i="2"/>
  <c r="I688" i="2" s="1"/>
  <c r="J688" i="2" s="1"/>
  <c r="K688" i="2" s="1"/>
  <c r="L688" i="2" s="1"/>
  <c r="M688" i="2" s="1"/>
  <c r="N688" i="2" s="1"/>
  <c r="H689" i="2"/>
  <c r="I689" i="2"/>
  <c r="J689" i="2" s="1"/>
  <c r="K689" i="2" s="1"/>
  <c r="L689" i="2" s="1"/>
  <c r="M689" i="2" s="1"/>
  <c r="N689" i="2" s="1"/>
  <c r="H690" i="2"/>
  <c r="I690" i="2" s="1"/>
  <c r="J690" i="2" s="1"/>
  <c r="K690" i="2" s="1"/>
  <c r="L690" i="2" s="1"/>
  <c r="M690" i="2" s="1"/>
  <c r="N690" i="2" s="1"/>
  <c r="H691" i="2"/>
  <c r="I691" i="2"/>
  <c r="J691" i="2" s="1"/>
  <c r="K691" i="2" s="1"/>
  <c r="L691" i="2" s="1"/>
  <c r="M691" i="2" s="1"/>
  <c r="N691" i="2" s="1"/>
  <c r="H692" i="2"/>
  <c r="I692" i="2" s="1"/>
  <c r="J692" i="2" s="1"/>
  <c r="K692" i="2" s="1"/>
  <c r="L692" i="2" s="1"/>
  <c r="M692" i="2" s="1"/>
  <c r="N692" i="2" s="1"/>
  <c r="H693" i="2"/>
  <c r="I693" i="2"/>
  <c r="J693" i="2" s="1"/>
  <c r="K693" i="2" s="1"/>
  <c r="L693" i="2" s="1"/>
  <c r="M693" i="2" s="1"/>
  <c r="N693" i="2" s="1"/>
  <c r="H694" i="2"/>
  <c r="I694" i="2" s="1"/>
  <c r="J694" i="2" s="1"/>
  <c r="K694" i="2" s="1"/>
  <c r="L694" i="2" s="1"/>
  <c r="M694" i="2" s="1"/>
  <c r="N694" i="2" s="1"/>
  <c r="H695" i="2"/>
  <c r="I695" i="2" s="1"/>
  <c r="J695" i="2" s="1"/>
  <c r="K695" i="2" s="1"/>
  <c r="L695" i="2" s="1"/>
  <c r="M695" i="2" s="1"/>
  <c r="N695" i="2" s="1"/>
  <c r="H696" i="2"/>
  <c r="I696" i="2" s="1"/>
  <c r="J696" i="2" s="1"/>
  <c r="K696" i="2" s="1"/>
  <c r="L696" i="2" s="1"/>
  <c r="M696" i="2" s="1"/>
  <c r="N696" i="2" s="1"/>
  <c r="H697" i="2"/>
  <c r="I697" i="2"/>
  <c r="J697" i="2" s="1"/>
  <c r="K697" i="2" s="1"/>
  <c r="L697" i="2" s="1"/>
  <c r="M697" i="2" s="1"/>
  <c r="N697" i="2" s="1"/>
  <c r="H698" i="2"/>
  <c r="I698" i="2" s="1"/>
  <c r="J698" i="2" s="1"/>
  <c r="K698" i="2" s="1"/>
  <c r="L698" i="2" s="1"/>
  <c r="M698" i="2" s="1"/>
  <c r="N698" i="2" s="1"/>
  <c r="H699" i="2"/>
  <c r="I699" i="2"/>
  <c r="J699" i="2" s="1"/>
  <c r="K699" i="2" s="1"/>
  <c r="L699" i="2" s="1"/>
  <c r="M699" i="2" s="1"/>
  <c r="N699" i="2" s="1"/>
  <c r="H700" i="2"/>
  <c r="I700" i="2" s="1"/>
  <c r="J700" i="2" s="1"/>
  <c r="K700" i="2" s="1"/>
  <c r="L700" i="2" s="1"/>
  <c r="M700" i="2" s="1"/>
  <c r="N700" i="2" s="1"/>
  <c r="H701" i="2"/>
  <c r="I701" i="2"/>
  <c r="J701" i="2" s="1"/>
  <c r="K701" i="2" s="1"/>
  <c r="L701" i="2" s="1"/>
  <c r="M701" i="2" s="1"/>
  <c r="N701" i="2" s="1"/>
  <c r="H702" i="2"/>
  <c r="I702" i="2" s="1"/>
  <c r="J702" i="2" s="1"/>
  <c r="K702" i="2" s="1"/>
  <c r="L702" i="2" s="1"/>
  <c r="M702" i="2" s="1"/>
  <c r="N702" i="2" s="1"/>
  <c r="H703" i="2"/>
  <c r="I703" i="2" s="1"/>
  <c r="J703" i="2" s="1"/>
  <c r="K703" i="2" s="1"/>
  <c r="L703" i="2" s="1"/>
  <c r="M703" i="2" s="1"/>
  <c r="N703" i="2" s="1"/>
  <c r="H704" i="2"/>
  <c r="I704" i="2" s="1"/>
  <c r="J704" i="2" s="1"/>
  <c r="K704" i="2" s="1"/>
  <c r="L704" i="2" s="1"/>
  <c r="M704" i="2" s="1"/>
  <c r="N704" i="2" s="1"/>
  <c r="H705" i="2"/>
  <c r="I705" i="2"/>
  <c r="J705" i="2" s="1"/>
  <c r="K705" i="2" s="1"/>
  <c r="L705" i="2" s="1"/>
  <c r="M705" i="2" s="1"/>
  <c r="N705" i="2" s="1"/>
  <c r="H706" i="2"/>
  <c r="I706" i="2" s="1"/>
  <c r="J706" i="2"/>
  <c r="K706" i="2" s="1"/>
  <c r="L706" i="2" s="1"/>
  <c r="M706" i="2" s="1"/>
  <c r="N706" i="2" s="1"/>
  <c r="H707" i="2"/>
  <c r="I707" i="2"/>
  <c r="J707" i="2" s="1"/>
  <c r="K707" i="2"/>
  <c r="L707" i="2" s="1"/>
  <c r="M707" i="2" s="1"/>
  <c r="N707" i="2" s="1"/>
  <c r="H708" i="2"/>
  <c r="I708" i="2" s="1"/>
  <c r="J708" i="2" s="1"/>
  <c r="K708" i="2" s="1"/>
  <c r="L708" i="2" s="1"/>
  <c r="M708" i="2" s="1"/>
  <c r="N708" i="2" s="1"/>
  <c r="H709" i="2"/>
  <c r="I709" i="2"/>
  <c r="J709" i="2" s="1"/>
  <c r="K709" i="2" s="1"/>
  <c r="L709" i="2" s="1"/>
  <c r="M709" i="2"/>
  <c r="N709" i="2" s="1"/>
  <c r="H710" i="2"/>
  <c r="I710" i="2" s="1"/>
  <c r="J710" i="2" s="1"/>
  <c r="K710" i="2" s="1"/>
  <c r="L710" i="2" s="1"/>
  <c r="M710" i="2" s="1"/>
  <c r="N710" i="2" s="1"/>
  <c r="H711" i="2"/>
  <c r="I711" i="2" s="1"/>
  <c r="J711" i="2" s="1"/>
  <c r="K711" i="2" s="1"/>
  <c r="L711" i="2" s="1"/>
  <c r="M711" i="2" s="1"/>
  <c r="N711" i="2" s="1"/>
  <c r="H712" i="2"/>
  <c r="I712" i="2" s="1"/>
  <c r="J712" i="2" s="1"/>
  <c r="K712" i="2" s="1"/>
  <c r="L712" i="2" s="1"/>
  <c r="M712" i="2" s="1"/>
  <c r="N712" i="2" s="1"/>
  <c r="H713" i="2"/>
  <c r="I713" i="2"/>
  <c r="J713" i="2" s="1"/>
  <c r="K713" i="2" s="1"/>
  <c r="L713" i="2" s="1"/>
  <c r="M713" i="2" s="1"/>
  <c r="N713" i="2" s="1"/>
  <c r="H714" i="2"/>
  <c r="I714" i="2" s="1"/>
  <c r="J714" i="2"/>
  <c r="K714" i="2" s="1"/>
  <c r="L714" i="2" s="1"/>
  <c r="M714" i="2" s="1"/>
  <c r="N714" i="2" s="1"/>
  <c r="H715" i="2"/>
  <c r="I715" i="2"/>
  <c r="J715" i="2" s="1"/>
  <c r="K715" i="2"/>
  <c r="L715" i="2" s="1"/>
  <c r="M715" i="2" s="1"/>
  <c r="N715" i="2" s="1"/>
  <c r="I648" i="2"/>
  <c r="J648" i="2" s="1"/>
  <c r="K648" i="2" s="1"/>
  <c r="L648" i="2" s="1"/>
  <c r="M648" i="2" s="1"/>
  <c r="N648" i="2" s="1"/>
  <c r="H648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682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48" i="2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38" i="9"/>
  <c r="AH24" i="1" l="1"/>
  <c r="AO35" i="1"/>
  <c r="AO5" i="1"/>
  <c r="AO9" i="1"/>
  <c r="AO13" i="1"/>
  <c r="AO17" i="1"/>
  <c r="AO21" i="1"/>
  <c r="AO25" i="1"/>
  <c r="AO29" i="1"/>
  <c r="AO34" i="1"/>
  <c r="AO16" i="1"/>
  <c r="AH35" i="1"/>
  <c r="AH21" i="1"/>
  <c r="AH25" i="1"/>
  <c r="AH29" i="1"/>
  <c r="AH34" i="1"/>
  <c r="AO6" i="1"/>
  <c r="AO10" i="1"/>
  <c r="AO14" i="1"/>
  <c r="AO18" i="1"/>
  <c r="AO22" i="1"/>
  <c r="AO26" i="1"/>
  <c r="AO30" i="1"/>
  <c r="AO24" i="1"/>
  <c r="AH18" i="1"/>
  <c r="AH22" i="1"/>
  <c r="AH26" i="1"/>
  <c r="AH30" i="1"/>
  <c r="AO33" i="1"/>
  <c r="AO2" i="1"/>
  <c r="AO3" i="1"/>
  <c r="AO7" i="1"/>
  <c r="AO11" i="1"/>
  <c r="AO15" i="1"/>
  <c r="AO19" i="1"/>
  <c r="AO23" i="1"/>
  <c r="AO27" i="1"/>
  <c r="AO31" i="1"/>
  <c r="AH33" i="1"/>
  <c r="AH19" i="1"/>
  <c r="AH23" i="1"/>
  <c r="AH27" i="1"/>
  <c r="AH3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G615" i="2"/>
  <c r="H615" i="2"/>
  <c r="I615" i="2"/>
  <c r="J615" i="2"/>
  <c r="K615" i="2"/>
  <c r="L615" i="2"/>
  <c r="M615" i="2"/>
  <c r="N615" i="2"/>
  <c r="G616" i="2"/>
  <c r="H616" i="2"/>
  <c r="I616" i="2"/>
  <c r="J616" i="2"/>
  <c r="K616" i="2"/>
  <c r="L616" i="2"/>
  <c r="M616" i="2"/>
  <c r="N616" i="2"/>
  <c r="G617" i="2"/>
  <c r="H617" i="2"/>
  <c r="I617" i="2"/>
  <c r="J617" i="2"/>
  <c r="K617" i="2"/>
  <c r="L617" i="2"/>
  <c r="M617" i="2"/>
  <c r="N617" i="2"/>
  <c r="G618" i="2"/>
  <c r="H618" i="2"/>
  <c r="I618" i="2"/>
  <c r="J618" i="2"/>
  <c r="K618" i="2"/>
  <c r="L618" i="2"/>
  <c r="M618" i="2"/>
  <c r="N618" i="2"/>
  <c r="G619" i="2"/>
  <c r="H619" i="2"/>
  <c r="I619" i="2"/>
  <c r="J619" i="2"/>
  <c r="K619" i="2"/>
  <c r="L619" i="2"/>
  <c r="M619" i="2"/>
  <c r="N619" i="2"/>
  <c r="G620" i="2"/>
  <c r="H620" i="2"/>
  <c r="I620" i="2"/>
  <c r="J620" i="2"/>
  <c r="K620" i="2"/>
  <c r="L620" i="2"/>
  <c r="M620" i="2"/>
  <c r="N620" i="2"/>
  <c r="G621" i="2"/>
  <c r="H621" i="2"/>
  <c r="I621" i="2"/>
  <c r="J621" i="2"/>
  <c r="K621" i="2"/>
  <c r="L621" i="2"/>
  <c r="M621" i="2"/>
  <c r="N621" i="2"/>
  <c r="G622" i="2"/>
  <c r="H622" i="2"/>
  <c r="I622" i="2"/>
  <c r="J622" i="2"/>
  <c r="K622" i="2"/>
  <c r="L622" i="2"/>
  <c r="M622" i="2"/>
  <c r="N622" i="2"/>
  <c r="G623" i="2"/>
  <c r="H623" i="2"/>
  <c r="I623" i="2"/>
  <c r="J623" i="2"/>
  <c r="K623" i="2"/>
  <c r="L623" i="2"/>
  <c r="M623" i="2"/>
  <c r="N623" i="2"/>
  <c r="G624" i="2"/>
  <c r="H624" i="2"/>
  <c r="I624" i="2"/>
  <c r="J624" i="2"/>
  <c r="K624" i="2"/>
  <c r="L624" i="2"/>
  <c r="M624" i="2"/>
  <c r="N624" i="2"/>
  <c r="G625" i="2"/>
  <c r="H625" i="2"/>
  <c r="I625" i="2"/>
  <c r="J625" i="2"/>
  <c r="K625" i="2"/>
  <c r="L625" i="2"/>
  <c r="M625" i="2"/>
  <c r="N625" i="2"/>
  <c r="G626" i="2"/>
  <c r="H626" i="2"/>
  <c r="I626" i="2"/>
  <c r="J626" i="2"/>
  <c r="K626" i="2"/>
  <c r="L626" i="2"/>
  <c r="M626" i="2"/>
  <c r="N626" i="2"/>
  <c r="G627" i="2"/>
  <c r="H627" i="2"/>
  <c r="I627" i="2"/>
  <c r="J627" i="2"/>
  <c r="K627" i="2"/>
  <c r="L627" i="2"/>
  <c r="M627" i="2"/>
  <c r="N627" i="2"/>
  <c r="G628" i="2"/>
  <c r="H628" i="2"/>
  <c r="I628" i="2"/>
  <c r="J628" i="2"/>
  <c r="K628" i="2"/>
  <c r="L628" i="2"/>
  <c r="M628" i="2"/>
  <c r="N628" i="2"/>
  <c r="G629" i="2"/>
  <c r="H629" i="2"/>
  <c r="I629" i="2"/>
  <c r="J629" i="2"/>
  <c r="K629" i="2"/>
  <c r="L629" i="2"/>
  <c r="M629" i="2"/>
  <c r="N629" i="2"/>
  <c r="G630" i="2"/>
  <c r="H630" i="2"/>
  <c r="I630" i="2"/>
  <c r="J630" i="2"/>
  <c r="K630" i="2"/>
  <c r="L630" i="2"/>
  <c r="M630" i="2"/>
  <c r="N630" i="2"/>
  <c r="G631" i="2"/>
  <c r="H631" i="2"/>
  <c r="I631" i="2"/>
  <c r="J631" i="2"/>
  <c r="K631" i="2"/>
  <c r="L631" i="2"/>
  <c r="M631" i="2"/>
  <c r="N631" i="2"/>
  <c r="G632" i="2"/>
  <c r="H632" i="2"/>
  <c r="I632" i="2"/>
  <c r="J632" i="2"/>
  <c r="K632" i="2"/>
  <c r="L632" i="2"/>
  <c r="M632" i="2"/>
  <c r="N632" i="2"/>
  <c r="G633" i="2"/>
  <c r="H633" i="2"/>
  <c r="I633" i="2"/>
  <c r="J633" i="2"/>
  <c r="K633" i="2"/>
  <c r="L633" i="2"/>
  <c r="M633" i="2"/>
  <c r="N633" i="2"/>
  <c r="G634" i="2"/>
  <c r="H634" i="2"/>
  <c r="I634" i="2"/>
  <c r="J634" i="2"/>
  <c r="K634" i="2"/>
  <c r="L634" i="2"/>
  <c r="M634" i="2"/>
  <c r="N634" i="2"/>
  <c r="G635" i="2"/>
  <c r="H635" i="2"/>
  <c r="I635" i="2"/>
  <c r="J635" i="2"/>
  <c r="K635" i="2"/>
  <c r="L635" i="2"/>
  <c r="M635" i="2"/>
  <c r="N635" i="2"/>
  <c r="G636" i="2"/>
  <c r="H636" i="2"/>
  <c r="I636" i="2"/>
  <c r="J636" i="2"/>
  <c r="K636" i="2"/>
  <c r="L636" i="2"/>
  <c r="M636" i="2"/>
  <c r="N636" i="2"/>
  <c r="G637" i="2"/>
  <c r="H637" i="2"/>
  <c r="I637" i="2"/>
  <c r="J637" i="2"/>
  <c r="K637" i="2"/>
  <c r="L637" i="2"/>
  <c r="M637" i="2"/>
  <c r="N637" i="2"/>
  <c r="G638" i="2"/>
  <c r="H638" i="2"/>
  <c r="I638" i="2"/>
  <c r="J638" i="2"/>
  <c r="K638" i="2"/>
  <c r="L638" i="2"/>
  <c r="M638" i="2"/>
  <c r="N638" i="2"/>
  <c r="G639" i="2"/>
  <c r="H639" i="2"/>
  <c r="I639" i="2"/>
  <c r="J639" i="2"/>
  <c r="K639" i="2"/>
  <c r="L639" i="2"/>
  <c r="M639" i="2"/>
  <c r="N639" i="2"/>
  <c r="G640" i="2"/>
  <c r="H640" i="2"/>
  <c r="I640" i="2"/>
  <c r="J640" i="2"/>
  <c r="K640" i="2"/>
  <c r="L640" i="2"/>
  <c r="M640" i="2"/>
  <c r="N640" i="2"/>
  <c r="G641" i="2"/>
  <c r="H641" i="2"/>
  <c r="I641" i="2"/>
  <c r="J641" i="2"/>
  <c r="K641" i="2"/>
  <c r="L641" i="2"/>
  <c r="M641" i="2"/>
  <c r="N641" i="2"/>
  <c r="G642" i="2"/>
  <c r="H642" i="2"/>
  <c r="I642" i="2"/>
  <c r="J642" i="2"/>
  <c r="K642" i="2"/>
  <c r="L642" i="2"/>
  <c r="M642" i="2"/>
  <c r="N642" i="2"/>
  <c r="G643" i="2"/>
  <c r="H643" i="2"/>
  <c r="I643" i="2"/>
  <c r="J643" i="2"/>
  <c r="K643" i="2"/>
  <c r="L643" i="2"/>
  <c r="M643" i="2"/>
  <c r="N643" i="2"/>
  <c r="G644" i="2"/>
  <c r="H644" i="2"/>
  <c r="I644" i="2"/>
  <c r="J644" i="2"/>
  <c r="K644" i="2"/>
  <c r="L644" i="2"/>
  <c r="M644" i="2"/>
  <c r="N644" i="2"/>
  <c r="G645" i="2"/>
  <c r="H645" i="2"/>
  <c r="I645" i="2"/>
  <c r="J645" i="2"/>
  <c r="K645" i="2"/>
  <c r="L645" i="2"/>
  <c r="M645" i="2"/>
  <c r="N645" i="2"/>
  <c r="G646" i="2"/>
  <c r="H646" i="2"/>
  <c r="I646" i="2"/>
  <c r="J646" i="2"/>
  <c r="K646" i="2"/>
  <c r="L646" i="2"/>
  <c r="M646" i="2"/>
  <c r="N646" i="2"/>
  <c r="G647" i="2"/>
  <c r="H647" i="2"/>
  <c r="I647" i="2"/>
  <c r="J647" i="2"/>
  <c r="K647" i="2"/>
  <c r="L647" i="2"/>
  <c r="M647" i="2"/>
  <c r="N647" i="2"/>
  <c r="H614" i="2"/>
  <c r="I614" i="2"/>
  <c r="J614" i="2"/>
  <c r="K614" i="2"/>
  <c r="L614" i="2"/>
  <c r="M614" i="2"/>
  <c r="N614" i="2"/>
  <c r="G614" i="2"/>
  <c r="G547" i="2" l="1"/>
  <c r="H547" i="2"/>
  <c r="I547" i="2"/>
  <c r="J547" i="2"/>
  <c r="K547" i="2"/>
  <c r="L547" i="2"/>
  <c r="M547" i="2"/>
  <c r="N547" i="2"/>
  <c r="G548" i="2"/>
  <c r="H548" i="2"/>
  <c r="I548" i="2"/>
  <c r="J548" i="2"/>
  <c r="K548" i="2"/>
  <c r="L548" i="2"/>
  <c r="M548" i="2"/>
  <c r="N548" i="2"/>
  <c r="G549" i="2"/>
  <c r="H549" i="2"/>
  <c r="I549" i="2"/>
  <c r="J549" i="2"/>
  <c r="K549" i="2"/>
  <c r="L549" i="2"/>
  <c r="M549" i="2"/>
  <c r="N549" i="2"/>
  <c r="G550" i="2"/>
  <c r="H550" i="2"/>
  <c r="I550" i="2"/>
  <c r="J550" i="2"/>
  <c r="K550" i="2"/>
  <c r="L550" i="2"/>
  <c r="M550" i="2"/>
  <c r="N550" i="2"/>
  <c r="G551" i="2"/>
  <c r="H551" i="2"/>
  <c r="I551" i="2"/>
  <c r="J551" i="2"/>
  <c r="K551" i="2"/>
  <c r="L551" i="2"/>
  <c r="M551" i="2"/>
  <c r="N551" i="2"/>
  <c r="G552" i="2"/>
  <c r="H552" i="2"/>
  <c r="I552" i="2"/>
  <c r="J552" i="2"/>
  <c r="K552" i="2"/>
  <c r="L552" i="2"/>
  <c r="M552" i="2"/>
  <c r="N552" i="2"/>
  <c r="G553" i="2"/>
  <c r="H553" i="2"/>
  <c r="I553" i="2"/>
  <c r="J553" i="2"/>
  <c r="K553" i="2"/>
  <c r="L553" i="2"/>
  <c r="M553" i="2"/>
  <c r="N553" i="2"/>
  <c r="G554" i="2"/>
  <c r="H554" i="2"/>
  <c r="I554" i="2"/>
  <c r="J554" i="2"/>
  <c r="K554" i="2"/>
  <c r="L554" i="2"/>
  <c r="M554" i="2"/>
  <c r="N554" i="2"/>
  <c r="G555" i="2"/>
  <c r="H555" i="2"/>
  <c r="I555" i="2"/>
  <c r="J555" i="2"/>
  <c r="K555" i="2"/>
  <c r="L555" i="2"/>
  <c r="M555" i="2"/>
  <c r="N555" i="2"/>
  <c r="G556" i="2"/>
  <c r="H556" i="2"/>
  <c r="I556" i="2"/>
  <c r="J556" i="2"/>
  <c r="K556" i="2"/>
  <c r="L556" i="2"/>
  <c r="M556" i="2"/>
  <c r="N556" i="2"/>
  <c r="G557" i="2"/>
  <c r="H557" i="2"/>
  <c r="I557" i="2"/>
  <c r="J557" i="2"/>
  <c r="K557" i="2"/>
  <c r="L557" i="2"/>
  <c r="M557" i="2"/>
  <c r="N557" i="2"/>
  <c r="G558" i="2"/>
  <c r="H558" i="2"/>
  <c r="I558" i="2"/>
  <c r="J558" i="2"/>
  <c r="K558" i="2"/>
  <c r="L558" i="2"/>
  <c r="M558" i="2"/>
  <c r="N558" i="2"/>
  <c r="G559" i="2"/>
  <c r="H559" i="2"/>
  <c r="I559" i="2"/>
  <c r="J559" i="2"/>
  <c r="K559" i="2"/>
  <c r="L559" i="2"/>
  <c r="M559" i="2"/>
  <c r="N559" i="2"/>
  <c r="G560" i="2"/>
  <c r="H560" i="2"/>
  <c r="I560" i="2"/>
  <c r="J560" i="2"/>
  <c r="K560" i="2"/>
  <c r="L560" i="2"/>
  <c r="M560" i="2"/>
  <c r="N560" i="2"/>
  <c r="G561" i="2"/>
  <c r="H561" i="2"/>
  <c r="I561" i="2"/>
  <c r="J561" i="2"/>
  <c r="K561" i="2"/>
  <c r="L561" i="2"/>
  <c r="M561" i="2"/>
  <c r="N561" i="2"/>
  <c r="G562" i="2"/>
  <c r="H562" i="2"/>
  <c r="I562" i="2"/>
  <c r="J562" i="2"/>
  <c r="K562" i="2"/>
  <c r="L562" i="2"/>
  <c r="M562" i="2"/>
  <c r="N562" i="2"/>
  <c r="G563" i="2"/>
  <c r="H563" i="2"/>
  <c r="I563" i="2"/>
  <c r="J563" i="2"/>
  <c r="K563" i="2"/>
  <c r="L563" i="2"/>
  <c r="M563" i="2"/>
  <c r="N563" i="2"/>
  <c r="G564" i="2"/>
  <c r="H564" i="2"/>
  <c r="I564" i="2"/>
  <c r="J564" i="2"/>
  <c r="K564" i="2"/>
  <c r="L564" i="2"/>
  <c r="M564" i="2"/>
  <c r="N564" i="2"/>
  <c r="G565" i="2"/>
  <c r="H565" i="2"/>
  <c r="I565" i="2"/>
  <c r="J565" i="2"/>
  <c r="K565" i="2"/>
  <c r="L565" i="2"/>
  <c r="M565" i="2"/>
  <c r="N565" i="2"/>
  <c r="G566" i="2"/>
  <c r="H566" i="2"/>
  <c r="I566" i="2"/>
  <c r="J566" i="2"/>
  <c r="K566" i="2"/>
  <c r="L566" i="2"/>
  <c r="M566" i="2"/>
  <c r="N566" i="2"/>
  <c r="G567" i="2"/>
  <c r="H567" i="2"/>
  <c r="I567" i="2"/>
  <c r="J567" i="2"/>
  <c r="K567" i="2"/>
  <c r="L567" i="2"/>
  <c r="M567" i="2"/>
  <c r="N567" i="2"/>
  <c r="G568" i="2"/>
  <c r="H568" i="2"/>
  <c r="I568" i="2"/>
  <c r="J568" i="2"/>
  <c r="K568" i="2"/>
  <c r="L568" i="2"/>
  <c r="M568" i="2"/>
  <c r="N568" i="2"/>
  <c r="G569" i="2"/>
  <c r="H569" i="2"/>
  <c r="I569" i="2"/>
  <c r="J569" i="2"/>
  <c r="K569" i="2"/>
  <c r="L569" i="2"/>
  <c r="M569" i="2"/>
  <c r="N569" i="2"/>
  <c r="G570" i="2"/>
  <c r="H570" i="2"/>
  <c r="I570" i="2"/>
  <c r="J570" i="2"/>
  <c r="K570" i="2"/>
  <c r="L570" i="2"/>
  <c r="M570" i="2"/>
  <c r="N570" i="2"/>
  <c r="G571" i="2"/>
  <c r="H571" i="2"/>
  <c r="I571" i="2"/>
  <c r="J571" i="2"/>
  <c r="K571" i="2"/>
  <c r="L571" i="2"/>
  <c r="M571" i="2"/>
  <c r="N571" i="2"/>
  <c r="G572" i="2"/>
  <c r="H572" i="2"/>
  <c r="I572" i="2"/>
  <c r="J572" i="2"/>
  <c r="K572" i="2"/>
  <c r="L572" i="2"/>
  <c r="M572" i="2"/>
  <c r="N572" i="2"/>
  <c r="G573" i="2"/>
  <c r="H573" i="2"/>
  <c r="I573" i="2"/>
  <c r="J573" i="2"/>
  <c r="K573" i="2"/>
  <c r="L573" i="2"/>
  <c r="M573" i="2"/>
  <c r="N573" i="2"/>
  <c r="G574" i="2"/>
  <c r="H574" i="2"/>
  <c r="I574" i="2"/>
  <c r="J574" i="2"/>
  <c r="K574" i="2"/>
  <c r="L574" i="2"/>
  <c r="M574" i="2"/>
  <c r="N574" i="2"/>
  <c r="G575" i="2"/>
  <c r="H575" i="2"/>
  <c r="I575" i="2"/>
  <c r="J575" i="2"/>
  <c r="K575" i="2"/>
  <c r="L575" i="2"/>
  <c r="M575" i="2"/>
  <c r="N575" i="2"/>
  <c r="G576" i="2"/>
  <c r="H576" i="2"/>
  <c r="I576" i="2"/>
  <c r="J576" i="2"/>
  <c r="K576" i="2"/>
  <c r="L576" i="2"/>
  <c r="M576" i="2"/>
  <c r="N576" i="2"/>
  <c r="G577" i="2"/>
  <c r="H577" i="2"/>
  <c r="I577" i="2"/>
  <c r="J577" i="2"/>
  <c r="K577" i="2"/>
  <c r="L577" i="2"/>
  <c r="M577" i="2"/>
  <c r="N577" i="2"/>
  <c r="G578" i="2"/>
  <c r="H578" i="2"/>
  <c r="I578" i="2"/>
  <c r="J578" i="2"/>
  <c r="K578" i="2"/>
  <c r="L578" i="2"/>
  <c r="M578" i="2"/>
  <c r="N578" i="2"/>
  <c r="G579" i="2"/>
  <c r="H579" i="2"/>
  <c r="I579" i="2"/>
  <c r="J579" i="2"/>
  <c r="K579" i="2"/>
  <c r="L579" i="2"/>
  <c r="M579" i="2"/>
  <c r="N579" i="2"/>
  <c r="H546" i="2"/>
  <c r="I546" i="2"/>
  <c r="J546" i="2"/>
  <c r="K546" i="2"/>
  <c r="L546" i="2"/>
  <c r="M546" i="2"/>
  <c r="N546" i="2"/>
  <c r="G546" i="2"/>
  <c r="E76" i="6" l="1"/>
  <c r="F76" i="6"/>
  <c r="G76" i="6"/>
  <c r="H76" i="6"/>
  <c r="I76" i="6"/>
  <c r="J76" i="6"/>
  <c r="K76" i="6"/>
  <c r="L76" i="6"/>
  <c r="E77" i="6"/>
  <c r="F77" i="6"/>
  <c r="G77" i="6"/>
  <c r="H77" i="6"/>
  <c r="I77" i="6"/>
  <c r="J77" i="6"/>
  <c r="K77" i="6"/>
  <c r="L77" i="6"/>
  <c r="E78" i="6"/>
  <c r="F78" i="6"/>
  <c r="G78" i="6"/>
  <c r="H78" i="6"/>
  <c r="I78" i="6"/>
  <c r="J78" i="6"/>
  <c r="K78" i="6"/>
  <c r="L78" i="6"/>
  <c r="E79" i="6"/>
  <c r="F79" i="6"/>
  <c r="G79" i="6"/>
  <c r="H79" i="6"/>
  <c r="I79" i="6"/>
  <c r="J79" i="6"/>
  <c r="K79" i="6"/>
  <c r="L79" i="6"/>
  <c r="E80" i="6"/>
  <c r="F80" i="6"/>
  <c r="G80" i="6"/>
  <c r="H80" i="6"/>
  <c r="I80" i="6"/>
  <c r="J80" i="6"/>
  <c r="K80" i="6"/>
  <c r="L80" i="6"/>
  <c r="E81" i="6"/>
  <c r="F81" i="6"/>
  <c r="G81" i="6"/>
  <c r="H81" i="6"/>
  <c r="I81" i="6"/>
  <c r="J81" i="6"/>
  <c r="K81" i="6"/>
  <c r="L81" i="6"/>
  <c r="E82" i="6"/>
  <c r="F82" i="6"/>
  <c r="G82" i="6"/>
  <c r="H82" i="6"/>
  <c r="I82" i="6"/>
  <c r="J82" i="6"/>
  <c r="K82" i="6"/>
  <c r="L82" i="6"/>
  <c r="E83" i="6"/>
  <c r="F83" i="6"/>
  <c r="G83" i="6"/>
  <c r="H83" i="6"/>
  <c r="I83" i="6"/>
  <c r="J83" i="6"/>
  <c r="K83" i="6"/>
  <c r="L83" i="6"/>
  <c r="E84" i="6"/>
  <c r="F84" i="6"/>
  <c r="G84" i="6"/>
  <c r="H84" i="6"/>
  <c r="I84" i="6"/>
  <c r="J84" i="6"/>
  <c r="K84" i="6"/>
  <c r="L84" i="6"/>
  <c r="E85" i="6"/>
  <c r="F85" i="6"/>
  <c r="G85" i="6"/>
  <c r="H85" i="6"/>
  <c r="I85" i="6"/>
  <c r="J85" i="6"/>
  <c r="K85" i="6"/>
  <c r="L85" i="6"/>
  <c r="E86" i="6"/>
  <c r="F86" i="6"/>
  <c r="G86" i="6"/>
  <c r="H86" i="6"/>
  <c r="I86" i="6"/>
  <c r="J86" i="6"/>
  <c r="K86" i="6"/>
  <c r="L86" i="6"/>
  <c r="E87" i="6"/>
  <c r="F87" i="6"/>
  <c r="G87" i="6"/>
  <c r="H87" i="6"/>
  <c r="I87" i="6"/>
  <c r="J87" i="6"/>
  <c r="K87" i="6"/>
  <c r="L87" i="6"/>
  <c r="E88" i="6"/>
  <c r="F88" i="6"/>
  <c r="G88" i="6"/>
  <c r="H88" i="6"/>
  <c r="I88" i="6"/>
  <c r="J88" i="6"/>
  <c r="K88" i="6"/>
  <c r="L88" i="6"/>
  <c r="E89" i="6"/>
  <c r="F89" i="6"/>
  <c r="G89" i="6"/>
  <c r="H89" i="6"/>
  <c r="I89" i="6"/>
  <c r="J89" i="6"/>
  <c r="K89" i="6"/>
  <c r="L89" i="6"/>
  <c r="E90" i="6"/>
  <c r="F90" i="6"/>
  <c r="G90" i="6"/>
  <c r="H90" i="6"/>
  <c r="I90" i="6"/>
  <c r="J90" i="6"/>
  <c r="K90" i="6"/>
  <c r="L90" i="6"/>
  <c r="E91" i="6"/>
  <c r="F91" i="6"/>
  <c r="G91" i="6"/>
  <c r="H91" i="6"/>
  <c r="I91" i="6"/>
  <c r="J91" i="6"/>
  <c r="K91" i="6"/>
  <c r="L91" i="6"/>
  <c r="E92" i="6"/>
  <c r="F92" i="6"/>
  <c r="G92" i="6"/>
  <c r="H92" i="6"/>
  <c r="I92" i="6"/>
  <c r="J92" i="6"/>
  <c r="K92" i="6"/>
  <c r="L92" i="6"/>
  <c r="E93" i="6"/>
  <c r="F93" i="6"/>
  <c r="G93" i="6"/>
  <c r="H93" i="6"/>
  <c r="I93" i="6"/>
  <c r="J93" i="6"/>
  <c r="K93" i="6"/>
  <c r="L93" i="6"/>
  <c r="E94" i="6"/>
  <c r="F94" i="6"/>
  <c r="G94" i="6"/>
  <c r="H94" i="6"/>
  <c r="I94" i="6"/>
  <c r="J94" i="6"/>
  <c r="K94" i="6"/>
  <c r="L94" i="6"/>
  <c r="E95" i="6"/>
  <c r="F95" i="6"/>
  <c r="G95" i="6"/>
  <c r="H95" i="6"/>
  <c r="I95" i="6"/>
  <c r="J95" i="6"/>
  <c r="K95" i="6"/>
  <c r="L95" i="6"/>
  <c r="E96" i="6"/>
  <c r="F96" i="6"/>
  <c r="G96" i="6"/>
  <c r="H96" i="6"/>
  <c r="I96" i="6"/>
  <c r="J96" i="6"/>
  <c r="K96" i="6"/>
  <c r="L96" i="6"/>
  <c r="E97" i="6"/>
  <c r="F97" i="6"/>
  <c r="G97" i="6"/>
  <c r="H97" i="6"/>
  <c r="I97" i="6"/>
  <c r="J97" i="6"/>
  <c r="K97" i="6"/>
  <c r="L97" i="6"/>
  <c r="E98" i="6"/>
  <c r="F98" i="6"/>
  <c r="G98" i="6"/>
  <c r="H98" i="6"/>
  <c r="I98" i="6"/>
  <c r="J98" i="6"/>
  <c r="K98" i="6"/>
  <c r="L98" i="6"/>
  <c r="E99" i="6"/>
  <c r="F99" i="6"/>
  <c r="G99" i="6"/>
  <c r="H99" i="6"/>
  <c r="I99" i="6"/>
  <c r="J99" i="6"/>
  <c r="K99" i="6"/>
  <c r="L99" i="6"/>
  <c r="E100" i="6"/>
  <c r="F100" i="6"/>
  <c r="G100" i="6"/>
  <c r="H100" i="6"/>
  <c r="I100" i="6"/>
  <c r="J100" i="6"/>
  <c r="K100" i="6"/>
  <c r="L100" i="6"/>
  <c r="E101" i="6"/>
  <c r="F101" i="6"/>
  <c r="G101" i="6"/>
  <c r="H101" i="6"/>
  <c r="I101" i="6"/>
  <c r="J101" i="6"/>
  <c r="K101" i="6"/>
  <c r="L101" i="6"/>
  <c r="E102" i="6"/>
  <c r="F102" i="6"/>
  <c r="G102" i="6"/>
  <c r="H102" i="6"/>
  <c r="I102" i="6"/>
  <c r="J102" i="6"/>
  <c r="K102" i="6"/>
  <c r="L102" i="6"/>
  <c r="E103" i="6"/>
  <c r="F103" i="6"/>
  <c r="G103" i="6"/>
  <c r="H103" i="6"/>
  <c r="I103" i="6"/>
  <c r="J103" i="6"/>
  <c r="K103" i="6"/>
  <c r="L103" i="6"/>
  <c r="E104" i="6"/>
  <c r="F104" i="6"/>
  <c r="G104" i="6"/>
  <c r="H104" i="6"/>
  <c r="I104" i="6"/>
  <c r="J104" i="6"/>
  <c r="K104" i="6"/>
  <c r="L104" i="6"/>
  <c r="E105" i="6"/>
  <c r="F105" i="6"/>
  <c r="G105" i="6"/>
  <c r="H105" i="6"/>
  <c r="I105" i="6"/>
  <c r="J105" i="6"/>
  <c r="K105" i="6"/>
  <c r="L105" i="6"/>
  <c r="E106" i="6"/>
  <c r="F106" i="6"/>
  <c r="G106" i="6"/>
  <c r="H106" i="6"/>
  <c r="I106" i="6"/>
  <c r="J106" i="6"/>
  <c r="K106" i="6"/>
  <c r="L106" i="6"/>
  <c r="E107" i="6"/>
  <c r="F107" i="6"/>
  <c r="G107" i="6"/>
  <c r="H107" i="6"/>
  <c r="I107" i="6"/>
  <c r="J107" i="6"/>
  <c r="K107" i="6"/>
  <c r="L107" i="6"/>
  <c r="E108" i="6"/>
  <c r="F108" i="6"/>
  <c r="G108" i="6"/>
  <c r="H108" i="6"/>
  <c r="I108" i="6"/>
  <c r="J108" i="6"/>
  <c r="K108" i="6"/>
  <c r="L108" i="6"/>
  <c r="L75" i="6"/>
  <c r="K75" i="6"/>
  <c r="J75" i="6"/>
  <c r="I75" i="6"/>
  <c r="H75" i="6"/>
  <c r="G75" i="6"/>
  <c r="F75" i="6"/>
  <c r="E75" i="6"/>
  <c r="E39" i="6"/>
  <c r="F39" i="6"/>
  <c r="G39" i="6"/>
  <c r="H39" i="6"/>
  <c r="I39" i="6"/>
  <c r="J39" i="6"/>
  <c r="K39" i="6"/>
  <c r="L39" i="6"/>
  <c r="E40" i="6"/>
  <c r="F40" i="6"/>
  <c r="G40" i="6"/>
  <c r="H40" i="6"/>
  <c r="I40" i="6"/>
  <c r="J40" i="6"/>
  <c r="K40" i="6"/>
  <c r="L40" i="6"/>
  <c r="E41" i="6"/>
  <c r="F41" i="6"/>
  <c r="G41" i="6"/>
  <c r="H41" i="6"/>
  <c r="I41" i="6"/>
  <c r="J41" i="6"/>
  <c r="K41" i="6"/>
  <c r="L41" i="6"/>
  <c r="E42" i="6"/>
  <c r="F42" i="6"/>
  <c r="G42" i="6"/>
  <c r="H42" i="6"/>
  <c r="I42" i="6"/>
  <c r="J42" i="6"/>
  <c r="K42" i="6"/>
  <c r="L42" i="6"/>
  <c r="E43" i="6"/>
  <c r="F43" i="6"/>
  <c r="G43" i="6"/>
  <c r="H43" i="6"/>
  <c r="I43" i="6"/>
  <c r="J43" i="6"/>
  <c r="K43" i="6"/>
  <c r="L43" i="6"/>
  <c r="E44" i="6"/>
  <c r="F44" i="6"/>
  <c r="G44" i="6"/>
  <c r="H44" i="6"/>
  <c r="I44" i="6"/>
  <c r="J44" i="6"/>
  <c r="K44" i="6"/>
  <c r="L44" i="6"/>
  <c r="E45" i="6"/>
  <c r="F45" i="6"/>
  <c r="G45" i="6"/>
  <c r="H45" i="6"/>
  <c r="I45" i="6"/>
  <c r="J45" i="6"/>
  <c r="K45" i="6"/>
  <c r="L45" i="6"/>
  <c r="E46" i="6"/>
  <c r="F46" i="6"/>
  <c r="G46" i="6"/>
  <c r="H46" i="6"/>
  <c r="I46" i="6"/>
  <c r="J46" i="6"/>
  <c r="K46" i="6"/>
  <c r="L46" i="6"/>
  <c r="E47" i="6"/>
  <c r="F47" i="6"/>
  <c r="G47" i="6"/>
  <c r="H47" i="6"/>
  <c r="I47" i="6"/>
  <c r="J47" i="6"/>
  <c r="K47" i="6"/>
  <c r="L47" i="6"/>
  <c r="E48" i="6"/>
  <c r="F48" i="6"/>
  <c r="G48" i="6"/>
  <c r="H48" i="6"/>
  <c r="I48" i="6"/>
  <c r="J48" i="6"/>
  <c r="K48" i="6"/>
  <c r="L48" i="6"/>
  <c r="E49" i="6"/>
  <c r="F49" i="6"/>
  <c r="G49" i="6"/>
  <c r="H49" i="6"/>
  <c r="I49" i="6"/>
  <c r="J49" i="6"/>
  <c r="K49" i="6"/>
  <c r="L49" i="6"/>
  <c r="E50" i="6"/>
  <c r="F50" i="6"/>
  <c r="G50" i="6"/>
  <c r="H50" i="6"/>
  <c r="I50" i="6"/>
  <c r="J50" i="6"/>
  <c r="K50" i="6"/>
  <c r="L50" i="6"/>
  <c r="E51" i="6"/>
  <c r="F51" i="6"/>
  <c r="G51" i="6"/>
  <c r="H51" i="6"/>
  <c r="I51" i="6"/>
  <c r="J51" i="6"/>
  <c r="K51" i="6"/>
  <c r="L51" i="6"/>
  <c r="E52" i="6"/>
  <c r="F52" i="6"/>
  <c r="G52" i="6"/>
  <c r="H52" i="6"/>
  <c r="I52" i="6"/>
  <c r="J52" i="6"/>
  <c r="K52" i="6"/>
  <c r="L52" i="6"/>
  <c r="E53" i="6"/>
  <c r="F53" i="6"/>
  <c r="G53" i="6"/>
  <c r="H53" i="6"/>
  <c r="I53" i="6"/>
  <c r="J53" i="6"/>
  <c r="K53" i="6"/>
  <c r="L53" i="6"/>
  <c r="E54" i="6"/>
  <c r="F54" i="6"/>
  <c r="G54" i="6"/>
  <c r="H54" i="6"/>
  <c r="I54" i="6"/>
  <c r="J54" i="6"/>
  <c r="K54" i="6"/>
  <c r="L54" i="6"/>
  <c r="E55" i="6"/>
  <c r="F55" i="6"/>
  <c r="G55" i="6"/>
  <c r="H55" i="6"/>
  <c r="I55" i="6"/>
  <c r="J55" i="6"/>
  <c r="K55" i="6"/>
  <c r="L55" i="6"/>
  <c r="E56" i="6"/>
  <c r="F56" i="6"/>
  <c r="G56" i="6"/>
  <c r="H56" i="6"/>
  <c r="I56" i="6"/>
  <c r="J56" i="6"/>
  <c r="K56" i="6"/>
  <c r="L56" i="6"/>
  <c r="E57" i="6"/>
  <c r="F57" i="6"/>
  <c r="G57" i="6"/>
  <c r="H57" i="6"/>
  <c r="I57" i="6"/>
  <c r="J57" i="6"/>
  <c r="K57" i="6"/>
  <c r="L57" i="6"/>
  <c r="E58" i="6"/>
  <c r="F58" i="6"/>
  <c r="G58" i="6"/>
  <c r="H58" i="6"/>
  <c r="I58" i="6"/>
  <c r="J58" i="6"/>
  <c r="K58" i="6"/>
  <c r="L58" i="6"/>
  <c r="E59" i="6"/>
  <c r="F59" i="6"/>
  <c r="G59" i="6"/>
  <c r="H59" i="6"/>
  <c r="I59" i="6"/>
  <c r="J59" i="6"/>
  <c r="K59" i="6"/>
  <c r="L59" i="6"/>
  <c r="E60" i="6"/>
  <c r="F60" i="6"/>
  <c r="G60" i="6"/>
  <c r="H60" i="6"/>
  <c r="I60" i="6"/>
  <c r="J60" i="6"/>
  <c r="K60" i="6"/>
  <c r="L60" i="6"/>
  <c r="E61" i="6"/>
  <c r="F61" i="6"/>
  <c r="G61" i="6"/>
  <c r="H61" i="6"/>
  <c r="I61" i="6"/>
  <c r="J61" i="6"/>
  <c r="K61" i="6"/>
  <c r="L61" i="6"/>
  <c r="E62" i="6"/>
  <c r="F62" i="6"/>
  <c r="G62" i="6"/>
  <c r="H62" i="6"/>
  <c r="I62" i="6"/>
  <c r="J62" i="6"/>
  <c r="K62" i="6"/>
  <c r="L62" i="6"/>
  <c r="E63" i="6"/>
  <c r="F63" i="6"/>
  <c r="G63" i="6"/>
  <c r="H63" i="6"/>
  <c r="I63" i="6"/>
  <c r="J63" i="6"/>
  <c r="K63" i="6"/>
  <c r="L63" i="6"/>
  <c r="E64" i="6"/>
  <c r="F64" i="6"/>
  <c r="G64" i="6"/>
  <c r="H64" i="6"/>
  <c r="I64" i="6"/>
  <c r="J64" i="6"/>
  <c r="K64" i="6"/>
  <c r="L64" i="6"/>
  <c r="E65" i="6"/>
  <c r="F65" i="6"/>
  <c r="G65" i="6"/>
  <c r="H65" i="6"/>
  <c r="I65" i="6"/>
  <c r="J65" i="6"/>
  <c r="K65" i="6"/>
  <c r="L65" i="6"/>
  <c r="E66" i="6"/>
  <c r="F66" i="6"/>
  <c r="G66" i="6"/>
  <c r="H66" i="6"/>
  <c r="I66" i="6"/>
  <c r="J66" i="6"/>
  <c r="K66" i="6"/>
  <c r="L66" i="6"/>
  <c r="E67" i="6"/>
  <c r="F67" i="6"/>
  <c r="G67" i="6"/>
  <c r="H67" i="6"/>
  <c r="I67" i="6"/>
  <c r="J67" i="6"/>
  <c r="K67" i="6"/>
  <c r="L67" i="6"/>
  <c r="E68" i="6"/>
  <c r="F68" i="6"/>
  <c r="G68" i="6"/>
  <c r="H68" i="6"/>
  <c r="I68" i="6"/>
  <c r="J68" i="6"/>
  <c r="K68" i="6"/>
  <c r="L68" i="6"/>
  <c r="E69" i="6"/>
  <c r="F69" i="6"/>
  <c r="G69" i="6"/>
  <c r="H69" i="6"/>
  <c r="I69" i="6"/>
  <c r="J69" i="6"/>
  <c r="K69" i="6"/>
  <c r="L69" i="6"/>
  <c r="E70" i="6"/>
  <c r="F70" i="6"/>
  <c r="G70" i="6"/>
  <c r="H70" i="6"/>
  <c r="I70" i="6"/>
  <c r="J70" i="6"/>
  <c r="K70" i="6"/>
  <c r="L70" i="6"/>
  <c r="E71" i="6"/>
  <c r="F71" i="6"/>
  <c r="G71" i="6"/>
  <c r="H71" i="6"/>
  <c r="I71" i="6"/>
  <c r="J71" i="6"/>
  <c r="K71" i="6"/>
  <c r="L71" i="6"/>
  <c r="L38" i="6"/>
  <c r="K38" i="6"/>
  <c r="J38" i="6"/>
  <c r="I38" i="6"/>
  <c r="H38" i="6"/>
  <c r="G38" i="6"/>
  <c r="F38" i="6"/>
  <c r="E38" i="6"/>
  <c r="I3232" i="5" l="1"/>
  <c r="I3200" i="5"/>
  <c r="J3199" i="5"/>
  <c r="I3199" i="5"/>
  <c r="J3198" i="5"/>
  <c r="I3198" i="5"/>
  <c r="J3165" i="5"/>
  <c r="I3164" i="5"/>
  <c r="I3165" i="5" s="1"/>
  <c r="I3166" i="5" s="1"/>
  <c r="I3131" i="5"/>
  <c r="I3132" i="5" s="1"/>
  <c r="I3130" i="5"/>
  <c r="J3130" i="5" s="1"/>
  <c r="J3099" i="5"/>
  <c r="I3099" i="5"/>
  <c r="I3100" i="5" s="1"/>
  <c r="I3098" i="5"/>
  <c r="J3098" i="5" s="1"/>
  <c r="J3096" i="5"/>
  <c r="I3096" i="5"/>
  <c r="I3097" i="5" s="1"/>
  <c r="J3097" i="5" s="1"/>
  <c r="I3063" i="5"/>
  <c r="J3062" i="5"/>
  <c r="I3062" i="5"/>
  <c r="I3028" i="5"/>
  <c r="I2996" i="5"/>
  <c r="J2994" i="5"/>
  <c r="I2994" i="5"/>
  <c r="I2995" i="5" s="1"/>
  <c r="J2995" i="5" s="1"/>
  <c r="I2962" i="5"/>
  <c r="J2961" i="5"/>
  <c r="J2960" i="5"/>
  <c r="I2960" i="5"/>
  <c r="I2961" i="5" s="1"/>
  <c r="I2926" i="5"/>
  <c r="I2893" i="5"/>
  <c r="J2892" i="5"/>
  <c r="I2892" i="5"/>
  <c r="I2858" i="5"/>
  <c r="I2859" i="5" s="1"/>
  <c r="I2860" i="5" s="1"/>
  <c r="I2824" i="5"/>
  <c r="I2825" i="5" s="1"/>
  <c r="J2792" i="5"/>
  <c r="I2792" i="5"/>
  <c r="I2793" i="5" s="1"/>
  <c r="J2791" i="5"/>
  <c r="I2790" i="5"/>
  <c r="I2791" i="5" s="1"/>
  <c r="I2756" i="5"/>
  <c r="I2757" i="5" s="1"/>
  <c r="I2722" i="5"/>
  <c r="I2723" i="5" s="1"/>
  <c r="I2724" i="5" s="1"/>
  <c r="I2688" i="5"/>
  <c r="I2689" i="5" s="1"/>
  <c r="J2689" i="5" s="1"/>
  <c r="I2654" i="5"/>
  <c r="I2622" i="5"/>
  <c r="I2621" i="5"/>
  <c r="J2621" i="5" s="1"/>
  <c r="I2620" i="5"/>
  <c r="J2620" i="5" s="1"/>
  <c r="I2586" i="5"/>
  <c r="I2554" i="5"/>
  <c r="J2553" i="5"/>
  <c r="I2553" i="5"/>
  <c r="I2552" i="5"/>
  <c r="J2552" i="5" s="1"/>
  <c r="I2518" i="5"/>
  <c r="I2485" i="5"/>
  <c r="I2484" i="5"/>
  <c r="J2484" i="5" s="1"/>
  <c r="J2451" i="5"/>
  <c r="I2451" i="5"/>
  <c r="I2452" i="5" s="1"/>
  <c r="J2450" i="5"/>
  <c r="I2450" i="5"/>
  <c r="I2416" i="5"/>
  <c r="I2417" i="5" s="1"/>
  <c r="J2383" i="5"/>
  <c r="I2383" i="5"/>
  <c r="I2384" i="5" s="1"/>
  <c r="J2382" i="5"/>
  <c r="I2382" i="5"/>
  <c r="I2348" i="5"/>
  <c r="I2349" i="5" s="1"/>
  <c r="I2315" i="5"/>
  <c r="J2314" i="5"/>
  <c r="I2314" i="5"/>
  <c r="I2283" i="5"/>
  <c r="J2282" i="5"/>
  <c r="I2280" i="5"/>
  <c r="I2281" i="5" s="1"/>
  <c r="I2282" i="5" s="1"/>
  <c r="I2247" i="5"/>
  <c r="I2248" i="5" s="1"/>
  <c r="J2246" i="5"/>
  <c r="I2246" i="5"/>
  <c r="I2212" i="5"/>
  <c r="I2213" i="5" s="1"/>
  <c r="J2179" i="5"/>
  <c r="I2179" i="5"/>
  <c r="I2180" i="5" s="1"/>
  <c r="J2178" i="5"/>
  <c r="I2178" i="5"/>
  <c r="J2144" i="5"/>
  <c r="I2144" i="5"/>
  <c r="I2145" i="5" s="1"/>
  <c r="J2111" i="5"/>
  <c r="I2111" i="5"/>
  <c r="I2112" i="5" s="1"/>
  <c r="I2113" i="5" s="1"/>
  <c r="J2110" i="5"/>
  <c r="I2110" i="5"/>
  <c r="J2076" i="5"/>
  <c r="I2076" i="5"/>
  <c r="I2077" i="5" s="1"/>
  <c r="I2042" i="5"/>
  <c r="I2043" i="5" s="1"/>
  <c r="I2008" i="5"/>
  <c r="I2009" i="5" s="1"/>
  <c r="I1974" i="5"/>
  <c r="I1975" i="5" s="1"/>
  <c r="I1940" i="5"/>
  <c r="I1941" i="5" s="1"/>
  <c r="J1907" i="5"/>
  <c r="I1906" i="5"/>
  <c r="I1907" i="5" s="1"/>
  <c r="I1908" i="5" s="1"/>
  <c r="I1872" i="5"/>
  <c r="I1873" i="5" s="1"/>
  <c r="I1838" i="5"/>
  <c r="I1839" i="5" s="1"/>
  <c r="I1804" i="5"/>
  <c r="I1805" i="5" s="1"/>
  <c r="I1770" i="5"/>
  <c r="I1771" i="5" s="1"/>
  <c r="I1772" i="5" s="1"/>
  <c r="I1736" i="5"/>
  <c r="I1737" i="5" s="1"/>
  <c r="I1702" i="5"/>
  <c r="I1703" i="5" s="1"/>
  <c r="I1668" i="5"/>
  <c r="I1669" i="5" s="1"/>
  <c r="I1634" i="5"/>
  <c r="I1635" i="5" s="1"/>
  <c r="I1636" i="5" s="1"/>
  <c r="I1600" i="5"/>
  <c r="I1601" i="5" s="1"/>
  <c r="I1566" i="5"/>
  <c r="I1532" i="5"/>
  <c r="I1500" i="5"/>
  <c r="J1498" i="5"/>
  <c r="I1498" i="5"/>
  <c r="I1499" i="5" s="1"/>
  <c r="J1499" i="5" s="1"/>
  <c r="J1464" i="5"/>
  <c r="I1464" i="5"/>
  <c r="I1465" i="5" s="1"/>
  <c r="I1466" i="5" s="1"/>
  <c r="I1430" i="5"/>
  <c r="J1430" i="5" s="1"/>
  <c r="I1397" i="5"/>
  <c r="J1396" i="5"/>
  <c r="I1396" i="5"/>
  <c r="I1362" i="5"/>
  <c r="I1363" i="5" s="1"/>
  <c r="I1329" i="5"/>
  <c r="J1328" i="5"/>
  <c r="I1328" i="5"/>
  <c r="I1297" i="5"/>
  <c r="J1296" i="5"/>
  <c r="J1295" i="5"/>
  <c r="I1294" i="5"/>
  <c r="I1295" i="5" s="1"/>
  <c r="I1296" i="5" s="1"/>
  <c r="I1261" i="5"/>
  <c r="J1260" i="5"/>
  <c r="I1260" i="5"/>
  <c r="I1229" i="5"/>
  <c r="J1228" i="5"/>
  <c r="J1227" i="5"/>
  <c r="J1226" i="5"/>
  <c r="I1226" i="5"/>
  <c r="I1227" i="5" s="1"/>
  <c r="I1228" i="5" s="1"/>
  <c r="I1193" i="5"/>
  <c r="J1192" i="5"/>
  <c r="I1192" i="5"/>
  <c r="I1158" i="5"/>
  <c r="I1159" i="5" s="1"/>
  <c r="I1125" i="5"/>
  <c r="J1124" i="5"/>
  <c r="I1124" i="5"/>
  <c r="I1093" i="5"/>
  <c r="J1092" i="5"/>
  <c r="J1091" i="5"/>
  <c r="I1090" i="5"/>
  <c r="I1091" i="5" s="1"/>
  <c r="I1092" i="5" s="1"/>
  <c r="I1057" i="5"/>
  <c r="J1056" i="5"/>
  <c r="I1056" i="5"/>
  <c r="J1024" i="5"/>
  <c r="I1022" i="5"/>
  <c r="I1023" i="5" s="1"/>
  <c r="I1024" i="5" s="1"/>
  <c r="I1025" i="5" s="1"/>
  <c r="I989" i="5"/>
  <c r="J988" i="5"/>
  <c r="I988" i="5"/>
  <c r="I957" i="5"/>
  <c r="I954" i="5"/>
  <c r="I955" i="5" s="1"/>
  <c r="I956" i="5" s="1"/>
  <c r="J956" i="5" s="1"/>
  <c r="I921" i="5"/>
  <c r="J920" i="5"/>
  <c r="I920" i="5"/>
  <c r="I887" i="5"/>
  <c r="J886" i="5"/>
  <c r="I886" i="5"/>
  <c r="I854" i="5"/>
  <c r="I855" i="5" s="1"/>
  <c r="I853" i="5"/>
  <c r="J853" i="5" s="1"/>
  <c r="I852" i="5"/>
  <c r="J852" i="5" s="1"/>
  <c r="I819" i="5"/>
  <c r="J818" i="5"/>
  <c r="I818" i="5"/>
  <c r="I787" i="5"/>
  <c r="J786" i="5"/>
  <c r="I786" i="5"/>
  <c r="I785" i="5"/>
  <c r="J785" i="5" s="1"/>
  <c r="I784" i="5"/>
  <c r="J784" i="5" s="1"/>
  <c r="I751" i="5"/>
  <c r="I750" i="5"/>
  <c r="J750" i="5" s="1"/>
  <c r="I719" i="5"/>
  <c r="I718" i="5"/>
  <c r="J718" i="5" s="1"/>
  <c r="I717" i="5"/>
  <c r="J717" i="5" s="1"/>
  <c r="I716" i="5"/>
  <c r="J716" i="5" s="1"/>
  <c r="I682" i="5"/>
  <c r="I683" i="5" s="1"/>
  <c r="I650" i="5"/>
  <c r="I651" i="5" s="1"/>
  <c r="I649" i="5"/>
  <c r="J649" i="5" s="1"/>
  <c r="J648" i="5"/>
  <c r="I648" i="5"/>
  <c r="I615" i="5"/>
  <c r="J614" i="5"/>
  <c r="I614" i="5"/>
  <c r="I583" i="5"/>
  <c r="J582" i="5"/>
  <c r="I582" i="5"/>
  <c r="I581" i="5"/>
  <c r="J581" i="5" s="1"/>
  <c r="I580" i="5"/>
  <c r="J580" i="5" s="1"/>
  <c r="I547" i="5"/>
  <c r="I546" i="5"/>
  <c r="J546" i="5" s="1"/>
  <c r="I515" i="5"/>
  <c r="I514" i="5"/>
  <c r="J514" i="5" s="1"/>
  <c r="I513" i="5"/>
  <c r="J513" i="5" s="1"/>
  <c r="I512" i="5"/>
  <c r="J512" i="5" s="1"/>
  <c r="I478" i="5"/>
  <c r="I479" i="5" s="1"/>
  <c r="I444" i="5"/>
  <c r="I445" i="5" s="1"/>
  <c r="J445" i="5" s="1"/>
  <c r="I411" i="5"/>
  <c r="I412" i="5" s="1"/>
  <c r="I410" i="5"/>
  <c r="J410" i="5" s="1"/>
  <c r="I377" i="5"/>
  <c r="I378" i="5" s="1"/>
  <c r="I376" i="5"/>
  <c r="J376" i="5" s="1"/>
  <c r="I343" i="5"/>
  <c r="I344" i="5" s="1"/>
  <c r="I342" i="5"/>
  <c r="J342" i="5" s="1"/>
  <c r="I309" i="5"/>
  <c r="I310" i="5" s="1"/>
  <c r="I308" i="5"/>
  <c r="J308" i="5" s="1"/>
  <c r="I275" i="5"/>
  <c r="I276" i="5" s="1"/>
  <c r="I274" i="5"/>
  <c r="J274" i="5" s="1"/>
  <c r="I241" i="5"/>
  <c r="I242" i="5" s="1"/>
  <c r="I240" i="5"/>
  <c r="J240" i="5" s="1"/>
  <c r="I207" i="5"/>
  <c r="I208" i="5" s="1"/>
  <c r="I206" i="5"/>
  <c r="J206" i="5" s="1"/>
  <c r="I173" i="5"/>
  <c r="I174" i="5" s="1"/>
  <c r="I172" i="5"/>
  <c r="J172" i="5" s="1"/>
  <c r="I139" i="5"/>
  <c r="I140" i="5" s="1"/>
  <c r="I138" i="5"/>
  <c r="J138" i="5" s="1"/>
  <c r="I105" i="5"/>
  <c r="I104" i="5"/>
  <c r="J104" i="5" s="1"/>
  <c r="I73" i="5"/>
  <c r="I71" i="5"/>
  <c r="I72" i="5" s="1"/>
  <c r="J72" i="5" s="1"/>
  <c r="I70" i="5"/>
  <c r="J70" i="5" s="1"/>
  <c r="I37" i="5"/>
  <c r="I36" i="5"/>
  <c r="J36" i="5" s="1"/>
  <c r="I3" i="5"/>
  <c r="I4" i="5" s="1"/>
  <c r="J4" i="5" s="1"/>
  <c r="I2" i="5"/>
  <c r="J2" i="5" s="1"/>
  <c r="J140" i="5" l="1"/>
  <c r="I141" i="5"/>
  <c r="J276" i="5"/>
  <c r="I277" i="5"/>
  <c r="J412" i="5"/>
  <c r="I413" i="5"/>
  <c r="I74" i="5"/>
  <c r="J73" i="5"/>
  <c r="I106" i="5"/>
  <c r="J105" i="5"/>
  <c r="I175" i="5"/>
  <c r="J174" i="5"/>
  <c r="I311" i="5"/>
  <c r="J310" i="5"/>
  <c r="I480" i="5"/>
  <c r="J479" i="5"/>
  <c r="J208" i="5"/>
  <c r="I209" i="5"/>
  <c r="J344" i="5"/>
  <c r="I345" i="5"/>
  <c r="I652" i="5"/>
  <c r="J651" i="5"/>
  <c r="I5" i="5"/>
  <c r="I684" i="5"/>
  <c r="J683" i="5"/>
  <c r="I38" i="5"/>
  <c r="J37" i="5"/>
  <c r="I243" i="5"/>
  <c r="J242" i="5"/>
  <c r="I379" i="5"/>
  <c r="J378" i="5"/>
  <c r="I856" i="5"/>
  <c r="J855" i="5"/>
  <c r="I720" i="5"/>
  <c r="J719" i="5"/>
  <c r="I752" i="5"/>
  <c r="J751" i="5"/>
  <c r="J173" i="5"/>
  <c r="J241" i="5"/>
  <c r="J309" i="5"/>
  <c r="J377" i="5"/>
  <c r="I446" i="5"/>
  <c r="J854" i="5"/>
  <c r="I548" i="5"/>
  <c r="J547" i="5"/>
  <c r="J478" i="5"/>
  <c r="J650" i="5"/>
  <c r="J682" i="5"/>
  <c r="I888" i="5"/>
  <c r="J887" i="5"/>
  <c r="I1160" i="5"/>
  <c r="J1159" i="5"/>
  <c r="I1026" i="5"/>
  <c r="J1025" i="5"/>
  <c r="J3" i="5"/>
  <c r="J71" i="5"/>
  <c r="J139" i="5"/>
  <c r="J207" i="5"/>
  <c r="J275" i="5"/>
  <c r="J343" i="5"/>
  <c r="J411" i="5"/>
  <c r="I584" i="5"/>
  <c r="J583" i="5"/>
  <c r="I616" i="5"/>
  <c r="J615" i="5"/>
  <c r="I788" i="5"/>
  <c r="J787" i="5"/>
  <c r="I820" i="5"/>
  <c r="J819" i="5"/>
  <c r="I922" i="5"/>
  <c r="J921" i="5"/>
  <c r="I516" i="5"/>
  <c r="J515" i="5"/>
  <c r="I1364" i="5"/>
  <c r="J1363" i="5"/>
  <c r="I1230" i="5"/>
  <c r="J1229" i="5"/>
  <c r="J955" i="5"/>
  <c r="I1058" i="5"/>
  <c r="J1057" i="5"/>
  <c r="I1262" i="5"/>
  <c r="J1261" i="5"/>
  <c r="I1467" i="5"/>
  <c r="J1466" i="5"/>
  <c r="J444" i="5"/>
  <c r="I1431" i="5"/>
  <c r="I1501" i="5"/>
  <c r="J1500" i="5"/>
  <c r="I958" i="5"/>
  <c r="J957" i="5"/>
  <c r="I1194" i="5"/>
  <c r="J1193" i="5"/>
  <c r="I1398" i="5"/>
  <c r="J1397" i="5"/>
  <c r="I990" i="5"/>
  <c r="J989" i="5"/>
  <c r="I1094" i="5"/>
  <c r="J1093" i="5"/>
  <c r="I1298" i="5"/>
  <c r="J1297" i="5"/>
  <c r="I1976" i="5"/>
  <c r="J1975" i="5"/>
  <c r="J1023" i="5"/>
  <c r="I1126" i="5"/>
  <c r="J1125" i="5"/>
  <c r="I1330" i="5"/>
  <c r="J1329" i="5"/>
  <c r="I1567" i="5"/>
  <c r="J1566" i="5"/>
  <c r="I1637" i="5"/>
  <c r="J1636" i="5"/>
  <c r="J1635" i="5"/>
  <c r="I1773" i="5"/>
  <c r="J1772" i="5"/>
  <c r="J954" i="5"/>
  <c r="J1022" i="5"/>
  <c r="J1090" i="5"/>
  <c r="J1158" i="5"/>
  <c r="J1294" i="5"/>
  <c r="J1362" i="5"/>
  <c r="J1465" i="5"/>
  <c r="J1771" i="5"/>
  <c r="I1909" i="5"/>
  <c r="J1908" i="5"/>
  <c r="I1533" i="5"/>
  <c r="J1532" i="5"/>
  <c r="I1704" i="5"/>
  <c r="J1703" i="5"/>
  <c r="I2284" i="5"/>
  <c r="J2283" i="5"/>
  <c r="I2486" i="5"/>
  <c r="J2485" i="5"/>
  <c r="I1840" i="5"/>
  <c r="J1839" i="5"/>
  <c r="I1670" i="5"/>
  <c r="J1669" i="5"/>
  <c r="I1806" i="5"/>
  <c r="J1805" i="5"/>
  <c r="I1942" i="5"/>
  <c r="J1941" i="5"/>
  <c r="J1668" i="5"/>
  <c r="J1804" i="5"/>
  <c r="J1940" i="5"/>
  <c r="I2587" i="5"/>
  <c r="J2586" i="5"/>
  <c r="I1602" i="5"/>
  <c r="J1601" i="5"/>
  <c r="I1738" i="5"/>
  <c r="J1737" i="5"/>
  <c r="I1874" i="5"/>
  <c r="J1873" i="5"/>
  <c r="I2010" i="5"/>
  <c r="J2009" i="5"/>
  <c r="I2044" i="5"/>
  <c r="J2043" i="5"/>
  <c r="J1600" i="5"/>
  <c r="J1736" i="5"/>
  <c r="J1872" i="5"/>
  <c r="J2008" i="5"/>
  <c r="J2112" i="5"/>
  <c r="I2146" i="5"/>
  <c r="J2145" i="5"/>
  <c r="I2249" i="5"/>
  <c r="J2248" i="5"/>
  <c r="I2316" i="5"/>
  <c r="J2315" i="5"/>
  <c r="I2078" i="5"/>
  <c r="J2077" i="5"/>
  <c r="J2247" i="5"/>
  <c r="I2418" i="5"/>
  <c r="J2417" i="5"/>
  <c r="J1634" i="5"/>
  <c r="J1702" i="5"/>
  <c r="J1770" i="5"/>
  <c r="J1838" i="5"/>
  <c r="J1906" i="5"/>
  <c r="J1974" i="5"/>
  <c r="J2042" i="5"/>
  <c r="I2555" i="5"/>
  <c r="J2554" i="5"/>
  <c r="I2181" i="5"/>
  <c r="J2180" i="5"/>
  <c r="I2114" i="5"/>
  <c r="J2113" i="5"/>
  <c r="I2214" i="5"/>
  <c r="J2213" i="5"/>
  <c r="J2212" i="5"/>
  <c r="I2350" i="5"/>
  <c r="J2349" i="5"/>
  <c r="I2453" i="5"/>
  <c r="J2452" i="5"/>
  <c r="I2826" i="5"/>
  <c r="J2825" i="5"/>
  <c r="J2281" i="5"/>
  <c r="I2385" i="5"/>
  <c r="J2384" i="5"/>
  <c r="I2725" i="5"/>
  <c r="J2724" i="5"/>
  <c r="J2824" i="5"/>
  <c r="I2861" i="5"/>
  <c r="J2860" i="5"/>
  <c r="J2280" i="5"/>
  <c r="J2348" i="5"/>
  <c r="J2416" i="5"/>
  <c r="I2519" i="5"/>
  <c r="J2518" i="5"/>
  <c r="I2623" i="5"/>
  <c r="J2622" i="5"/>
  <c r="I2655" i="5"/>
  <c r="J2654" i="5"/>
  <c r="I2794" i="5"/>
  <c r="J2793" i="5"/>
  <c r="I2894" i="5"/>
  <c r="J2893" i="5"/>
  <c r="I3233" i="5"/>
  <c r="J3232" i="5"/>
  <c r="J2688" i="5"/>
  <c r="J2723" i="5"/>
  <c r="J2859" i="5"/>
  <c r="I2690" i="5"/>
  <c r="I2758" i="5"/>
  <c r="J2757" i="5"/>
  <c r="I2963" i="5"/>
  <c r="J2962" i="5"/>
  <c r="J2756" i="5"/>
  <c r="I2997" i="5"/>
  <c r="J2996" i="5"/>
  <c r="I3167" i="5"/>
  <c r="J3166" i="5"/>
  <c r="I2927" i="5"/>
  <c r="J2926" i="5"/>
  <c r="I3133" i="5"/>
  <c r="J3132" i="5"/>
  <c r="J2722" i="5"/>
  <c r="J2790" i="5"/>
  <c r="J2858" i="5"/>
  <c r="I3029" i="5"/>
  <c r="J3028" i="5"/>
  <c r="I3064" i="5"/>
  <c r="J3063" i="5"/>
  <c r="J3131" i="5"/>
  <c r="I3101" i="5"/>
  <c r="J3100" i="5"/>
  <c r="I3201" i="5"/>
  <c r="J3200" i="5"/>
  <c r="J3164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I2" i="1"/>
  <c r="I2285" i="5" l="1"/>
  <c r="J2284" i="5"/>
  <c r="I1095" i="5"/>
  <c r="J1094" i="5"/>
  <c r="I3134" i="5"/>
  <c r="J3133" i="5"/>
  <c r="I2011" i="5"/>
  <c r="J2010" i="5"/>
  <c r="I1127" i="5"/>
  <c r="J1126" i="5"/>
  <c r="I685" i="5"/>
  <c r="J684" i="5"/>
  <c r="I3065" i="5"/>
  <c r="J3064" i="5"/>
  <c r="J2963" i="5"/>
  <c r="I2964" i="5"/>
  <c r="I3234" i="5"/>
  <c r="J3233" i="5"/>
  <c r="I2624" i="5"/>
  <c r="J2623" i="5"/>
  <c r="I2115" i="5"/>
  <c r="J2114" i="5"/>
  <c r="I2079" i="5"/>
  <c r="J2078" i="5"/>
  <c r="I1671" i="5"/>
  <c r="J1670" i="5"/>
  <c r="I1705" i="5"/>
  <c r="J1704" i="5"/>
  <c r="I991" i="5"/>
  <c r="J990" i="5"/>
  <c r="I1502" i="5"/>
  <c r="J1501" i="5"/>
  <c r="I1059" i="5"/>
  <c r="J1058" i="5"/>
  <c r="I6" i="5"/>
  <c r="J5" i="5"/>
  <c r="I481" i="5"/>
  <c r="J480" i="5"/>
  <c r="I75" i="5"/>
  <c r="J74" i="5"/>
  <c r="I2656" i="5"/>
  <c r="J2655" i="5"/>
  <c r="I2215" i="5"/>
  <c r="J2214" i="5"/>
  <c r="I2147" i="5"/>
  <c r="J2146" i="5"/>
  <c r="I1807" i="5"/>
  <c r="J1806" i="5"/>
  <c r="I1774" i="5"/>
  <c r="J1773" i="5"/>
  <c r="I1263" i="5"/>
  <c r="J1262" i="5"/>
  <c r="I2862" i="5"/>
  <c r="J2861" i="5"/>
  <c r="I617" i="5"/>
  <c r="J616" i="5"/>
  <c r="I2928" i="5"/>
  <c r="J2927" i="5"/>
  <c r="I2454" i="5"/>
  <c r="J2453" i="5"/>
  <c r="I1875" i="5"/>
  <c r="J1874" i="5"/>
  <c r="I1638" i="5"/>
  <c r="J1637" i="5"/>
  <c r="I1432" i="5"/>
  <c r="J1431" i="5"/>
  <c r="I923" i="5"/>
  <c r="J922" i="5"/>
  <c r="I585" i="5"/>
  <c r="J584" i="5"/>
  <c r="I380" i="5"/>
  <c r="J379" i="5"/>
  <c r="I414" i="5"/>
  <c r="J413" i="5"/>
  <c r="I2795" i="5"/>
  <c r="J2794" i="5"/>
  <c r="I959" i="5"/>
  <c r="J958" i="5"/>
  <c r="I889" i="5"/>
  <c r="J888" i="5"/>
  <c r="I2588" i="5"/>
  <c r="J2587" i="5"/>
  <c r="I3030" i="5"/>
  <c r="J3029" i="5"/>
  <c r="I2759" i="5"/>
  <c r="J2758" i="5"/>
  <c r="I2895" i="5"/>
  <c r="J2894" i="5"/>
  <c r="I2520" i="5"/>
  <c r="J2519" i="5"/>
  <c r="I2726" i="5"/>
  <c r="J2725" i="5"/>
  <c r="I2182" i="5"/>
  <c r="J2181" i="5"/>
  <c r="I2317" i="5"/>
  <c r="J2316" i="5"/>
  <c r="I1841" i="5"/>
  <c r="J1840" i="5"/>
  <c r="I1534" i="5"/>
  <c r="J1533" i="5"/>
  <c r="I1977" i="5"/>
  <c r="J1976" i="5"/>
  <c r="I1399" i="5"/>
  <c r="J1398" i="5"/>
  <c r="I1027" i="5"/>
  <c r="J1026" i="5"/>
  <c r="I653" i="5"/>
  <c r="J652" i="5"/>
  <c r="I312" i="5"/>
  <c r="J311" i="5"/>
  <c r="I107" i="5"/>
  <c r="J106" i="5"/>
  <c r="I2827" i="5"/>
  <c r="J2826" i="5"/>
  <c r="I517" i="5"/>
  <c r="J516" i="5"/>
  <c r="I857" i="5"/>
  <c r="J856" i="5"/>
  <c r="I3202" i="5"/>
  <c r="J3201" i="5"/>
  <c r="I3168" i="5"/>
  <c r="J3167" i="5"/>
  <c r="I2691" i="5"/>
  <c r="J2690" i="5"/>
  <c r="I2351" i="5"/>
  <c r="J2350" i="5"/>
  <c r="I1739" i="5"/>
  <c r="J1738" i="5"/>
  <c r="J1567" i="5"/>
  <c r="I1568" i="5"/>
  <c r="I1231" i="5"/>
  <c r="J1230" i="5"/>
  <c r="I821" i="5"/>
  <c r="J820" i="5"/>
  <c r="I549" i="5"/>
  <c r="J548" i="5"/>
  <c r="I753" i="5"/>
  <c r="J752" i="5"/>
  <c r="I244" i="5"/>
  <c r="J243" i="5"/>
  <c r="I346" i="5"/>
  <c r="J345" i="5"/>
  <c r="I278" i="5"/>
  <c r="J277" i="5"/>
  <c r="I2386" i="5"/>
  <c r="J2385" i="5"/>
  <c r="I2556" i="5"/>
  <c r="J2555" i="5"/>
  <c r="I2250" i="5"/>
  <c r="J2249" i="5"/>
  <c r="I1943" i="5"/>
  <c r="J1942" i="5"/>
  <c r="I2487" i="5"/>
  <c r="J2486" i="5"/>
  <c r="I1910" i="5"/>
  <c r="J1909" i="5"/>
  <c r="I1299" i="5"/>
  <c r="J1298" i="5"/>
  <c r="I1195" i="5"/>
  <c r="J1194" i="5"/>
  <c r="I1468" i="5"/>
  <c r="J1467" i="5"/>
  <c r="I1161" i="5"/>
  <c r="J1160" i="5"/>
  <c r="I176" i="5"/>
  <c r="J175" i="5"/>
  <c r="I3102" i="5"/>
  <c r="J3101" i="5"/>
  <c r="I2998" i="5"/>
  <c r="J2997" i="5"/>
  <c r="I2419" i="5"/>
  <c r="J2418" i="5"/>
  <c r="I2045" i="5"/>
  <c r="J2044" i="5"/>
  <c r="I1603" i="5"/>
  <c r="J1602" i="5"/>
  <c r="I1331" i="5"/>
  <c r="J1330" i="5"/>
  <c r="I1365" i="5"/>
  <c r="J1364" i="5"/>
  <c r="I789" i="5"/>
  <c r="J788" i="5"/>
  <c r="I447" i="5"/>
  <c r="J446" i="5"/>
  <c r="I721" i="5"/>
  <c r="J720" i="5"/>
  <c r="I39" i="5"/>
  <c r="J38" i="5"/>
  <c r="I210" i="5"/>
  <c r="J209" i="5"/>
  <c r="I142" i="5"/>
  <c r="J141" i="5"/>
  <c r="H3" i="1"/>
  <c r="I3" i="1"/>
  <c r="J3" i="1"/>
  <c r="K3" i="1"/>
  <c r="L3" i="1"/>
  <c r="M3" i="1"/>
  <c r="N3" i="1"/>
  <c r="O3" i="1"/>
  <c r="Q3" i="1"/>
  <c r="R3" i="1"/>
  <c r="S3" i="1"/>
  <c r="T3" i="1"/>
  <c r="U3" i="1"/>
  <c r="V3" i="1"/>
  <c r="W3" i="1"/>
  <c r="H4" i="1"/>
  <c r="I4" i="1"/>
  <c r="J4" i="1"/>
  <c r="K4" i="1"/>
  <c r="L4" i="1"/>
  <c r="M4" i="1"/>
  <c r="N4" i="1"/>
  <c r="O4" i="1"/>
  <c r="Q4" i="1"/>
  <c r="R4" i="1"/>
  <c r="S4" i="1"/>
  <c r="T4" i="1"/>
  <c r="U4" i="1"/>
  <c r="V4" i="1"/>
  <c r="W4" i="1"/>
  <c r="H5" i="1"/>
  <c r="I5" i="1"/>
  <c r="J5" i="1"/>
  <c r="K5" i="1"/>
  <c r="L5" i="1"/>
  <c r="M5" i="1"/>
  <c r="N5" i="1"/>
  <c r="O5" i="1"/>
  <c r="Q5" i="1"/>
  <c r="R5" i="1"/>
  <c r="S5" i="1"/>
  <c r="T5" i="1"/>
  <c r="U5" i="1"/>
  <c r="V5" i="1"/>
  <c r="W5" i="1"/>
  <c r="H6" i="1"/>
  <c r="I6" i="1"/>
  <c r="J6" i="1"/>
  <c r="K6" i="1"/>
  <c r="L6" i="1"/>
  <c r="M6" i="1"/>
  <c r="N6" i="1"/>
  <c r="O6" i="1"/>
  <c r="Q6" i="1"/>
  <c r="R6" i="1"/>
  <c r="S6" i="1"/>
  <c r="T6" i="1"/>
  <c r="U6" i="1"/>
  <c r="V6" i="1"/>
  <c r="W6" i="1"/>
  <c r="H7" i="1"/>
  <c r="I7" i="1"/>
  <c r="J7" i="1"/>
  <c r="K7" i="1"/>
  <c r="L7" i="1"/>
  <c r="M7" i="1"/>
  <c r="N7" i="1"/>
  <c r="O7" i="1"/>
  <c r="Q7" i="1"/>
  <c r="R7" i="1"/>
  <c r="S7" i="1"/>
  <c r="T7" i="1"/>
  <c r="U7" i="1"/>
  <c r="V7" i="1"/>
  <c r="W7" i="1"/>
  <c r="H8" i="1"/>
  <c r="I8" i="1"/>
  <c r="J8" i="1"/>
  <c r="K8" i="1"/>
  <c r="L8" i="1"/>
  <c r="M8" i="1"/>
  <c r="N8" i="1"/>
  <c r="O8" i="1"/>
  <c r="Q8" i="1"/>
  <c r="R8" i="1"/>
  <c r="S8" i="1"/>
  <c r="T8" i="1"/>
  <c r="U8" i="1"/>
  <c r="V8" i="1"/>
  <c r="W8" i="1"/>
  <c r="H9" i="1"/>
  <c r="I9" i="1"/>
  <c r="J9" i="1"/>
  <c r="K9" i="1"/>
  <c r="L9" i="1"/>
  <c r="M9" i="1"/>
  <c r="N9" i="1"/>
  <c r="O9" i="1"/>
  <c r="Q9" i="1"/>
  <c r="R9" i="1"/>
  <c r="S9" i="1"/>
  <c r="T9" i="1"/>
  <c r="U9" i="1"/>
  <c r="V9" i="1"/>
  <c r="W9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W10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W11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V12" i="1"/>
  <c r="W12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W13" i="1"/>
  <c r="H14" i="1"/>
  <c r="I14" i="1"/>
  <c r="J14" i="1"/>
  <c r="K14" i="1"/>
  <c r="L14" i="1"/>
  <c r="M14" i="1"/>
  <c r="N14" i="1"/>
  <c r="O14" i="1"/>
  <c r="Q14" i="1"/>
  <c r="R14" i="1"/>
  <c r="S14" i="1"/>
  <c r="T14" i="1"/>
  <c r="U14" i="1"/>
  <c r="V14" i="1"/>
  <c r="W14" i="1"/>
  <c r="H15" i="1"/>
  <c r="I15" i="1"/>
  <c r="J15" i="1"/>
  <c r="K15" i="1"/>
  <c r="L15" i="1"/>
  <c r="M15" i="1"/>
  <c r="N15" i="1"/>
  <c r="O15" i="1"/>
  <c r="Q15" i="1"/>
  <c r="R15" i="1"/>
  <c r="S15" i="1"/>
  <c r="T15" i="1"/>
  <c r="U15" i="1"/>
  <c r="V15" i="1"/>
  <c r="W15" i="1"/>
  <c r="H16" i="1"/>
  <c r="I16" i="1"/>
  <c r="J16" i="1"/>
  <c r="K16" i="1"/>
  <c r="L16" i="1"/>
  <c r="M16" i="1"/>
  <c r="N16" i="1"/>
  <c r="O16" i="1"/>
  <c r="Q16" i="1"/>
  <c r="R16" i="1"/>
  <c r="S16" i="1"/>
  <c r="T16" i="1"/>
  <c r="U16" i="1"/>
  <c r="V16" i="1"/>
  <c r="W16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W2" i="1"/>
  <c r="V2" i="1"/>
  <c r="U2" i="1"/>
  <c r="T2" i="1"/>
  <c r="S2" i="1"/>
  <c r="R2" i="1"/>
  <c r="Q2" i="1"/>
  <c r="O2" i="1"/>
  <c r="N2" i="1"/>
  <c r="M2" i="1"/>
  <c r="L2" i="1"/>
  <c r="K2" i="1"/>
  <c r="J2" i="1"/>
  <c r="H2" i="1"/>
  <c r="J721" i="5" l="1"/>
  <c r="I722" i="5"/>
  <c r="I2999" i="5"/>
  <c r="J2998" i="5"/>
  <c r="I3169" i="5"/>
  <c r="J3168" i="5"/>
  <c r="I1028" i="5"/>
  <c r="J1027" i="5"/>
  <c r="J2520" i="5"/>
  <c r="I2521" i="5"/>
  <c r="I415" i="5"/>
  <c r="J414" i="5"/>
  <c r="I2929" i="5"/>
  <c r="J2928" i="5"/>
  <c r="J2656" i="5"/>
  <c r="I2657" i="5"/>
  <c r="I1672" i="5"/>
  <c r="J1671" i="5"/>
  <c r="I2286" i="5"/>
  <c r="J2285" i="5"/>
  <c r="I2965" i="5"/>
  <c r="J2964" i="5"/>
  <c r="I1332" i="5"/>
  <c r="J1331" i="5"/>
  <c r="J2487" i="5"/>
  <c r="I2488" i="5"/>
  <c r="I2828" i="5"/>
  <c r="J2827" i="5"/>
  <c r="I1842" i="5"/>
  <c r="J1841" i="5"/>
  <c r="J2588" i="5"/>
  <c r="I2589" i="5"/>
  <c r="I1433" i="5"/>
  <c r="J1432" i="5"/>
  <c r="I1775" i="5"/>
  <c r="J1774" i="5"/>
  <c r="I1060" i="5"/>
  <c r="J1059" i="5"/>
  <c r="I3235" i="5"/>
  <c r="J3234" i="5"/>
  <c r="I1128" i="5"/>
  <c r="J1127" i="5"/>
  <c r="I143" i="5"/>
  <c r="J142" i="5"/>
  <c r="I448" i="5"/>
  <c r="J447" i="5"/>
  <c r="I1604" i="5"/>
  <c r="J1603" i="5"/>
  <c r="I3103" i="5"/>
  <c r="J3102" i="5"/>
  <c r="I1196" i="5"/>
  <c r="J1195" i="5"/>
  <c r="I1944" i="5"/>
  <c r="J1943" i="5"/>
  <c r="I279" i="5"/>
  <c r="J278" i="5"/>
  <c r="J549" i="5"/>
  <c r="I550" i="5"/>
  <c r="I1740" i="5"/>
  <c r="J1739" i="5"/>
  <c r="I3203" i="5"/>
  <c r="J3202" i="5"/>
  <c r="I108" i="5"/>
  <c r="J107" i="5"/>
  <c r="I1400" i="5"/>
  <c r="J1399" i="5"/>
  <c r="I2318" i="5"/>
  <c r="J2317" i="5"/>
  <c r="I2896" i="5"/>
  <c r="J2895" i="5"/>
  <c r="I890" i="5"/>
  <c r="J889" i="5"/>
  <c r="J380" i="5"/>
  <c r="I381" i="5"/>
  <c r="I1639" i="5"/>
  <c r="J1638" i="5"/>
  <c r="J617" i="5"/>
  <c r="I618" i="5"/>
  <c r="I1808" i="5"/>
  <c r="J1807" i="5"/>
  <c r="I76" i="5"/>
  <c r="J75" i="5"/>
  <c r="I1503" i="5"/>
  <c r="J1502" i="5"/>
  <c r="I2080" i="5"/>
  <c r="J2079" i="5"/>
  <c r="J2011" i="5"/>
  <c r="I2012" i="5"/>
  <c r="J753" i="5"/>
  <c r="I754" i="5"/>
  <c r="I211" i="5"/>
  <c r="J210" i="5"/>
  <c r="J789" i="5"/>
  <c r="I790" i="5"/>
  <c r="I2046" i="5"/>
  <c r="J2045" i="5"/>
  <c r="J176" i="5"/>
  <c r="I177" i="5"/>
  <c r="I1300" i="5"/>
  <c r="J1299" i="5"/>
  <c r="I2251" i="5"/>
  <c r="J2250" i="5"/>
  <c r="I347" i="5"/>
  <c r="J346" i="5"/>
  <c r="J821" i="5"/>
  <c r="I822" i="5"/>
  <c r="I2352" i="5"/>
  <c r="J2351" i="5"/>
  <c r="J857" i="5"/>
  <c r="I858" i="5"/>
  <c r="J312" i="5"/>
  <c r="I313" i="5"/>
  <c r="I1978" i="5"/>
  <c r="J1977" i="5"/>
  <c r="J2182" i="5"/>
  <c r="I2183" i="5"/>
  <c r="J2759" i="5"/>
  <c r="I2760" i="5"/>
  <c r="I960" i="5"/>
  <c r="J959" i="5"/>
  <c r="J585" i="5"/>
  <c r="I586" i="5"/>
  <c r="I1876" i="5"/>
  <c r="J1875" i="5"/>
  <c r="I2863" i="5"/>
  <c r="J2862" i="5"/>
  <c r="I2148" i="5"/>
  <c r="J2147" i="5"/>
  <c r="J481" i="5"/>
  <c r="I482" i="5"/>
  <c r="I992" i="5"/>
  <c r="J991" i="5"/>
  <c r="I2116" i="5"/>
  <c r="J2115" i="5"/>
  <c r="J3065" i="5"/>
  <c r="I3066" i="5"/>
  <c r="I3135" i="5"/>
  <c r="J3134" i="5"/>
  <c r="I2387" i="5"/>
  <c r="J2386" i="5"/>
  <c r="I1469" i="5"/>
  <c r="J1468" i="5"/>
  <c r="I40" i="5"/>
  <c r="J39" i="5"/>
  <c r="I1366" i="5"/>
  <c r="J1365" i="5"/>
  <c r="I2420" i="5"/>
  <c r="J2419" i="5"/>
  <c r="I1162" i="5"/>
  <c r="J1161" i="5"/>
  <c r="I1911" i="5"/>
  <c r="J1910" i="5"/>
  <c r="J2556" i="5"/>
  <c r="I2557" i="5"/>
  <c r="J244" i="5"/>
  <c r="I245" i="5"/>
  <c r="I1232" i="5"/>
  <c r="J1231" i="5"/>
  <c r="I2692" i="5"/>
  <c r="J2691" i="5"/>
  <c r="J517" i="5"/>
  <c r="I518" i="5"/>
  <c r="J653" i="5"/>
  <c r="I654" i="5"/>
  <c r="I1535" i="5"/>
  <c r="J1534" i="5"/>
  <c r="I2727" i="5"/>
  <c r="J2726" i="5"/>
  <c r="J3030" i="5"/>
  <c r="I3031" i="5"/>
  <c r="I2796" i="5"/>
  <c r="J2795" i="5"/>
  <c r="I924" i="5"/>
  <c r="J923" i="5"/>
  <c r="I2455" i="5"/>
  <c r="J2454" i="5"/>
  <c r="I1264" i="5"/>
  <c r="J1263" i="5"/>
  <c r="I2216" i="5"/>
  <c r="J2215" i="5"/>
  <c r="I7" i="5"/>
  <c r="J6" i="5"/>
  <c r="I1706" i="5"/>
  <c r="J1705" i="5"/>
  <c r="J2624" i="5"/>
  <c r="I2625" i="5"/>
  <c r="J685" i="5"/>
  <c r="I686" i="5"/>
  <c r="I1096" i="5"/>
  <c r="J1095" i="5"/>
  <c r="I1569" i="5"/>
  <c r="J1568" i="5"/>
  <c r="I723" i="5" l="1"/>
  <c r="J722" i="5"/>
  <c r="J3066" i="5"/>
  <c r="I3067" i="5"/>
  <c r="I314" i="5"/>
  <c r="J313" i="5"/>
  <c r="I2013" i="5"/>
  <c r="J2012" i="5"/>
  <c r="I2590" i="5"/>
  <c r="J2589" i="5"/>
  <c r="I2658" i="5"/>
  <c r="J2657" i="5"/>
  <c r="J2625" i="5"/>
  <c r="I2626" i="5"/>
  <c r="J586" i="5"/>
  <c r="I587" i="5"/>
  <c r="I178" i="5"/>
  <c r="J177" i="5"/>
  <c r="J1569" i="5"/>
  <c r="I1570" i="5"/>
  <c r="I1707" i="5"/>
  <c r="J1706" i="5"/>
  <c r="I2456" i="5"/>
  <c r="J2455" i="5"/>
  <c r="J2727" i="5"/>
  <c r="I2728" i="5"/>
  <c r="I2693" i="5"/>
  <c r="J2692" i="5"/>
  <c r="I1912" i="5"/>
  <c r="J1911" i="5"/>
  <c r="J40" i="5"/>
  <c r="I41" i="5"/>
  <c r="I2149" i="5"/>
  <c r="J2148" i="5"/>
  <c r="I961" i="5"/>
  <c r="J960" i="5"/>
  <c r="I348" i="5"/>
  <c r="J347" i="5"/>
  <c r="I2047" i="5"/>
  <c r="J2046" i="5"/>
  <c r="I1809" i="5"/>
  <c r="J1808" i="5"/>
  <c r="I891" i="5"/>
  <c r="J890" i="5"/>
  <c r="J108" i="5"/>
  <c r="I109" i="5"/>
  <c r="I280" i="5"/>
  <c r="J279" i="5"/>
  <c r="I1605" i="5"/>
  <c r="J1604" i="5"/>
  <c r="I3236" i="5"/>
  <c r="J3235" i="5"/>
  <c r="I1333" i="5"/>
  <c r="J1332" i="5"/>
  <c r="I1029" i="5"/>
  <c r="J1028" i="5"/>
  <c r="I519" i="5"/>
  <c r="J518" i="5"/>
  <c r="I2761" i="5"/>
  <c r="J2760" i="5"/>
  <c r="I859" i="5"/>
  <c r="J858" i="5"/>
  <c r="J790" i="5"/>
  <c r="I791" i="5"/>
  <c r="J618" i="5"/>
  <c r="I619" i="5"/>
  <c r="I1097" i="5"/>
  <c r="J1096" i="5"/>
  <c r="I925" i="5"/>
  <c r="J924" i="5"/>
  <c r="I1233" i="5"/>
  <c r="J1232" i="5"/>
  <c r="I1470" i="5"/>
  <c r="J1469" i="5"/>
  <c r="J2863" i="5"/>
  <c r="I2864" i="5"/>
  <c r="I2252" i="5"/>
  <c r="J2251" i="5"/>
  <c r="I2081" i="5"/>
  <c r="J2080" i="5"/>
  <c r="I2897" i="5"/>
  <c r="J2896" i="5"/>
  <c r="I449" i="5"/>
  <c r="J448" i="5"/>
  <c r="I1843" i="5"/>
  <c r="J1842" i="5"/>
  <c r="J3169" i="5"/>
  <c r="I3170" i="5"/>
  <c r="I687" i="5"/>
  <c r="J686" i="5"/>
  <c r="I655" i="5"/>
  <c r="J654" i="5"/>
  <c r="I246" i="5"/>
  <c r="J245" i="5"/>
  <c r="I2184" i="5"/>
  <c r="J2183" i="5"/>
  <c r="I8" i="5"/>
  <c r="J7" i="5"/>
  <c r="I1536" i="5"/>
  <c r="J1535" i="5"/>
  <c r="I1163" i="5"/>
  <c r="J1162" i="5"/>
  <c r="I2117" i="5"/>
  <c r="J2116" i="5"/>
  <c r="I3204" i="5"/>
  <c r="J3203" i="5"/>
  <c r="I1945" i="5"/>
  <c r="J1944" i="5"/>
  <c r="I1061" i="5"/>
  <c r="J1060" i="5"/>
  <c r="I2966" i="5"/>
  <c r="J2965" i="5"/>
  <c r="J2929" i="5"/>
  <c r="I2930" i="5"/>
  <c r="I2217" i="5"/>
  <c r="J2216" i="5"/>
  <c r="I2797" i="5"/>
  <c r="J2796" i="5"/>
  <c r="I2421" i="5"/>
  <c r="J2420" i="5"/>
  <c r="I2388" i="5"/>
  <c r="J2387" i="5"/>
  <c r="J992" i="5"/>
  <c r="I993" i="5"/>
  <c r="I1877" i="5"/>
  <c r="J1876" i="5"/>
  <c r="I2353" i="5"/>
  <c r="J2352" i="5"/>
  <c r="I1301" i="5"/>
  <c r="J1300" i="5"/>
  <c r="I212" i="5"/>
  <c r="J211" i="5"/>
  <c r="I1504" i="5"/>
  <c r="J1503" i="5"/>
  <c r="I1640" i="5"/>
  <c r="J1639" i="5"/>
  <c r="I2319" i="5"/>
  <c r="J2318" i="5"/>
  <c r="I1741" i="5"/>
  <c r="J1740" i="5"/>
  <c r="I1197" i="5"/>
  <c r="J1196" i="5"/>
  <c r="I144" i="5"/>
  <c r="J143" i="5"/>
  <c r="I1776" i="5"/>
  <c r="J1775" i="5"/>
  <c r="I2829" i="5"/>
  <c r="J2828" i="5"/>
  <c r="I2287" i="5"/>
  <c r="J2286" i="5"/>
  <c r="I416" i="5"/>
  <c r="J415" i="5"/>
  <c r="I3000" i="5"/>
  <c r="J2999" i="5"/>
  <c r="I3032" i="5"/>
  <c r="J3031" i="5"/>
  <c r="I2558" i="5"/>
  <c r="J2557" i="5"/>
  <c r="I483" i="5"/>
  <c r="J482" i="5"/>
  <c r="J822" i="5"/>
  <c r="I823" i="5"/>
  <c r="I755" i="5"/>
  <c r="J754" i="5"/>
  <c r="I382" i="5"/>
  <c r="J381" i="5"/>
  <c r="I551" i="5"/>
  <c r="J550" i="5"/>
  <c r="J2488" i="5"/>
  <c r="I2489" i="5"/>
  <c r="I2522" i="5"/>
  <c r="J2521" i="5"/>
  <c r="I1265" i="5"/>
  <c r="J1264" i="5"/>
  <c r="I1367" i="5"/>
  <c r="J1366" i="5"/>
  <c r="I3136" i="5"/>
  <c r="J3135" i="5"/>
  <c r="I1979" i="5"/>
  <c r="J1978" i="5"/>
  <c r="J76" i="5"/>
  <c r="I77" i="5"/>
  <c r="I1401" i="5"/>
  <c r="J1400" i="5"/>
  <c r="I3104" i="5"/>
  <c r="J3103" i="5"/>
  <c r="I1129" i="5"/>
  <c r="J1128" i="5"/>
  <c r="I1434" i="5"/>
  <c r="J1433" i="5"/>
  <c r="I1673" i="5"/>
  <c r="J1672" i="5"/>
  <c r="J3170" i="5" l="1"/>
  <c r="I3171" i="5"/>
  <c r="I792" i="5"/>
  <c r="J791" i="5"/>
  <c r="I42" i="5"/>
  <c r="J41" i="5"/>
  <c r="I588" i="5"/>
  <c r="J587" i="5"/>
  <c r="I2490" i="5"/>
  <c r="J2489" i="5"/>
  <c r="I824" i="5"/>
  <c r="J823" i="5"/>
  <c r="I2931" i="5"/>
  <c r="J2930" i="5"/>
  <c r="I1674" i="5"/>
  <c r="J1673" i="5"/>
  <c r="I1402" i="5"/>
  <c r="J1401" i="5"/>
  <c r="I1368" i="5"/>
  <c r="J1367" i="5"/>
  <c r="I552" i="5"/>
  <c r="J551" i="5"/>
  <c r="I484" i="5"/>
  <c r="J483" i="5"/>
  <c r="J416" i="5"/>
  <c r="I417" i="5"/>
  <c r="J144" i="5"/>
  <c r="I145" i="5"/>
  <c r="I1641" i="5"/>
  <c r="J1640" i="5"/>
  <c r="I2354" i="5"/>
  <c r="J2353" i="5"/>
  <c r="I2422" i="5"/>
  <c r="J2421" i="5"/>
  <c r="I2967" i="5"/>
  <c r="J2966" i="5"/>
  <c r="I2118" i="5"/>
  <c r="J2117" i="5"/>
  <c r="I2185" i="5"/>
  <c r="J2184" i="5"/>
  <c r="I2082" i="5"/>
  <c r="J2081" i="5"/>
  <c r="I1234" i="5"/>
  <c r="J1233" i="5"/>
  <c r="I1030" i="5"/>
  <c r="J1029" i="5"/>
  <c r="J280" i="5"/>
  <c r="I281" i="5"/>
  <c r="I2048" i="5"/>
  <c r="J2047" i="5"/>
  <c r="I2457" i="5"/>
  <c r="J2456" i="5"/>
  <c r="I2014" i="5"/>
  <c r="J2013" i="5"/>
  <c r="I110" i="5"/>
  <c r="J109" i="5"/>
  <c r="I2627" i="5"/>
  <c r="J2626" i="5"/>
  <c r="I1435" i="5"/>
  <c r="J1434" i="5"/>
  <c r="I1266" i="5"/>
  <c r="J1265" i="5"/>
  <c r="I383" i="5"/>
  <c r="J382" i="5"/>
  <c r="I2559" i="5"/>
  <c r="J2558" i="5"/>
  <c r="I2288" i="5"/>
  <c r="J2287" i="5"/>
  <c r="I1198" i="5"/>
  <c r="J1197" i="5"/>
  <c r="I1505" i="5"/>
  <c r="J1504" i="5"/>
  <c r="I1878" i="5"/>
  <c r="J1877" i="5"/>
  <c r="I2798" i="5"/>
  <c r="J2797" i="5"/>
  <c r="I1062" i="5"/>
  <c r="J1061" i="5"/>
  <c r="I1164" i="5"/>
  <c r="J1163" i="5"/>
  <c r="I247" i="5"/>
  <c r="J246" i="5"/>
  <c r="I1844" i="5"/>
  <c r="J1843" i="5"/>
  <c r="I2253" i="5"/>
  <c r="J2252" i="5"/>
  <c r="I926" i="5"/>
  <c r="J925" i="5"/>
  <c r="I860" i="5"/>
  <c r="J859" i="5"/>
  <c r="I1334" i="5"/>
  <c r="J1333" i="5"/>
  <c r="J348" i="5"/>
  <c r="I349" i="5"/>
  <c r="I1913" i="5"/>
  <c r="J1912" i="5"/>
  <c r="J1707" i="5"/>
  <c r="I1708" i="5"/>
  <c r="I315" i="5"/>
  <c r="J314" i="5"/>
  <c r="I994" i="5"/>
  <c r="J993" i="5"/>
  <c r="I2865" i="5"/>
  <c r="J2864" i="5"/>
  <c r="I1571" i="5"/>
  <c r="J1570" i="5"/>
  <c r="I3068" i="5"/>
  <c r="J3067" i="5"/>
  <c r="I78" i="5"/>
  <c r="J77" i="5"/>
  <c r="I1130" i="5"/>
  <c r="J1129" i="5"/>
  <c r="I1980" i="5"/>
  <c r="J1979" i="5"/>
  <c r="I2523" i="5"/>
  <c r="J2522" i="5"/>
  <c r="I756" i="5"/>
  <c r="J755" i="5"/>
  <c r="I3033" i="5"/>
  <c r="J3032" i="5"/>
  <c r="I2830" i="5"/>
  <c r="J2829" i="5"/>
  <c r="I1742" i="5"/>
  <c r="J1741" i="5"/>
  <c r="J212" i="5"/>
  <c r="I213" i="5"/>
  <c r="I2218" i="5"/>
  <c r="J2217" i="5"/>
  <c r="I1946" i="5"/>
  <c r="J1945" i="5"/>
  <c r="I1537" i="5"/>
  <c r="J1536" i="5"/>
  <c r="I656" i="5"/>
  <c r="J655" i="5"/>
  <c r="J449" i="5"/>
  <c r="I450" i="5"/>
  <c r="I1098" i="5"/>
  <c r="J1097" i="5"/>
  <c r="I2762" i="5"/>
  <c r="J2761" i="5"/>
  <c r="I3237" i="5"/>
  <c r="J3236" i="5"/>
  <c r="I892" i="5"/>
  <c r="J891" i="5"/>
  <c r="I962" i="5"/>
  <c r="J961" i="5"/>
  <c r="J2693" i="5"/>
  <c r="I2694" i="5"/>
  <c r="I2659" i="5"/>
  <c r="J2658" i="5"/>
  <c r="I620" i="5"/>
  <c r="J619" i="5"/>
  <c r="I2729" i="5"/>
  <c r="J2728" i="5"/>
  <c r="I3105" i="5"/>
  <c r="J3104" i="5"/>
  <c r="I3137" i="5"/>
  <c r="J3136" i="5"/>
  <c r="I3001" i="5"/>
  <c r="J3000" i="5"/>
  <c r="I1777" i="5"/>
  <c r="J1776" i="5"/>
  <c r="I2320" i="5"/>
  <c r="J2319" i="5"/>
  <c r="I1302" i="5"/>
  <c r="J1301" i="5"/>
  <c r="I2389" i="5"/>
  <c r="J2388" i="5"/>
  <c r="I3205" i="5"/>
  <c r="J3204" i="5"/>
  <c r="J8" i="5"/>
  <c r="I9" i="5"/>
  <c r="I688" i="5"/>
  <c r="J687" i="5"/>
  <c r="I2898" i="5"/>
  <c r="J2897" i="5"/>
  <c r="I1471" i="5"/>
  <c r="J1470" i="5"/>
  <c r="I520" i="5"/>
  <c r="J519" i="5"/>
  <c r="I1606" i="5"/>
  <c r="J1605" i="5"/>
  <c r="I1810" i="5"/>
  <c r="J1809" i="5"/>
  <c r="I2150" i="5"/>
  <c r="J2149" i="5"/>
  <c r="I179" i="5"/>
  <c r="J178" i="5"/>
  <c r="I2591" i="5"/>
  <c r="J2590" i="5"/>
  <c r="I724" i="5"/>
  <c r="J723" i="5"/>
  <c r="I451" i="5" l="1"/>
  <c r="J450" i="5"/>
  <c r="I282" i="5"/>
  <c r="J281" i="5"/>
  <c r="I725" i="5"/>
  <c r="J724" i="5"/>
  <c r="I1811" i="5"/>
  <c r="J1810" i="5"/>
  <c r="I2899" i="5"/>
  <c r="J2898" i="5"/>
  <c r="I2390" i="5"/>
  <c r="J2389" i="5"/>
  <c r="J3001" i="5"/>
  <c r="I3002" i="5"/>
  <c r="I621" i="5"/>
  <c r="J620" i="5"/>
  <c r="I893" i="5"/>
  <c r="J892" i="5"/>
  <c r="I2219" i="5"/>
  <c r="J2218" i="5"/>
  <c r="J3033" i="5"/>
  <c r="I3034" i="5"/>
  <c r="I1131" i="5"/>
  <c r="J1130" i="5"/>
  <c r="I2866" i="5"/>
  <c r="J2865" i="5"/>
  <c r="I1914" i="5"/>
  <c r="J1913" i="5"/>
  <c r="I927" i="5"/>
  <c r="J926" i="5"/>
  <c r="I1165" i="5"/>
  <c r="J1164" i="5"/>
  <c r="I1506" i="5"/>
  <c r="J1505" i="5"/>
  <c r="I384" i="5"/>
  <c r="J383" i="5"/>
  <c r="I111" i="5"/>
  <c r="J110" i="5"/>
  <c r="I2186" i="5"/>
  <c r="J2185" i="5"/>
  <c r="I2355" i="5"/>
  <c r="J2354" i="5"/>
  <c r="I485" i="5"/>
  <c r="J484" i="5"/>
  <c r="I1675" i="5"/>
  <c r="J1674" i="5"/>
  <c r="I589" i="5"/>
  <c r="J588" i="5"/>
  <c r="I214" i="5"/>
  <c r="J213" i="5"/>
  <c r="I350" i="5"/>
  <c r="J349" i="5"/>
  <c r="I2592" i="5"/>
  <c r="J2591" i="5"/>
  <c r="I1607" i="5"/>
  <c r="J1606" i="5"/>
  <c r="I689" i="5"/>
  <c r="J688" i="5"/>
  <c r="I1303" i="5"/>
  <c r="J1302" i="5"/>
  <c r="J3137" i="5"/>
  <c r="I3138" i="5"/>
  <c r="I2660" i="5"/>
  <c r="J2659" i="5"/>
  <c r="I3238" i="5"/>
  <c r="J3237" i="5"/>
  <c r="I657" i="5"/>
  <c r="J656" i="5"/>
  <c r="I757" i="5"/>
  <c r="J756" i="5"/>
  <c r="I79" i="5"/>
  <c r="J78" i="5"/>
  <c r="I995" i="5"/>
  <c r="J994" i="5"/>
  <c r="I2254" i="5"/>
  <c r="J2253" i="5"/>
  <c r="I1063" i="5"/>
  <c r="J1062" i="5"/>
  <c r="I1199" i="5"/>
  <c r="J1198" i="5"/>
  <c r="I1267" i="5"/>
  <c r="J1266" i="5"/>
  <c r="I2015" i="5"/>
  <c r="J2014" i="5"/>
  <c r="I1031" i="5"/>
  <c r="J1030" i="5"/>
  <c r="I2119" i="5"/>
  <c r="J2118" i="5"/>
  <c r="I1642" i="5"/>
  <c r="J1641" i="5"/>
  <c r="I553" i="5"/>
  <c r="J552" i="5"/>
  <c r="J2931" i="5"/>
  <c r="I2932" i="5"/>
  <c r="I43" i="5"/>
  <c r="J42" i="5"/>
  <c r="I2695" i="5"/>
  <c r="J2694" i="5"/>
  <c r="I146" i="5"/>
  <c r="J145" i="5"/>
  <c r="I10" i="5"/>
  <c r="J9" i="5"/>
  <c r="I180" i="5"/>
  <c r="J179" i="5"/>
  <c r="I521" i="5"/>
  <c r="J520" i="5"/>
  <c r="I2321" i="5"/>
  <c r="J2320" i="5"/>
  <c r="J3105" i="5"/>
  <c r="I3106" i="5"/>
  <c r="I2763" i="5"/>
  <c r="J2762" i="5"/>
  <c r="I1538" i="5"/>
  <c r="J1537" i="5"/>
  <c r="I1743" i="5"/>
  <c r="J1742" i="5"/>
  <c r="I2524" i="5"/>
  <c r="J2523" i="5"/>
  <c r="I3069" i="5"/>
  <c r="J3068" i="5"/>
  <c r="I316" i="5"/>
  <c r="J315" i="5"/>
  <c r="I1335" i="5"/>
  <c r="J1334" i="5"/>
  <c r="I1845" i="5"/>
  <c r="J1844" i="5"/>
  <c r="I2799" i="5"/>
  <c r="J2798" i="5"/>
  <c r="I2289" i="5"/>
  <c r="J2288" i="5"/>
  <c r="I1436" i="5"/>
  <c r="J1435" i="5"/>
  <c r="I2458" i="5"/>
  <c r="J2457" i="5"/>
  <c r="I1235" i="5"/>
  <c r="J1234" i="5"/>
  <c r="I2968" i="5"/>
  <c r="J2967" i="5"/>
  <c r="I1369" i="5"/>
  <c r="J1368" i="5"/>
  <c r="I825" i="5"/>
  <c r="J824" i="5"/>
  <c r="I793" i="5"/>
  <c r="J792" i="5"/>
  <c r="I1709" i="5"/>
  <c r="J1708" i="5"/>
  <c r="I418" i="5"/>
  <c r="J417" i="5"/>
  <c r="J3171" i="5"/>
  <c r="I3172" i="5"/>
  <c r="I2151" i="5"/>
  <c r="J2150" i="5"/>
  <c r="I1472" i="5"/>
  <c r="J1471" i="5"/>
  <c r="I3206" i="5"/>
  <c r="J3205" i="5"/>
  <c r="I1778" i="5"/>
  <c r="J1777" i="5"/>
  <c r="I2730" i="5"/>
  <c r="J2729" i="5"/>
  <c r="I963" i="5"/>
  <c r="J962" i="5"/>
  <c r="I1099" i="5"/>
  <c r="J1098" i="5"/>
  <c r="I1947" i="5"/>
  <c r="J1946" i="5"/>
  <c r="I2831" i="5"/>
  <c r="J2830" i="5"/>
  <c r="I1981" i="5"/>
  <c r="J1980" i="5"/>
  <c r="I1572" i="5"/>
  <c r="J1571" i="5"/>
  <c r="I861" i="5"/>
  <c r="J860" i="5"/>
  <c r="I248" i="5"/>
  <c r="J247" i="5"/>
  <c r="I1879" i="5"/>
  <c r="J1878" i="5"/>
  <c r="I2560" i="5"/>
  <c r="J2559" i="5"/>
  <c r="I2628" i="5"/>
  <c r="J2627" i="5"/>
  <c r="I2049" i="5"/>
  <c r="J2048" i="5"/>
  <c r="I2083" i="5"/>
  <c r="J2082" i="5"/>
  <c r="I2423" i="5"/>
  <c r="J2422" i="5"/>
  <c r="I1403" i="5"/>
  <c r="J1402" i="5"/>
  <c r="I2491" i="5"/>
  <c r="J2490" i="5"/>
  <c r="J2491" i="5" l="1"/>
  <c r="I2492" i="5"/>
  <c r="I2050" i="5"/>
  <c r="J2049" i="5"/>
  <c r="J248" i="5"/>
  <c r="I249" i="5"/>
  <c r="I2832" i="5"/>
  <c r="J2831" i="5"/>
  <c r="I2731" i="5"/>
  <c r="J2730" i="5"/>
  <c r="I2152" i="5"/>
  <c r="J2151" i="5"/>
  <c r="J793" i="5"/>
  <c r="I794" i="5"/>
  <c r="I1236" i="5"/>
  <c r="J1235" i="5"/>
  <c r="I2800" i="5"/>
  <c r="J2799" i="5"/>
  <c r="I3070" i="5"/>
  <c r="J3069" i="5"/>
  <c r="I2764" i="5"/>
  <c r="J2763" i="5"/>
  <c r="J180" i="5"/>
  <c r="I181" i="5"/>
  <c r="I44" i="5"/>
  <c r="J43" i="5"/>
  <c r="I2120" i="5"/>
  <c r="J2119" i="5"/>
  <c r="I1200" i="5"/>
  <c r="J1199" i="5"/>
  <c r="I80" i="5"/>
  <c r="J79" i="5"/>
  <c r="J2660" i="5"/>
  <c r="I2661" i="5"/>
  <c r="J1607" i="5"/>
  <c r="I1608" i="5"/>
  <c r="J589" i="5"/>
  <c r="I590" i="5"/>
  <c r="I2187" i="5"/>
  <c r="J2186" i="5"/>
  <c r="I1166" i="5"/>
  <c r="J1165" i="5"/>
  <c r="I1132" i="5"/>
  <c r="J1131" i="5"/>
  <c r="J621" i="5"/>
  <c r="I622" i="5"/>
  <c r="J1811" i="5"/>
  <c r="I1812" i="5"/>
  <c r="J3106" i="5"/>
  <c r="I3107" i="5"/>
  <c r="J3138" i="5"/>
  <c r="I3139" i="5"/>
  <c r="J3034" i="5"/>
  <c r="I3035" i="5"/>
  <c r="J3002" i="5"/>
  <c r="I3003" i="5"/>
  <c r="I1404" i="5"/>
  <c r="J1403" i="5"/>
  <c r="J2628" i="5"/>
  <c r="I2629" i="5"/>
  <c r="J861" i="5"/>
  <c r="I862" i="5"/>
  <c r="J1947" i="5"/>
  <c r="I1948" i="5"/>
  <c r="I1779" i="5"/>
  <c r="J1778" i="5"/>
  <c r="J825" i="5"/>
  <c r="I826" i="5"/>
  <c r="I2459" i="5"/>
  <c r="J2458" i="5"/>
  <c r="I1846" i="5"/>
  <c r="J1845" i="5"/>
  <c r="J2524" i="5"/>
  <c r="I2525" i="5"/>
  <c r="I11" i="5"/>
  <c r="J10" i="5"/>
  <c r="I1032" i="5"/>
  <c r="J1031" i="5"/>
  <c r="I1064" i="5"/>
  <c r="J1063" i="5"/>
  <c r="J757" i="5"/>
  <c r="I758" i="5"/>
  <c r="J2592" i="5"/>
  <c r="I2593" i="5"/>
  <c r="J1675" i="5"/>
  <c r="I1676" i="5"/>
  <c r="I112" i="5"/>
  <c r="J111" i="5"/>
  <c r="I928" i="5"/>
  <c r="J927" i="5"/>
  <c r="J725" i="5"/>
  <c r="I726" i="5"/>
  <c r="I3173" i="5"/>
  <c r="J3172" i="5"/>
  <c r="I2933" i="5"/>
  <c r="J2932" i="5"/>
  <c r="I2424" i="5"/>
  <c r="J2423" i="5"/>
  <c r="J2560" i="5"/>
  <c r="I2561" i="5"/>
  <c r="I1573" i="5"/>
  <c r="J1572" i="5"/>
  <c r="I1100" i="5"/>
  <c r="J1099" i="5"/>
  <c r="I3207" i="5"/>
  <c r="J3206" i="5"/>
  <c r="I419" i="5"/>
  <c r="J418" i="5"/>
  <c r="I1370" i="5"/>
  <c r="J1369" i="5"/>
  <c r="I1437" i="5"/>
  <c r="J1436" i="5"/>
  <c r="I1336" i="5"/>
  <c r="J1335" i="5"/>
  <c r="J1743" i="5"/>
  <c r="I1744" i="5"/>
  <c r="I2322" i="5"/>
  <c r="J2321" i="5"/>
  <c r="I147" i="5"/>
  <c r="J146" i="5"/>
  <c r="J553" i="5"/>
  <c r="I554" i="5"/>
  <c r="J2015" i="5"/>
  <c r="I2016" i="5"/>
  <c r="J2254" i="5"/>
  <c r="I2255" i="5"/>
  <c r="J657" i="5"/>
  <c r="I658" i="5"/>
  <c r="I1304" i="5"/>
  <c r="J1303" i="5"/>
  <c r="I351" i="5"/>
  <c r="J350" i="5"/>
  <c r="J485" i="5"/>
  <c r="I486" i="5"/>
  <c r="J384" i="5"/>
  <c r="I385" i="5"/>
  <c r="I1915" i="5"/>
  <c r="J1914" i="5"/>
  <c r="I2220" i="5"/>
  <c r="J2219" i="5"/>
  <c r="I2391" i="5"/>
  <c r="J2390" i="5"/>
  <c r="I283" i="5"/>
  <c r="J282" i="5"/>
  <c r="I2084" i="5"/>
  <c r="J2083" i="5"/>
  <c r="J1879" i="5"/>
  <c r="I1880" i="5"/>
  <c r="I1982" i="5"/>
  <c r="J1981" i="5"/>
  <c r="I964" i="5"/>
  <c r="J963" i="5"/>
  <c r="I1473" i="5"/>
  <c r="J1472" i="5"/>
  <c r="I1710" i="5"/>
  <c r="J1709" i="5"/>
  <c r="I2969" i="5"/>
  <c r="J2968" i="5"/>
  <c r="I2290" i="5"/>
  <c r="J2289" i="5"/>
  <c r="J316" i="5"/>
  <c r="I317" i="5"/>
  <c r="I1539" i="5"/>
  <c r="J1538" i="5"/>
  <c r="J521" i="5"/>
  <c r="I522" i="5"/>
  <c r="I2696" i="5"/>
  <c r="J2695" i="5"/>
  <c r="I1643" i="5"/>
  <c r="J1642" i="5"/>
  <c r="I1268" i="5"/>
  <c r="J1267" i="5"/>
  <c r="I996" i="5"/>
  <c r="J995" i="5"/>
  <c r="I3239" i="5"/>
  <c r="J3238" i="5"/>
  <c r="J689" i="5"/>
  <c r="I690" i="5"/>
  <c r="I215" i="5"/>
  <c r="J214" i="5"/>
  <c r="I2356" i="5"/>
  <c r="J2355" i="5"/>
  <c r="I1507" i="5"/>
  <c r="J1506" i="5"/>
  <c r="I2867" i="5"/>
  <c r="J2866" i="5"/>
  <c r="I894" i="5"/>
  <c r="J893" i="5"/>
  <c r="I2900" i="5"/>
  <c r="J2899" i="5"/>
  <c r="I452" i="5"/>
  <c r="J451" i="5"/>
  <c r="I318" i="5" l="1"/>
  <c r="J317" i="5"/>
  <c r="I555" i="5"/>
  <c r="J554" i="5"/>
  <c r="I759" i="5"/>
  <c r="J758" i="5"/>
  <c r="J3107" i="5"/>
  <c r="I3108" i="5"/>
  <c r="I386" i="5"/>
  <c r="J385" i="5"/>
  <c r="J658" i="5"/>
  <c r="I659" i="5"/>
  <c r="I1949" i="5"/>
  <c r="J1948" i="5"/>
  <c r="I3004" i="5"/>
  <c r="J3003" i="5"/>
  <c r="I1813" i="5"/>
  <c r="J1812" i="5"/>
  <c r="I182" i="5"/>
  <c r="J181" i="5"/>
  <c r="J690" i="5"/>
  <c r="I691" i="5"/>
  <c r="I2662" i="5"/>
  <c r="J2661" i="5"/>
  <c r="I453" i="5"/>
  <c r="J452" i="5"/>
  <c r="J1507" i="5"/>
  <c r="I1508" i="5"/>
  <c r="I3240" i="5"/>
  <c r="J3239" i="5"/>
  <c r="I2697" i="5"/>
  <c r="J2696" i="5"/>
  <c r="I2291" i="5"/>
  <c r="J2290" i="5"/>
  <c r="I965" i="5"/>
  <c r="J964" i="5"/>
  <c r="I284" i="5"/>
  <c r="J283" i="5"/>
  <c r="I148" i="5"/>
  <c r="J147" i="5"/>
  <c r="I1438" i="5"/>
  <c r="J1437" i="5"/>
  <c r="I1101" i="5"/>
  <c r="J1100" i="5"/>
  <c r="J2933" i="5"/>
  <c r="I2934" i="5"/>
  <c r="J112" i="5"/>
  <c r="I113" i="5"/>
  <c r="J1064" i="5"/>
  <c r="I1065" i="5"/>
  <c r="I1847" i="5"/>
  <c r="J1846" i="5"/>
  <c r="I2188" i="5"/>
  <c r="J2187" i="5"/>
  <c r="J80" i="5"/>
  <c r="I81" i="5"/>
  <c r="I1237" i="5"/>
  <c r="J1236" i="5"/>
  <c r="I2833" i="5"/>
  <c r="J2832" i="5"/>
  <c r="J486" i="5"/>
  <c r="I487" i="5"/>
  <c r="J862" i="5"/>
  <c r="I863" i="5"/>
  <c r="I623" i="5"/>
  <c r="J622" i="5"/>
  <c r="I795" i="5"/>
  <c r="J794" i="5"/>
  <c r="I250" i="5"/>
  <c r="J249" i="5"/>
  <c r="J2900" i="5"/>
  <c r="I2901" i="5"/>
  <c r="I2357" i="5"/>
  <c r="J2356" i="5"/>
  <c r="I997" i="5"/>
  <c r="J996" i="5"/>
  <c r="J2969" i="5"/>
  <c r="I2970" i="5"/>
  <c r="I1983" i="5"/>
  <c r="J1982" i="5"/>
  <c r="I2392" i="5"/>
  <c r="J2391" i="5"/>
  <c r="J2322" i="5"/>
  <c r="I2323" i="5"/>
  <c r="I1371" i="5"/>
  <c r="J1370" i="5"/>
  <c r="J1573" i="5"/>
  <c r="I1574" i="5"/>
  <c r="I3174" i="5"/>
  <c r="J3173" i="5"/>
  <c r="I1033" i="5"/>
  <c r="J1032" i="5"/>
  <c r="I2460" i="5"/>
  <c r="J2459" i="5"/>
  <c r="I1201" i="5"/>
  <c r="J1200" i="5"/>
  <c r="I2765" i="5"/>
  <c r="J2764" i="5"/>
  <c r="I523" i="5"/>
  <c r="J522" i="5"/>
  <c r="I2256" i="5"/>
  <c r="J2255" i="5"/>
  <c r="I1677" i="5"/>
  <c r="J1676" i="5"/>
  <c r="I3036" i="5"/>
  <c r="J3035" i="5"/>
  <c r="I1881" i="5"/>
  <c r="J1880" i="5"/>
  <c r="I2017" i="5"/>
  <c r="J2016" i="5"/>
  <c r="I1745" i="5"/>
  <c r="J1744" i="5"/>
  <c r="J2561" i="5"/>
  <c r="I2562" i="5"/>
  <c r="I727" i="5"/>
  <c r="J726" i="5"/>
  <c r="J2593" i="5"/>
  <c r="I2594" i="5"/>
  <c r="I827" i="5"/>
  <c r="J826" i="5"/>
  <c r="I2630" i="5"/>
  <c r="J2629" i="5"/>
  <c r="J3139" i="5"/>
  <c r="I3140" i="5"/>
  <c r="I1609" i="5"/>
  <c r="J1608" i="5"/>
  <c r="I591" i="5"/>
  <c r="J590" i="5"/>
  <c r="I895" i="5"/>
  <c r="J894" i="5"/>
  <c r="I216" i="5"/>
  <c r="J215" i="5"/>
  <c r="J1268" i="5"/>
  <c r="I1269" i="5"/>
  <c r="J1539" i="5"/>
  <c r="I1540" i="5"/>
  <c r="I1711" i="5"/>
  <c r="J1710" i="5"/>
  <c r="I2221" i="5"/>
  <c r="J2220" i="5"/>
  <c r="I352" i="5"/>
  <c r="J351" i="5"/>
  <c r="I420" i="5"/>
  <c r="J419" i="5"/>
  <c r="I12" i="5"/>
  <c r="J11" i="5"/>
  <c r="I1133" i="5"/>
  <c r="J1132" i="5"/>
  <c r="I2121" i="5"/>
  <c r="J2120" i="5"/>
  <c r="I3071" i="5"/>
  <c r="J3070" i="5"/>
  <c r="I2153" i="5"/>
  <c r="J2152" i="5"/>
  <c r="J2050" i="5"/>
  <c r="I2051" i="5"/>
  <c r="I2526" i="5"/>
  <c r="J2525" i="5"/>
  <c r="J2492" i="5"/>
  <c r="I2493" i="5"/>
  <c r="I2868" i="5"/>
  <c r="J2867" i="5"/>
  <c r="J1643" i="5"/>
  <c r="I1644" i="5"/>
  <c r="J1473" i="5"/>
  <c r="I1474" i="5"/>
  <c r="I2085" i="5"/>
  <c r="J2084" i="5"/>
  <c r="J1915" i="5"/>
  <c r="I1916" i="5"/>
  <c r="I1305" i="5"/>
  <c r="J1304" i="5"/>
  <c r="I1337" i="5"/>
  <c r="J1336" i="5"/>
  <c r="I3208" i="5"/>
  <c r="J3207" i="5"/>
  <c r="I2425" i="5"/>
  <c r="J2424" i="5"/>
  <c r="I929" i="5"/>
  <c r="J928" i="5"/>
  <c r="J1779" i="5"/>
  <c r="I1780" i="5"/>
  <c r="I1405" i="5"/>
  <c r="J1404" i="5"/>
  <c r="I1167" i="5"/>
  <c r="J1166" i="5"/>
  <c r="J44" i="5"/>
  <c r="I45" i="5"/>
  <c r="I2801" i="5"/>
  <c r="J2800" i="5"/>
  <c r="I2732" i="5"/>
  <c r="J2731" i="5"/>
  <c r="I2494" i="5" l="1"/>
  <c r="J2493" i="5"/>
  <c r="I1541" i="5"/>
  <c r="J1540" i="5"/>
  <c r="I1575" i="5"/>
  <c r="J1574" i="5"/>
  <c r="I2902" i="5"/>
  <c r="J2901" i="5"/>
  <c r="I864" i="5"/>
  <c r="J863" i="5"/>
  <c r="I82" i="5"/>
  <c r="J81" i="5"/>
  <c r="I114" i="5"/>
  <c r="J113" i="5"/>
  <c r="I3109" i="5"/>
  <c r="J3108" i="5"/>
  <c r="I1917" i="5"/>
  <c r="J1916" i="5"/>
  <c r="I2733" i="5"/>
  <c r="J2732" i="5"/>
  <c r="I1406" i="5"/>
  <c r="J1405" i="5"/>
  <c r="I3209" i="5"/>
  <c r="J3208" i="5"/>
  <c r="I2086" i="5"/>
  <c r="J2085" i="5"/>
  <c r="I3072" i="5"/>
  <c r="J3071" i="5"/>
  <c r="J420" i="5"/>
  <c r="I421" i="5"/>
  <c r="I592" i="5"/>
  <c r="J591" i="5"/>
  <c r="I828" i="5"/>
  <c r="J827" i="5"/>
  <c r="I1746" i="5"/>
  <c r="J1745" i="5"/>
  <c r="I1678" i="5"/>
  <c r="J1677" i="5"/>
  <c r="I1202" i="5"/>
  <c r="J1201" i="5"/>
  <c r="J1983" i="5"/>
  <c r="I1984" i="5"/>
  <c r="J148" i="5"/>
  <c r="I149" i="5"/>
  <c r="J2697" i="5"/>
  <c r="I2698" i="5"/>
  <c r="I2663" i="5"/>
  <c r="J2662" i="5"/>
  <c r="I3005" i="5"/>
  <c r="J3004" i="5"/>
  <c r="I1270" i="5"/>
  <c r="J1269" i="5"/>
  <c r="I2595" i="5"/>
  <c r="J2594" i="5"/>
  <c r="J2970" i="5"/>
  <c r="I2971" i="5"/>
  <c r="I488" i="5"/>
  <c r="J487" i="5"/>
  <c r="I2935" i="5"/>
  <c r="J2934" i="5"/>
  <c r="I692" i="5"/>
  <c r="J691" i="5"/>
  <c r="I2802" i="5"/>
  <c r="J2801" i="5"/>
  <c r="I1338" i="5"/>
  <c r="J1337" i="5"/>
  <c r="I2527" i="5"/>
  <c r="J2526" i="5"/>
  <c r="I2122" i="5"/>
  <c r="J2121" i="5"/>
  <c r="J352" i="5"/>
  <c r="I353" i="5"/>
  <c r="I1610" i="5"/>
  <c r="J1609" i="5"/>
  <c r="I2018" i="5"/>
  <c r="J2017" i="5"/>
  <c r="I2257" i="5"/>
  <c r="J2256" i="5"/>
  <c r="I2461" i="5"/>
  <c r="J2460" i="5"/>
  <c r="I1372" i="5"/>
  <c r="J1371" i="5"/>
  <c r="I251" i="5"/>
  <c r="J250" i="5"/>
  <c r="I2189" i="5"/>
  <c r="J2188" i="5"/>
  <c r="J284" i="5"/>
  <c r="I285" i="5"/>
  <c r="I3241" i="5"/>
  <c r="J3240" i="5"/>
  <c r="I1950" i="5"/>
  <c r="J1949" i="5"/>
  <c r="I760" i="5"/>
  <c r="J759" i="5"/>
  <c r="I1475" i="5"/>
  <c r="J1474" i="5"/>
  <c r="I1645" i="5"/>
  <c r="J1644" i="5"/>
  <c r="I2052" i="5"/>
  <c r="J2051" i="5"/>
  <c r="I3141" i="5"/>
  <c r="J3140" i="5"/>
  <c r="I2324" i="5"/>
  <c r="J2323" i="5"/>
  <c r="I1509" i="5"/>
  <c r="J1508" i="5"/>
  <c r="I660" i="5"/>
  <c r="J659" i="5"/>
  <c r="I1781" i="5"/>
  <c r="J1780" i="5"/>
  <c r="J45" i="5"/>
  <c r="I46" i="5"/>
  <c r="I930" i="5"/>
  <c r="J929" i="5"/>
  <c r="I1306" i="5"/>
  <c r="J1305" i="5"/>
  <c r="I1134" i="5"/>
  <c r="J1133" i="5"/>
  <c r="I2222" i="5"/>
  <c r="J2221" i="5"/>
  <c r="J216" i="5"/>
  <c r="I217" i="5"/>
  <c r="I728" i="5"/>
  <c r="J727" i="5"/>
  <c r="I1882" i="5"/>
  <c r="J1881" i="5"/>
  <c r="I524" i="5"/>
  <c r="J523" i="5"/>
  <c r="I1034" i="5"/>
  <c r="J1033" i="5"/>
  <c r="I998" i="5"/>
  <c r="J997" i="5"/>
  <c r="I796" i="5"/>
  <c r="J795" i="5"/>
  <c r="I2834" i="5"/>
  <c r="J2833" i="5"/>
  <c r="J1847" i="5"/>
  <c r="I1848" i="5"/>
  <c r="I1102" i="5"/>
  <c r="J1101" i="5"/>
  <c r="I966" i="5"/>
  <c r="J965" i="5"/>
  <c r="I183" i="5"/>
  <c r="J182" i="5"/>
  <c r="I556" i="5"/>
  <c r="J555" i="5"/>
  <c r="I2563" i="5"/>
  <c r="J2562" i="5"/>
  <c r="I1066" i="5"/>
  <c r="J1065" i="5"/>
  <c r="I1168" i="5"/>
  <c r="J1167" i="5"/>
  <c r="I2426" i="5"/>
  <c r="J2425" i="5"/>
  <c r="I2869" i="5"/>
  <c r="J2868" i="5"/>
  <c r="I2154" i="5"/>
  <c r="J2153" i="5"/>
  <c r="J12" i="5"/>
  <c r="I13" i="5"/>
  <c r="J1711" i="5"/>
  <c r="I1712" i="5"/>
  <c r="I896" i="5"/>
  <c r="J895" i="5"/>
  <c r="I2631" i="5"/>
  <c r="J2630" i="5"/>
  <c r="I3037" i="5"/>
  <c r="J3036" i="5"/>
  <c r="I2766" i="5"/>
  <c r="J2765" i="5"/>
  <c r="I3175" i="5"/>
  <c r="J3174" i="5"/>
  <c r="I2393" i="5"/>
  <c r="J2392" i="5"/>
  <c r="I2358" i="5"/>
  <c r="J2357" i="5"/>
  <c r="I624" i="5"/>
  <c r="J623" i="5"/>
  <c r="I1238" i="5"/>
  <c r="J1237" i="5"/>
  <c r="J1438" i="5"/>
  <c r="I1439" i="5"/>
  <c r="I2292" i="5"/>
  <c r="J2291" i="5"/>
  <c r="J453" i="5"/>
  <c r="I454" i="5"/>
  <c r="I1814" i="5"/>
  <c r="J1813" i="5"/>
  <c r="I387" i="5"/>
  <c r="J386" i="5"/>
  <c r="I319" i="5"/>
  <c r="J318" i="5"/>
  <c r="I14" i="5" l="1"/>
  <c r="J13" i="5"/>
  <c r="I47" i="5"/>
  <c r="J46" i="5"/>
  <c r="I286" i="5"/>
  <c r="J285" i="5"/>
  <c r="I354" i="5"/>
  <c r="J353" i="5"/>
  <c r="I2972" i="5"/>
  <c r="J2971" i="5"/>
  <c r="I320" i="5"/>
  <c r="J319" i="5"/>
  <c r="I2293" i="5"/>
  <c r="J2292" i="5"/>
  <c r="I2359" i="5"/>
  <c r="J2358" i="5"/>
  <c r="I3038" i="5"/>
  <c r="J3037" i="5"/>
  <c r="I1169" i="5"/>
  <c r="J1168" i="5"/>
  <c r="I184" i="5"/>
  <c r="J183" i="5"/>
  <c r="I2835" i="5"/>
  <c r="J2834" i="5"/>
  <c r="I525" i="5"/>
  <c r="J524" i="5"/>
  <c r="I2223" i="5"/>
  <c r="J2222" i="5"/>
  <c r="I2325" i="5"/>
  <c r="J2324" i="5"/>
  <c r="I1476" i="5"/>
  <c r="J1475" i="5"/>
  <c r="I2462" i="5"/>
  <c r="J2461" i="5"/>
  <c r="I2803" i="5"/>
  <c r="J2802" i="5"/>
  <c r="I2664" i="5"/>
  <c r="J2663" i="5"/>
  <c r="I1203" i="5"/>
  <c r="J1202" i="5"/>
  <c r="I593" i="5"/>
  <c r="J592" i="5"/>
  <c r="I3210" i="5"/>
  <c r="J3209" i="5"/>
  <c r="I3110" i="5"/>
  <c r="J3109" i="5"/>
  <c r="I2903" i="5"/>
  <c r="J2902" i="5"/>
  <c r="J1439" i="5"/>
  <c r="I1440" i="5"/>
  <c r="I2699" i="5"/>
  <c r="J2698" i="5"/>
  <c r="I422" i="5"/>
  <c r="J421" i="5"/>
  <c r="I388" i="5"/>
  <c r="J387" i="5"/>
  <c r="I2394" i="5"/>
  <c r="J2393" i="5"/>
  <c r="I2632" i="5"/>
  <c r="J2631" i="5"/>
  <c r="I2155" i="5"/>
  <c r="J2154" i="5"/>
  <c r="I1067" i="5"/>
  <c r="J1066" i="5"/>
  <c r="I967" i="5"/>
  <c r="J966" i="5"/>
  <c r="I797" i="5"/>
  <c r="J796" i="5"/>
  <c r="I1883" i="5"/>
  <c r="J1882" i="5"/>
  <c r="I1135" i="5"/>
  <c r="J1134" i="5"/>
  <c r="I1782" i="5"/>
  <c r="J1781" i="5"/>
  <c r="I3142" i="5"/>
  <c r="J3141" i="5"/>
  <c r="I761" i="5"/>
  <c r="J760" i="5"/>
  <c r="I2190" i="5"/>
  <c r="J2189" i="5"/>
  <c r="I2258" i="5"/>
  <c r="J2257" i="5"/>
  <c r="I2123" i="5"/>
  <c r="J2122" i="5"/>
  <c r="I693" i="5"/>
  <c r="J692" i="5"/>
  <c r="I2596" i="5"/>
  <c r="J2595" i="5"/>
  <c r="I1679" i="5"/>
  <c r="J1678" i="5"/>
  <c r="I1407" i="5"/>
  <c r="J1406" i="5"/>
  <c r="I115" i="5"/>
  <c r="J114" i="5"/>
  <c r="I1576" i="5"/>
  <c r="J1575" i="5"/>
  <c r="I150" i="5"/>
  <c r="J149" i="5"/>
  <c r="I1815" i="5"/>
  <c r="J1814" i="5"/>
  <c r="I1239" i="5"/>
  <c r="J1238" i="5"/>
  <c r="I3176" i="5"/>
  <c r="J3175" i="5"/>
  <c r="I897" i="5"/>
  <c r="J896" i="5"/>
  <c r="I2870" i="5"/>
  <c r="J2869" i="5"/>
  <c r="I2564" i="5"/>
  <c r="J2563" i="5"/>
  <c r="I1103" i="5"/>
  <c r="J1102" i="5"/>
  <c r="I999" i="5"/>
  <c r="J998" i="5"/>
  <c r="I729" i="5"/>
  <c r="J728" i="5"/>
  <c r="I1307" i="5"/>
  <c r="J1306" i="5"/>
  <c r="I661" i="5"/>
  <c r="J660" i="5"/>
  <c r="I2053" i="5"/>
  <c r="J2052" i="5"/>
  <c r="I1951" i="5"/>
  <c r="J1950" i="5"/>
  <c r="I252" i="5"/>
  <c r="J251" i="5"/>
  <c r="I2019" i="5"/>
  <c r="J2018" i="5"/>
  <c r="I2528" i="5"/>
  <c r="J2527" i="5"/>
  <c r="I2936" i="5"/>
  <c r="J2935" i="5"/>
  <c r="I1271" i="5"/>
  <c r="J1270" i="5"/>
  <c r="I1747" i="5"/>
  <c r="J1746" i="5"/>
  <c r="I3073" i="5"/>
  <c r="J3072" i="5"/>
  <c r="I2734" i="5"/>
  <c r="J2733" i="5"/>
  <c r="I83" i="5"/>
  <c r="J82" i="5"/>
  <c r="I1542" i="5"/>
  <c r="J1541" i="5"/>
  <c r="J454" i="5"/>
  <c r="I455" i="5"/>
  <c r="I1713" i="5"/>
  <c r="J1712" i="5"/>
  <c r="I1849" i="5"/>
  <c r="J1848" i="5"/>
  <c r="I218" i="5"/>
  <c r="J217" i="5"/>
  <c r="I1985" i="5"/>
  <c r="J1984" i="5"/>
  <c r="I625" i="5"/>
  <c r="J624" i="5"/>
  <c r="I2767" i="5"/>
  <c r="J2766" i="5"/>
  <c r="I2427" i="5"/>
  <c r="J2426" i="5"/>
  <c r="I557" i="5"/>
  <c r="J556" i="5"/>
  <c r="I1035" i="5"/>
  <c r="J1034" i="5"/>
  <c r="I931" i="5"/>
  <c r="J930" i="5"/>
  <c r="I1510" i="5"/>
  <c r="J1509" i="5"/>
  <c r="I1646" i="5"/>
  <c r="J1645" i="5"/>
  <c r="I3242" i="5"/>
  <c r="J3241" i="5"/>
  <c r="I1373" i="5"/>
  <c r="J1372" i="5"/>
  <c r="I1611" i="5"/>
  <c r="J1610" i="5"/>
  <c r="I1339" i="5"/>
  <c r="J1338" i="5"/>
  <c r="I489" i="5"/>
  <c r="J488" i="5"/>
  <c r="I3006" i="5"/>
  <c r="J3005" i="5"/>
  <c r="I829" i="5"/>
  <c r="J828" i="5"/>
  <c r="I2087" i="5"/>
  <c r="J2086" i="5"/>
  <c r="I1918" i="5"/>
  <c r="J1917" i="5"/>
  <c r="I865" i="5"/>
  <c r="J864" i="5"/>
  <c r="I2495" i="5"/>
  <c r="J2494" i="5"/>
  <c r="I456" i="5" l="1"/>
  <c r="J455" i="5"/>
  <c r="J2495" i="5"/>
  <c r="I2496" i="5"/>
  <c r="J829" i="5"/>
  <c r="I830" i="5"/>
  <c r="I1612" i="5"/>
  <c r="J1611" i="5"/>
  <c r="I1511" i="5"/>
  <c r="J1510" i="5"/>
  <c r="I2428" i="5"/>
  <c r="J2427" i="5"/>
  <c r="I219" i="5"/>
  <c r="J218" i="5"/>
  <c r="I1543" i="5"/>
  <c r="J1542" i="5"/>
  <c r="I1748" i="5"/>
  <c r="J1747" i="5"/>
  <c r="J2019" i="5"/>
  <c r="I2020" i="5"/>
  <c r="J661" i="5"/>
  <c r="I662" i="5"/>
  <c r="I1104" i="5"/>
  <c r="J1103" i="5"/>
  <c r="I3177" i="5"/>
  <c r="J3176" i="5"/>
  <c r="I1577" i="5"/>
  <c r="J1576" i="5"/>
  <c r="J2596" i="5"/>
  <c r="I2597" i="5"/>
  <c r="I2191" i="5"/>
  <c r="J2190" i="5"/>
  <c r="I1136" i="5"/>
  <c r="J1135" i="5"/>
  <c r="I1068" i="5"/>
  <c r="J1067" i="5"/>
  <c r="J388" i="5"/>
  <c r="I389" i="5"/>
  <c r="I2904" i="5"/>
  <c r="J2903" i="5"/>
  <c r="I1204" i="5"/>
  <c r="J1203" i="5"/>
  <c r="I1477" i="5"/>
  <c r="J1476" i="5"/>
  <c r="I2836" i="5"/>
  <c r="J2835" i="5"/>
  <c r="I2360" i="5"/>
  <c r="J2359" i="5"/>
  <c r="I355" i="5"/>
  <c r="J354" i="5"/>
  <c r="J865" i="5"/>
  <c r="I866" i="5"/>
  <c r="I3007" i="5"/>
  <c r="J3006" i="5"/>
  <c r="I1374" i="5"/>
  <c r="J1373" i="5"/>
  <c r="I932" i="5"/>
  <c r="J931" i="5"/>
  <c r="I2768" i="5"/>
  <c r="J2767" i="5"/>
  <c r="I1850" i="5"/>
  <c r="J1849" i="5"/>
  <c r="I84" i="5"/>
  <c r="J83" i="5"/>
  <c r="I1272" i="5"/>
  <c r="J1271" i="5"/>
  <c r="J252" i="5"/>
  <c r="I253" i="5"/>
  <c r="I1308" i="5"/>
  <c r="J1307" i="5"/>
  <c r="J2564" i="5"/>
  <c r="I2565" i="5"/>
  <c r="I1240" i="5"/>
  <c r="J1239" i="5"/>
  <c r="I116" i="5"/>
  <c r="J115" i="5"/>
  <c r="J693" i="5"/>
  <c r="I694" i="5"/>
  <c r="J761" i="5"/>
  <c r="I762" i="5"/>
  <c r="I1884" i="5"/>
  <c r="J1883" i="5"/>
  <c r="I2156" i="5"/>
  <c r="J2155" i="5"/>
  <c r="I423" i="5"/>
  <c r="J422" i="5"/>
  <c r="I3111" i="5"/>
  <c r="J3110" i="5"/>
  <c r="J2664" i="5"/>
  <c r="I2665" i="5"/>
  <c r="I2326" i="5"/>
  <c r="J2325" i="5"/>
  <c r="J184" i="5"/>
  <c r="I185" i="5"/>
  <c r="I2294" i="5"/>
  <c r="J2293" i="5"/>
  <c r="I287" i="5"/>
  <c r="J286" i="5"/>
  <c r="I1919" i="5"/>
  <c r="J1918" i="5"/>
  <c r="J489" i="5"/>
  <c r="I490" i="5"/>
  <c r="I3243" i="5"/>
  <c r="J3242" i="5"/>
  <c r="I1036" i="5"/>
  <c r="J1035" i="5"/>
  <c r="J625" i="5"/>
  <c r="I626" i="5"/>
  <c r="I1714" i="5"/>
  <c r="J1713" i="5"/>
  <c r="I2735" i="5"/>
  <c r="J2734" i="5"/>
  <c r="I2937" i="5"/>
  <c r="J2936" i="5"/>
  <c r="I1952" i="5"/>
  <c r="J1951" i="5"/>
  <c r="J729" i="5"/>
  <c r="I730" i="5"/>
  <c r="J2870" i="5"/>
  <c r="I2871" i="5"/>
  <c r="I1816" i="5"/>
  <c r="J1815" i="5"/>
  <c r="I1408" i="5"/>
  <c r="J1407" i="5"/>
  <c r="I2124" i="5"/>
  <c r="J2123" i="5"/>
  <c r="I3143" i="5"/>
  <c r="J3142" i="5"/>
  <c r="J797" i="5"/>
  <c r="I798" i="5"/>
  <c r="J2632" i="5"/>
  <c r="I2633" i="5"/>
  <c r="I2700" i="5"/>
  <c r="J2699" i="5"/>
  <c r="I3211" i="5"/>
  <c r="J3210" i="5"/>
  <c r="I2804" i="5"/>
  <c r="J2803" i="5"/>
  <c r="I2224" i="5"/>
  <c r="J2223" i="5"/>
  <c r="I1170" i="5"/>
  <c r="J1169" i="5"/>
  <c r="J320" i="5"/>
  <c r="I321" i="5"/>
  <c r="I48" i="5"/>
  <c r="J47" i="5"/>
  <c r="I1441" i="5"/>
  <c r="J1440" i="5"/>
  <c r="I2088" i="5"/>
  <c r="J2087" i="5"/>
  <c r="I1340" i="5"/>
  <c r="J1339" i="5"/>
  <c r="I1647" i="5"/>
  <c r="J1646" i="5"/>
  <c r="J557" i="5"/>
  <c r="I558" i="5"/>
  <c r="I1986" i="5"/>
  <c r="J1985" i="5"/>
  <c r="J3073" i="5"/>
  <c r="I3074" i="5"/>
  <c r="J2528" i="5"/>
  <c r="I2529" i="5"/>
  <c r="I2054" i="5"/>
  <c r="J2053" i="5"/>
  <c r="I1000" i="5"/>
  <c r="J999" i="5"/>
  <c r="I898" i="5"/>
  <c r="J897" i="5"/>
  <c r="I151" i="5"/>
  <c r="J150" i="5"/>
  <c r="I1680" i="5"/>
  <c r="J1679" i="5"/>
  <c r="I2259" i="5"/>
  <c r="J2258" i="5"/>
  <c r="I1783" i="5"/>
  <c r="J1782" i="5"/>
  <c r="I968" i="5"/>
  <c r="J967" i="5"/>
  <c r="J2394" i="5"/>
  <c r="I2395" i="5"/>
  <c r="J593" i="5"/>
  <c r="I594" i="5"/>
  <c r="I2463" i="5"/>
  <c r="J2462" i="5"/>
  <c r="J525" i="5"/>
  <c r="I526" i="5"/>
  <c r="I3039" i="5"/>
  <c r="J3038" i="5"/>
  <c r="I2973" i="5"/>
  <c r="J2972" i="5"/>
  <c r="I15" i="5"/>
  <c r="J14" i="5"/>
  <c r="I322" i="5" l="1"/>
  <c r="J321" i="5"/>
  <c r="J2871" i="5"/>
  <c r="I2872" i="5"/>
  <c r="I763" i="5"/>
  <c r="J762" i="5"/>
  <c r="I2566" i="5"/>
  <c r="J2565" i="5"/>
  <c r="J3074" i="5"/>
  <c r="I3075" i="5"/>
  <c r="I16" i="5"/>
  <c r="J15" i="5"/>
  <c r="I2464" i="5"/>
  <c r="J2463" i="5"/>
  <c r="I1784" i="5"/>
  <c r="J1783" i="5"/>
  <c r="I899" i="5"/>
  <c r="J898" i="5"/>
  <c r="J1340" i="5"/>
  <c r="I1341" i="5"/>
  <c r="I3212" i="5"/>
  <c r="J3211" i="5"/>
  <c r="I3144" i="5"/>
  <c r="J3143" i="5"/>
  <c r="I2736" i="5"/>
  <c r="J2735" i="5"/>
  <c r="I3244" i="5"/>
  <c r="J3243" i="5"/>
  <c r="I2295" i="5"/>
  <c r="J2294" i="5"/>
  <c r="I3112" i="5"/>
  <c r="J3111" i="5"/>
  <c r="J84" i="5"/>
  <c r="I85" i="5"/>
  <c r="I1375" i="5"/>
  <c r="J1374" i="5"/>
  <c r="I2361" i="5"/>
  <c r="J2360" i="5"/>
  <c r="J2904" i="5"/>
  <c r="I2905" i="5"/>
  <c r="I2192" i="5"/>
  <c r="J2191" i="5"/>
  <c r="I1105" i="5"/>
  <c r="J1104" i="5"/>
  <c r="I1544" i="5"/>
  <c r="J1543" i="5"/>
  <c r="I1613" i="5"/>
  <c r="J1612" i="5"/>
  <c r="I595" i="5"/>
  <c r="J594" i="5"/>
  <c r="I731" i="5"/>
  <c r="J730" i="5"/>
  <c r="I491" i="5"/>
  <c r="J490" i="5"/>
  <c r="I186" i="5"/>
  <c r="J185" i="5"/>
  <c r="I695" i="5"/>
  <c r="J694" i="5"/>
  <c r="I390" i="5"/>
  <c r="J389" i="5"/>
  <c r="I2598" i="5"/>
  <c r="J2597" i="5"/>
  <c r="I663" i="5"/>
  <c r="J662" i="5"/>
  <c r="I831" i="5"/>
  <c r="J830" i="5"/>
  <c r="I2974" i="5"/>
  <c r="J2973" i="5"/>
  <c r="I2260" i="5"/>
  <c r="J2259" i="5"/>
  <c r="I1001" i="5"/>
  <c r="J1000" i="5"/>
  <c r="I1987" i="5"/>
  <c r="J1986" i="5"/>
  <c r="I2089" i="5"/>
  <c r="J2088" i="5"/>
  <c r="I1171" i="5"/>
  <c r="J1170" i="5"/>
  <c r="I2701" i="5"/>
  <c r="J2700" i="5"/>
  <c r="I2125" i="5"/>
  <c r="J2124" i="5"/>
  <c r="I1715" i="5"/>
  <c r="J1714" i="5"/>
  <c r="I424" i="5"/>
  <c r="J423" i="5"/>
  <c r="I1309" i="5"/>
  <c r="J1308" i="5"/>
  <c r="I1851" i="5"/>
  <c r="J1850" i="5"/>
  <c r="I3008" i="5"/>
  <c r="J3007" i="5"/>
  <c r="I2837" i="5"/>
  <c r="J2836" i="5"/>
  <c r="I220" i="5"/>
  <c r="J219" i="5"/>
  <c r="I2634" i="5"/>
  <c r="J2633" i="5"/>
  <c r="I627" i="5"/>
  <c r="J626" i="5"/>
  <c r="I254" i="5"/>
  <c r="J253" i="5"/>
  <c r="I867" i="5"/>
  <c r="J866" i="5"/>
  <c r="I2021" i="5"/>
  <c r="J2020" i="5"/>
  <c r="J2496" i="5"/>
  <c r="I2497" i="5"/>
  <c r="I3040" i="5"/>
  <c r="J3039" i="5"/>
  <c r="I2055" i="5"/>
  <c r="J2054" i="5"/>
  <c r="I1442" i="5"/>
  <c r="J1441" i="5"/>
  <c r="I2225" i="5"/>
  <c r="J2224" i="5"/>
  <c r="I1409" i="5"/>
  <c r="J1408" i="5"/>
  <c r="I1953" i="5"/>
  <c r="J1952" i="5"/>
  <c r="I1920" i="5"/>
  <c r="J1919" i="5"/>
  <c r="I2327" i="5"/>
  <c r="J2326" i="5"/>
  <c r="I2157" i="5"/>
  <c r="J2156" i="5"/>
  <c r="J116" i="5"/>
  <c r="I117" i="5"/>
  <c r="I2769" i="5"/>
  <c r="J2768" i="5"/>
  <c r="I1478" i="5"/>
  <c r="J1477" i="5"/>
  <c r="I1069" i="5"/>
  <c r="J1068" i="5"/>
  <c r="J1577" i="5"/>
  <c r="I1578" i="5"/>
  <c r="I2429" i="5"/>
  <c r="J2428" i="5"/>
  <c r="I2396" i="5"/>
  <c r="J2395" i="5"/>
  <c r="I2530" i="5"/>
  <c r="J2529" i="5"/>
  <c r="I799" i="5"/>
  <c r="J798" i="5"/>
  <c r="I2666" i="5"/>
  <c r="J2665" i="5"/>
  <c r="I559" i="5"/>
  <c r="J558" i="5"/>
  <c r="I1681" i="5"/>
  <c r="J1680" i="5"/>
  <c r="J526" i="5"/>
  <c r="I527" i="5"/>
  <c r="I969" i="5"/>
  <c r="J968" i="5"/>
  <c r="I152" i="5"/>
  <c r="J151" i="5"/>
  <c r="I1648" i="5"/>
  <c r="J1647" i="5"/>
  <c r="J48" i="5"/>
  <c r="I49" i="5"/>
  <c r="I2805" i="5"/>
  <c r="J2804" i="5"/>
  <c r="I1817" i="5"/>
  <c r="J1816" i="5"/>
  <c r="J2937" i="5"/>
  <c r="I2938" i="5"/>
  <c r="I1037" i="5"/>
  <c r="J1036" i="5"/>
  <c r="I288" i="5"/>
  <c r="J287" i="5"/>
  <c r="I1885" i="5"/>
  <c r="J1884" i="5"/>
  <c r="I1241" i="5"/>
  <c r="J1240" i="5"/>
  <c r="I1273" i="5"/>
  <c r="J1272" i="5"/>
  <c r="I933" i="5"/>
  <c r="J932" i="5"/>
  <c r="I356" i="5"/>
  <c r="J355" i="5"/>
  <c r="I1205" i="5"/>
  <c r="J1204" i="5"/>
  <c r="J1136" i="5"/>
  <c r="I1137" i="5"/>
  <c r="I3178" i="5"/>
  <c r="J3177" i="5"/>
  <c r="I1749" i="5"/>
  <c r="J1748" i="5"/>
  <c r="J1511" i="5"/>
  <c r="I1512" i="5"/>
  <c r="I457" i="5"/>
  <c r="J456" i="5"/>
  <c r="I1750" i="5" l="1"/>
  <c r="J1749" i="5"/>
  <c r="I2328" i="5"/>
  <c r="J2327" i="5"/>
  <c r="I2090" i="5"/>
  <c r="J2089" i="5"/>
  <c r="I528" i="5"/>
  <c r="J527" i="5"/>
  <c r="J457" i="5"/>
  <c r="I458" i="5"/>
  <c r="I1954" i="5"/>
  <c r="J1953" i="5"/>
  <c r="I2056" i="5"/>
  <c r="J2055" i="5"/>
  <c r="I868" i="5"/>
  <c r="J867" i="5"/>
  <c r="J220" i="5"/>
  <c r="I221" i="5"/>
  <c r="I1310" i="5"/>
  <c r="J1309" i="5"/>
  <c r="J2701" i="5"/>
  <c r="I2702" i="5"/>
  <c r="I1002" i="5"/>
  <c r="J1001" i="5"/>
  <c r="I664" i="5"/>
  <c r="J663" i="5"/>
  <c r="I187" i="5"/>
  <c r="J186" i="5"/>
  <c r="I1614" i="5"/>
  <c r="J1613" i="5"/>
  <c r="I3113" i="5"/>
  <c r="J3112" i="5"/>
  <c r="I3145" i="5"/>
  <c r="J3144" i="5"/>
  <c r="I1785" i="5"/>
  <c r="J1784" i="5"/>
  <c r="I2567" i="5"/>
  <c r="J2566" i="5"/>
  <c r="I1886" i="5"/>
  <c r="J1885" i="5"/>
  <c r="I2397" i="5"/>
  <c r="J2396" i="5"/>
  <c r="I2226" i="5"/>
  <c r="J2225" i="5"/>
  <c r="I1716" i="5"/>
  <c r="J1715" i="5"/>
  <c r="I1106" i="5"/>
  <c r="J1105" i="5"/>
  <c r="J16" i="5"/>
  <c r="I17" i="5"/>
  <c r="I1138" i="5"/>
  <c r="J1137" i="5"/>
  <c r="I50" i="5"/>
  <c r="J49" i="5"/>
  <c r="I118" i="5"/>
  <c r="J117" i="5"/>
  <c r="I800" i="5"/>
  <c r="J799" i="5"/>
  <c r="J2938" i="5"/>
  <c r="I2939" i="5"/>
  <c r="I1818" i="5"/>
  <c r="J1817" i="5"/>
  <c r="I2975" i="5"/>
  <c r="J2974" i="5"/>
  <c r="I1376" i="5"/>
  <c r="J1375" i="5"/>
  <c r="J2905" i="5"/>
  <c r="I2906" i="5"/>
  <c r="I1274" i="5"/>
  <c r="J1273" i="5"/>
  <c r="I1513" i="5"/>
  <c r="J1512" i="5"/>
  <c r="I1206" i="5"/>
  <c r="J1205" i="5"/>
  <c r="I1242" i="5"/>
  <c r="J1241" i="5"/>
  <c r="I1649" i="5"/>
  <c r="J1648" i="5"/>
  <c r="I1682" i="5"/>
  <c r="J1681" i="5"/>
  <c r="I2531" i="5"/>
  <c r="J2530" i="5"/>
  <c r="I1070" i="5"/>
  <c r="J1069" i="5"/>
  <c r="I2158" i="5"/>
  <c r="J2157" i="5"/>
  <c r="I1410" i="5"/>
  <c r="J1409" i="5"/>
  <c r="I3041" i="5"/>
  <c r="J3040" i="5"/>
  <c r="I255" i="5"/>
  <c r="J254" i="5"/>
  <c r="I2838" i="5"/>
  <c r="J2837" i="5"/>
  <c r="J424" i="5"/>
  <c r="I425" i="5"/>
  <c r="I1172" i="5"/>
  <c r="J1171" i="5"/>
  <c r="I2261" i="5"/>
  <c r="J2260" i="5"/>
  <c r="I2599" i="5"/>
  <c r="J2598" i="5"/>
  <c r="I492" i="5"/>
  <c r="J491" i="5"/>
  <c r="I1545" i="5"/>
  <c r="J1544" i="5"/>
  <c r="I2362" i="5"/>
  <c r="J2361" i="5"/>
  <c r="I2296" i="5"/>
  <c r="J2295" i="5"/>
  <c r="I3213" i="5"/>
  <c r="J3212" i="5"/>
  <c r="I2465" i="5"/>
  <c r="J2464" i="5"/>
  <c r="I764" i="5"/>
  <c r="J763" i="5"/>
  <c r="J356" i="5"/>
  <c r="I357" i="5"/>
  <c r="J152" i="5"/>
  <c r="I153" i="5"/>
  <c r="I1479" i="5"/>
  <c r="J1478" i="5"/>
  <c r="I3009" i="5"/>
  <c r="J3008" i="5"/>
  <c r="I732" i="5"/>
  <c r="J731" i="5"/>
  <c r="I1579" i="5"/>
  <c r="J1578" i="5"/>
  <c r="I1038" i="5"/>
  <c r="J1037" i="5"/>
  <c r="I2498" i="5"/>
  <c r="J2497" i="5"/>
  <c r="I1342" i="5"/>
  <c r="J1341" i="5"/>
  <c r="I2873" i="5"/>
  <c r="J2872" i="5"/>
  <c r="I560" i="5"/>
  <c r="J559" i="5"/>
  <c r="I628" i="5"/>
  <c r="J627" i="5"/>
  <c r="I391" i="5"/>
  <c r="J390" i="5"/>
  <c r="I3245" i="5"/>
  <c r="J3244" i="5"/>
  <c r="I86" i="5"/>
  <c r="J85" i="5"/>
  <c r="J3075" i="5"/>
  <c r="I3076" i="5"/>
  <c r="J3178" i="5"/>
  <c r="I3179" i="5"/>
  <c r="I934" i="5"/>
  <c r="J933" i="5"/>
  <c r="J288" i="5"/>
  <c r="I289" i="5"/>
  <c r="I2806" i="5"/>
  <c r="J2805" i="5"/>
  <c r="I970" i="5"/>
  <c r="J969" i="5"/>
  <c r="I2667" i="5"/>
  <c r="J2666" i="5"/>
  <c r="I2430" i="5"/>
  <c r="J2429" i="5"/>
  <c r="I2770" i="5"/>
  <c r="J2769" i="5"/>
  <c r="I1921" i="5"/>
  <c r="J1920" i="5"/>
  <c r="I1443" i="5"/>
  <c r="J1442" i="5"/>
  <c r="I2022" i="5"/>
  <c r="J2021" i="5"/>
  <c r="I2635" i="5"/>
  <c r="J2634" i="5"/>
  <c r="I1852" i="5"/>
  <c r="J1851" i="5"/>
  <c r="I2126" i="5"/>
  <c r="J2125" i="5"/>
  <c r="I1988" i="5"/>
  <c r="J1987" i="5"/>
  <c r="I832" i="5"/>
  <c r="J831" i="5"/>
  <c r="I696" i="5"/>
  <c r="J695" i="5"/>
  <c r="I596" i="5"/>
  <c r="J595" i="5"/>
  <c r="I2193" i="5"/>
  <c r="J2192" i="5"/>
  <c r="I2737" i="5"/>
  <c r="J2736" i="5"/>
  <c r="I900" i="5"/>
  <c r="J899" i="5"/>
  <c r="I323" i="5"/>
  <c r="J322" i="5"/>
  <c r="I1173" i="5" l="1"/>
  <c r="J1172" i="5"/>
  <c r="I1751" i="5"/>
  <c r="J1750" i="5"/>
  <c r="I597" i="5"/>
  <c r="J596" i="5"/>
  <c r="I2127" i="5"/>
  <c r="J2126" i="5"/>
  <c r="I1444" i="5"/>
  <c r="J1443" i="5"/>
  <c r="I2668" i="5"/>
  <c r="J2667" i="5"/>
  <c r="I935" i="5"/>
  <c r="J934" i="5"/>
  <c r="I3246" i="5"/>
  <c r="J3245" i="5"/>
  <c r="I2874" i="5"/>
  <c r="J2873" i="5"/>
  <c r="I1580" i="5"/>
  <c r="J1579" i="5"/>
  <c r="I3214" i="5"/>
  <c r="J3213" i="5"/>
  <c r="I493" i="5"/>
  <c r="J492" i="5"/>
  <c r="I1411" i="5"/>
  <c r="J1410" i="5"/>
  <c r="I1683" i="5"/>
  <c r="J1682" i="5"/>
  <c r="I1514" i="5"/>
  <c r="J1513" i="5"/>
  <c r="I2976" i="5"/>
  <c r="J2975" i="5"/>
  <c r="I119" i="5"/>
  <c r="J118" i="5"/>
  <c r="I1107" i="5"/>
  <c r="J1106" i="5"/>
  <c r="I1887" i="5"/>
  <c r="J1886" i="5"/>
  <c r="I3114" i="5"/>
  <c r="J3113" i="5"/>
  <c r="I1003" i="5"/>
  <c r="J1002" i="5"/>
  <c r="I869" i="5"/>
  <c r="J868" i="5"/>
  <c r="I529" i="5"/>
  <c r="J528" i="5"/>
  <c r="I1989" i="5"/>
  <c r="J1988" i="5"/>
  <c r="I561" i="5"/>
  <c r="J560" i="5"/>
  <c r="I2466" i="5"/>
  <c r="J2465" i="5"/>
  <c r="I2532" i="5"/>
  <c r="J2531" i="5"/>
  <c r="I801" i="5"/>
  <c r="J800" i="5"/>
  <c r="I324" i="5"/>
  <c r="J323" i="5"/>
  <c r="J3179" i="5"/>
  <c r="I3180" i="5"/>
  <c r="I358" i="5"/>
  <c r="J357" i="5"/>
  <c r="I2703" i="5"/>
  <c r="J2702" i="5"/>
  <c r="I2023" i="5"/>
  <c r="J2022" i="5"/>
  <c r="I1039" i="5"/>
  <c r="J1038" i="5"/>
  <c r="J1545" i="5"/>
  <c r="I1546" i="5"/>
  <c r="I1207" i="5"/>
  <c r="J1206" i="5"/>
  <c r="I2398" i="5"/>
  <c r="J2397" i="5"/>
  <c r="I154" i="5"/>
  <c r="J153" i="5"/>
  <c r="I426" i="5"/>
  <c r="J425" i="5"/>
  <c r="J900" i="5"/>
  <c r="I901" i="5"/>
  <c r="I697" i="5"/>
  <c r="J696" i="5"/>
  <c r="I1853" i="5"/>
  <c r="J1852" i="5"/>
  <c r="I1922" i="5"/>
  <c r="J1921" i="5"/>
  <c r="I971" i="5"/>
  <c r="J970" i="5"/>
  <c r="I392" i="5"/>
  <c r="J391" i="5"/>
  <c r="I1343" i="5"/>
  <c r="J1342" i="5"/>
  <c r="I733" i="5"/>
  <c r="J732" i="5"/>
  <c r="I2297" i="5"/>
  <c r="J2296" i="5"/>
  <c r="I2600" i="5"/>
  <c r="J2599" i="5"/>
  <c r="I2839" i="5"/>
  <c r="J2838" i="5"/>
  <c r="I2159" i="5"/>
  <c r="J2158" i="5"/>
  <c r="I1650" i="5"/>
  <c r="J1649" i="5"/>
  <c r="I1275" i="5"/>
  <c r="J1274" i="5"/>
  <c r="I1819" i="5"/>
  <c r="J1818" i="5"/>
  <c r="I51" i="5"/>
  <c r="J50" i="5"/>
  <c r="I1717" i="5"/>
  <c r="J1716" i="5"/>
  <c r="I2568" i="5"/>
  <c r="J2567" i="5"/>
  <c r="I1615" i="5"/>
  <c r="J1614" i="5"/>
  <c r="I2057" i="5"/>
  <c r="J2056" i="5"/>
  <c r="I2091" i="5"/>
  <c r="J2090" i="5"/>
  <c r="I2431" i="5"/>
  <c r="J2430" i="5"/>
  <c r="I1480" i="5"/>
  <c r="J1479" i="5"/>
  <c r="I1377" i="5"/>
  <c r="J1376" i="5"/>
  <c r="I665" i="5"/>
  <c r="J664" i="5"/>
  <c r="I3077" i="5"/>
  <c r="J3076" i="5"/>
  <c r="I2940" i="5"/>
  <c r="J2939" i="5"/>
  <c r="I2738" i="5"/>
  <c r="J2737" i="5"/>
  <c r="I833" i="5"/>
  <c r="J832" i="5"/>
  <c r="I2636" i="5"/>
  <c r="J2635" i="5"/>
  <c r="I2771" i="5"/>
  <c r="J2770" i="5"/>
  <c r="I2807" i="5"/>
  <c r="J2806" i="5"/>
  <c r="I629" i="5"/>
  <c r="J628" i="5"/>
  <c r="I2499" i="5"/>
  <c r="J2498" i="5"/>
  <c r="J3009" i="5"/>
  <c r="I3010" i="5"/>
  <c r="I765" i="5"/>
  <c r="J764" i="5"/>
  <c r="I2363" i="5"/>
  <c r="J2362" i="5"/>
  <c r="I2262" i="5"/>
  <c r="J2261" i="5"/>
  <c r="I256" i="5"/>
  <c r="J255" i="5"/>
  <c r="I1071" i="5"/>
  <c r="J1070" i="5"/>
  <c r="I1243" i="5"/>
  <c r="J1242" i="5"/>
  <c r="I1139" i="5"/>
  <c r="J1138" i="5"/>
  <c r="I2227" i="5"/>
  <c r="J2226" i="5"/>
  <c r="I1786" i="5"/>
  <c r="J1785" i="5"/>
  <c r="I188" i="5"/>
  <c r="J187" i="5"/>
  <c r="I1311" i="5"/>
  <c r="J1310" i="5"/>
  <c r="I1955" i="5"/>
  <c r="J1954" i="5"/>
  <c r="I2329" i="5"/>
  <c r="J2328" i="5"/>
  <c r="I2194" i="5"/>
  <c r="J2193" i="5"/>
  <c r="I87" i="5"/>
  <c r="J86" i="5"/>
  <c r="J3041" i="5"/>
  <c r="I3042" i="5"/>
  <c r="I3146" i="5"/>
  <c r="J3145" i="5"/>
  <c r="I2907" i="5"/>
  <c r="J2906" i="5"/>
  <c r="I290" i="5"/>
  <c r="J289" i="5"/>
  <c r="I18" i="5"/>
  <c r="J17" i="5"/>
  <c r="I222" i="5"/>
  <c r="J221" i="5"/>
  <c r="I459" i="5"/>
  <c r="J458" i="5"/>
  <c r="J3042" i="5" l="1"/>
  <c r="I3043" i="5"/>
  <c r="I902" i="5"/>
  <c r="J901" i="5"/>
  <c r="I460" i="5"/>
  <c r="J459" i="5"/>
  <c r="I2908" i="5"/>
  <c r="J2907" i="5"/>
  <c r="I2195" i="5"/>
  <c r="J2194" i="5"/>
  <c r="J188" i="5"/>
  <c r="I189" i="5"/>
  <c r="I1244" i="5"/>
  <c r="J1243" i="5"/>
  <c r="I2364" i="5"/>
  <c r="J2363" i="5"/>
  <c r="J629" i="5"/>
  <c r="I630" i="5"/>
  <c r="J833" i="5"/>
  <c r="I834" i="5"/>
  <c r="J665" i="5"/>
  <c r="I666" i="5"/>
  <c r="I2092" i="5"/>
  <c r="J2091" i="5"/>
  <c r="I1718" i="5"/>
  <c r="J1717" i="5"/>
  <c r="I1651" i="5"/>
  <c r="J1650" i="5"/>
  <c r="I2298" i="5"/>
  <c r="J2297" i="5"/>
  <c r="I972" i="5"/>
  <c r="J971" i="5"/>
  <c r="I1208" i="5"/>
  <c r="J1207" i="5"/>
  <c r="I2704" i="5"/>
  <c r="J2703" i="5"/>
  <c r="J801" i="5"/>
  <c r="I802" i="5"/>
  <c r="I1990" i="5"/>
  <c r="J1989" i="5"/>
  <c r="J3114" i="5"/>
  <c r="I3115" i="5"/>
  <c r="I2977" i="5"/>
  <c r="J2976" i="5"/>
  <c r="J493" i="5"/>
  <c r="I494" i="5"/>
  <c r="I3247" i="5"/>
  <c r="J3246" i="5"/>
  <c r="I2128" i="5"/>
  <c r="J2127" i="5"/>
  <c r="I1547" i="5"/>
  <c r="J1546" i="5"/>
  <c r="I223" i="5"/>
  <c r="J222" i="5"/>
  <c r="J3146" i="5"/>
  <c r="I3147" i="5"/>
  <c r="I2330" i="5"/>
  <c r="J2329" i="5"/>
  <c r="I1787" i="5"/>
  <c r="J1786" i="5"/>
  <c r="I1072" i="5"/>
  <c r="J1071" i="5"/>
  <c r="J765" i="5"/>
  <c r="I766" i="5"/>
  <c r="I2808" i="5"/>
  <c r="J2807" i="5"/>
  <c r="I2739" i="5"/>
  <c r="J2738" i="5"/>
  <c r="I1378" i="5"/>
  <c r="J1377" i="5"/>
  <c r="I2058" i="5"/>
  <c r="J2057" i="5"/>
  <c r="I52" i="5"/>
  <c r="J51" i="5"/>
  <c r="I2160" i="5"/>
  <c r="J2159" i="5"/>
  <c r="J733" i="5"/>
  <c r="I734" i="5"/>
  <c r="I1923" i="5"/>
  <c r="J1922" i="5"/>
  <c r="I427" i="5"/>
  <c r="J426" i="5"/>
  <c r="I359" i="5"/>
  <c r="J358" i="5"/>
  <c r="J2532" i="5"/>
  <c r="I2533" i="5"/>
  <c r="J529" i="5"/>
  <c r="I530" i="5"/>
  <c r="I1888" i="5"/>
  <c r="J1887" i="5"/>
  <c r="I1515" i="5"/>
  <c r="J1514" i="5"/>
  <c r="I3215" i="5"/>
  <c r="J3214" i="5"/>
  <c r="I936" i="5"/>
  <c r="J935" i="5"/>
  <c r="J597" i="5"/>
  <c r="I598" i="5"/>
  <c r="J3010" i="5"/>
  <c r="I3011" i="5"/>
  <c r="I3181" i="5"/>
  <c r="J3180" i="5"/>
  <c r="I19" i="5"/>
  <c r="J18" i="5"/>
  <c r="I1956" i="5"/>
  <c r="J1955" i="5"/>
  <c r="I2228" i="5"/>
  <c r="J2227" i="5"/>
  <c r="J256" i="5"/>
  <c r="I257" i="5"/>
  <c r="J2771" i="5"/>
  <c r="I2772" i="5"/>
  <c r="I2941" i="5"/>
  <c r="J2940" i="5"/>
  <c r="I1481" i="5"/>
  <c r="J1480" i="5"/>
  <c r="I1616" i="5"/>
  <c r="J1615" i="5"/>
  <c r="I1820" i="5"/>
  <c r="J1819" i="5"/>
  <c r="I2840" i="5"/>
  <c r="J2839" i="5"/>
  <c r="I1344" i="5"/>
  <c r="J1343" i="5"/>
  <c r="I1854" i="5"/>
  <c r="J1853" i="5"/>
  <c r="I155" i="5"/>
  <c r="J154" i="5"/>
  <c r="I1040" i="5"/>
  <c r="J1039" i="5"/>
  <c r="J2466" i="5"/>
  <c r="I2467" i="5"/>
  <c r="J869" i="5"/>
  <c r="I870" i="5"/>
  <c r="I1108" i="5"/>
  <c r="J1107" i="5"/>
  <c r="I1684" i="5"/>
  <c r="J1683" i="5"/>
  <c r="I1581" i="5"/>
  <c r="J1580" i="5"/>
  <c r="J2668" i="5"/>
  <c r="I2669" i="5"/>
  <c r="I1752" i="5"/>
  <c r="J1751" i="5"/>
  <c r="I291" i="5"/>
  <c r="J290" i="5"/>
  <c r="I88" i="5"/>
  <c r="J87" i="5"/>
  <c r="I1312" i="5"/>
  <c r="J1311" i="5"/>
  <c r="I1140" i="5"/>
  <c r="J1139" i="5"/>
  <c r="I2263" i="5"/>
  <c r="J2262" i="5"/>
  <c r="I2500" i="5"/>
  <c r="J2499" i="5"/>
  <c r="J2636" i="5"/>
  <c r="I2637" i="5"/>
  <c r="I3078" i="5"/>
  <c r="J3077" i="5"/>
  <c r="I2432" i="5"/>
  <c r="J2431" i="5"/>
  <c r="J2568" i="5"/>
  <c r="I2569" i="5"/>
  <c r="I1276" i="5"/>
  <c r="J1275" i="5"/>
  <c r="J2600" i="5"/>
  <c r="I2601" i="5"/>
  <c r="J392" i="5"/>
  <c r="I393" i="5"/>
  <c r="J697" i="5"/>
  <c r="I698" i="5"/>
  <c r="I2399" i="5"/>
  <c r="J2398" i="5"/>
  <c r="J2023" i="5"/>
  <c r="I2024" i="5"/>
  <c r="J324" i="5"/>
  <c r="I325" i="5"/>
  <c r="J561" i="5"/>
  <c r="I562" i="5"/>
  <c r="I1004" i="5"/>
  <c r="J1003" i="5"/>
  <c r="I120" i="5"/>
  <c r="J119" i="5"/>
  <c r="I1412" i="5"/>
  <c r="J1411" i="5"/>
  <c r="J2874" i="5"/>
  <c r="I2875" i="5"/>
  <c r="I1445" i="5"/>
  <c r="J1444" i="5"/>
  <c r="I1174" i="5"/>
  <c r="J1173" i="5"/>
  <c r="I2025" i="5" l="1"/>
  <c r="J2024" i="5"/>
  <c r="I2773" i="5"/>
  <c r="J2772" i="5"/>
  <c r="J3147" i="5"/>
  <c r="I3148" i="5"/>
  <c r="I1175" i="5"/>
  <c r="J1174" i="5"/>
  <c r="I1141" i="5"/>
  <c r="J1140" i="5"/>
  <c r="I1109" i="5"/>
  <c r="J1108" i="5"/>
  <c r="I156" i="5"/>
  <c r="J155" i="5"/>
  <c r="I1821" i="5"/>
  <c r="J1820" i="5"/>
  <c r="I20" i="5"/>
  <c r="J19" i="5"/>
  <c r="I937" i="5"/>
  <c r="J936" i="5"/>
  <c r="I1924" i="5"/>
  <c r="J1923" i="5"/>
  <c r="I2059" i="5"/>
  <c r="J2058" i="5"/>
  <c r="I3248" i="5"/>
  <c r="J3247" i="5"/>
  <c r="I1991" i="5"/>
  <c r="J1990" i="5"/>
  <c r="J972" i="5"/>
  <c r="I973" i="5"/>
  <c r="I2093" i="5"/>
  <c r="J2092" i="5"/>
  <c r="I2365" i="5"/>
  <c r="J2364" i="5"/>
  <c r="J2908" i="5"/>
  <c r="I2909" i="5"/>
  <c r="I2602" i="5"/>
  <c r="J2601" i="5"/>
  <c r="I3079" i="5"/>
  <c r="J3078" i="5"/>
  <c r="I2638" i="5"/>
  <c r="J2637" i="5"/>
  <c r="I2670" i="5"/>
  <c r="J2669" i="5"/>
  <c r="I871" i="5"/>
  <c r="J870" i="5"/>
  <c r="I258" i="5"/>
  <c r="J257" i="5"/>
  <c r="J2533" i="5"/>
  <c r="I2534" i="5"/>
  <c r="I735" i="5"/>
  <c r="J734" i="5"/>
  <c r="I495" i="5"/>
  <c r="J494" i="5"/>
  <c r="I803" i="5"/>
  <c r="J802" i="5"/>
  <c r="I667" i="5"/>
  <c r="J666" i="5"/>
  <c r="I531" i="5"/>
  <c r="J530" i="5"/>
  <c r="I767" i="5"/>
  <c r="J766" i="5"/>
  <c r="J120" i="5"/>
  <c r="I121" i="5"/>
  <c r="I1753" i="5"/>
  <c r="J1752" i="5"/>
  <c r="I1446" i="5"/>
  <c r="J1445" i="5"/>
  <c r="I1005" i="5"/>
  <c r="J1004" i="5"/>
  <c r="I2400" i="5"/>
  <c r="J2399" i="5"/>
  <c r="I1277" i="5"/>
  <c r="J1276" i="5"/>
  <c r="I1313" i="5"/>
  <c r="J1312" i="5"/>
  <c r="I1855" i="5"/>
  <c r="J1854" i="5"/>
  <c r="I1617" i="5"/>
  <c r="J1616" i="5"/>
  <c r="J3181" i="5"/>
  <c r="I3182" i="5"/>
  <c r="J3215" i="5"/>
  <c r="I3216" i="5"/>
  <c r="I1379" i="5"/>
  <c r="J1378" i="5"/>
  <c r="I1073" i="5"/>
  <c r="J1072" i="5"/>
  <c r="I224" i="5"/>
  <c r="J223" i="5"/>
  <c r="I2299" i="5"/>
  <c r="J2298" i="5"/>
  <c r="I1245" i="5"/>
  <c r="J1244" i="5"/>
  <c r="I461" i="5"/>
  <c r="J460" i="5"/>
  <c r="I2876" i="5"/>
  <c r="J2875" i="5"/>
  <c r="I2570" i="5"/>
  <c r="J2569" i="5"/>
  <c r="J3011" i="5"/>
  <c r="I3012" i="5"/>
  <c r="I835" i="5"/>
  <c r="J834" i="5"/>
  <c r="J88" i="5"/>
  <c r="I89" i="5"/>
  <c r="J1581" i="5"/>
  <c r="I1582" i="5"/>
  <c r="I1345" i="5"/>
  <c r="J1344" i="5"/>
  <c r="I1482" i="5"/>
  <c r="J1481" i="5"/>
  <c r="I2229" i="5"/>
  <c r="J2228" i="5"/>
  <c r="J1515" i="5"/>
  <c r="I1516" i="5"/>
  <c r="I360" i="5"/>
  <c r="J359" i="5"/>
  <c r="I2161" i="5"/>
  <c r="J2160" i="5"/>
  <c r="I2740" i="5"/>
  <c r="J2739" i="5"/>
  <c r="I1788" i="5"/>
  <c r="J1787" i="5"/>
  <c r="I1548" i="5"/>
  <c r="J1547" i="5"/>
  <c r="J2977" i="5"/>
  <c r="I2978" i="5"/>
  <c r="I2705" i="5"/>
  <c r="J2704" i="5"/>
  <c r="I1652" i="5"/>
  <c r="J1651" i="5"/>
  <c r="I903" i="5"/>
  <c r="J902" i="5"/>
  <c r="I699" i="5"/>
  <c r="J698" i="5"/>
  <c r="I326" i="5"/>
  <c r="J325" i="5"/>
  <c r="I394" i="5"/>
  <c r="J393" i="5"/>
  <c r="J598" i="5"/>
  <c r="I599" i="5"/>
  <c r="J3115" i="5"/>
  <c r="I3116" i="5"/>
  <c r="I631" i="5"/>
  <c r="J630" i="5"/>
  <c r="J3043" i="5"/>
  <c r="I3044" i="5"/>
  <c r="I563" i="5"/>
  <c r="J562" i="5"/>
  <c r="I2468" i="5"/>
  <c r="J2467" i="5"/>
  <c r="I190" i="5"/>
  <c r="J189" i="5"/>
  <c r="J2500" i="5"/>
  <c r="I2501" i="5"/>
  <c r="I1413" i="5"/>
  <c r="J1412" i="5"/>
  <c r="I2433" i="5"/>
  <c r="J2432" i="5"/>
  <c r="I2264" i="5"/>
  <c r="J2263" i="5"/>
  <c r="I292" i="5"/>
  <c r="J291" i="5"/>
  <c r="I1685" i="5"/>
  <c r="J1684" i="5"/>
  <c r="I1041" i="5"/>
  <c r="J1040" i="5"/>
  <c r="I2841" i="5"/>
  <c r="J2840" i="5"/>
  <c r="I2942" i="5"/>
  <c r="J2941" i="5"/>
  <c r="I1957" i="5"/>
  <c r="J1956" i="5"/>
  <c r="I1889" i="5"/>
  <c r="J1888" i="5"/>
  <c r="I428" i="5"/>
  <c r="J427" i="5"/>
  <c r="J52" i="5"/>
  <c r="I53" i="5"/>
  <c r="I2809" i="5"/>
  <c r="J2808" i="5"/>
  <c r="I2331" i="5"/>
  <c r="J2330" i="5"/>
  <c r="I2129" i="5"/>
  <c r="J2128" i="5"/>
  <c r="J1208" i="5"/>
  <c r="I1209" i="5"/>
  <c r="I1719" i="5"/>
  <c r="J1718" i="5"/>
  <c r="I2196" i="5"/>
  <c r="J2195" i="5"/>
  <c r="I3117" i="5" l="1"/>
  <c r="J3116" i="5"/>
  <c r="I122" i="5"/>
  <c r="J121" i="5"/>
  <c r="I2197" i="5"/>
  <c r="J2196" i="5"/>
  <c r="I1890" i="5"/>
  <c r="J1889" i="5"/>
  <c r="I2434" i="5"/>
  <c r="J2433" i="5"/>
  <c r="I700" i="5"/>
  <c r="J699" i="5"/>
  <c r="I2162" i="5"/>
  <c r="J2161" i="5"/>
  <c r="I1483" i="5"/>
  <c r="J1482" i="5"/>
  <c r="J461" i="5"/>
  <c r="I462" i="5"/>
  <c r="I1618" i="5"/>
  <c r="J1617" i="5"/>
  <c r="I2401" i="5"/>
  <c r="J2400" i="5"/>
  <c r="I259" i="5"/>
  <c r="J258" i="5"/>
  <c r="I2094" i="5"/>
  <c r="J2093" i="5"/>
  <c r="I2060" i="5"/>
  <c r="J2059" i="5"/>
  <c r="I1176" i="5"/>
  <c r="J1175" i="5"/>
  <c r="I600" i="5"/>
  <c r="J599" i="5"/>
  <c r="I3013" i="5"/>
  <c r="J3012" i="5"/>
  <c r="I974" i="5"/>
  <c r="J973" i="5"/>
  <c r="I3149" i="5"/>
  <c r="J3148" i="5"/>
  <c r="I2332" i="5"/>
  <c r="J2331" i="5"/>
  <c r="I1042" i="5"/>
  <c r="J1041" i="5"/>
  <c r="I2469" i="5"/>
  <c r="J2468" i="5"/>
  <c r="I836" i="5"/>
  <c r="J835" i="5"/>
  <c r="I1074" i="5"/>
  <c r="J1073" i="5"/>
  <c r="I804" i="5"/>
  <c r="J803" i="5"/>
  <c r="I3080" i="5"/>
  <c r="J3079" i="5"/>
  <c r="I1822" i="5"/>
  <c r="J1821" i="5"/>
  <c r="I1720" i="5"/>
  <c r="J1719" i="5"/>
  <c r="I2810" i="5"/>
  <c r="J2809" i="5"/>
  <c r="I1958" i="5"/>
  <c r="J1957" i="5"/>
  <c r="I1686" i="5"/>
  <c r="J1685" i="5"/>
  <c r="I1414" i="5"/>
  <c r="J1413" i="5"/>
  <c r="I564" i="5"/>
  <c r="J563" i="5"/>
  <c r="I904" i="5"/>
  <c r="J903" i="5"/>
  <c r="I1549" i="5"/>
  <c r="J1548" i="5"/>
  <c r="J360" i="5"/>
  <c r="I361" i="5"/>
  <c r="I1346" i="5"/>
  <c r="J1345" i="5"/>
  <c r="I1246" i="5"/>
  <c r="J1245" i="5"/>
  <c r="I1380" i="5"/>
  <c r="J1379" i="5"/>
  <c r="I1856" i="5"/>
  <c r="J1855" i="5"/>
  <c r="I1006" i="5"/>
  <c r="J1005" i="5"/>
  <c r="I768" i="5"/>
  <c r="J767" i="5"/>
  <c r="I496" i="5"/>
  <c r="J495" i="5"/>
  <c r="I872" i="5"/>
  <c r="J871" i="5"/>
  <c r="I2603" i="5"/>
  <c r="J2602" i="5"/>
  <c r="I1925" i="5"/>
  <c r="J1924" i="5"/>
  <c r="J156" i="5"/>
  <c r="I157" i="5"/>
  <c r="J2978" i="5"/>
  <c r="I2979" i="5"/>
  <c r="I1210" i="5"/>
  <c r="J1209" i="5"/>
  <c r="I54" i="5"/>
  <c r="J53" i="5"/>
  <c r="J2501" i="5"/>
  <c r="I2502" i="5"/>
  <c r="I3045" i="5"/>
  <c r="J3044" i="5"/>
  <c r="I1517" i="5"/>
  <c r="J1516" i="5"/>
  <c r="I1583" i="5"/>
  <c r="J1582" i="5"/>
  <c r="I3217" i="5"/>
  <c r="J3216" i="5"/>
  <c r="I2910" i="5"/>
  <c r="J2909" i="5"/>
  <c r="I2943" i="5"/>
  <c r="J2942" i="5"/>
  <c r="J292" i="5"/>
  <c r="I293" i="5"/>
  <c r="I395" i="5"/>
  <c r="J394" i="5"/>
  <c r="I1653" i="5"/>
  <c r="J1652" i="5"/>
  <c r="I1789" i="5"/>
  <c r="J1788" i="5"/>
  <c r="I2571" i="5"/>
  <c r="J2570" i="5"/>
  <c r="I2300" i="5"/>
  <c r="J2299" i="5"/>
  <c r="I1314" i="5"/>
  <c r="J1313" i="5"/>
  <c r="I1447" i="5"/>
  <c r="J1446" i="5"/>
  <c r="I532" i="5"/>
  <c r="J531" i="5"/>
  <c r="I736" i="5"/>
  <c r="J735" i="5"/>
  <c r="I2671" i="5"/>
  <c r="J2670" i="5"/>
  <c r="I1992" i="5"/>
  <c r="J1991" i="5"/>
  <c r="I938" i="5"/>
  <c r="J937" i="5"/>
  <c r="I1110" i="5"/>
  <c r="J1109" i="5"/>
  <c r="I2774" i="5"/>
  <c r="J2773" i="5"/>
  <c r="I90" i="5"/>
  <c r="J89" i="5"/>
  <c r="I3183" i="5"/>
  <c r="J3182" i="5"/>
  <c r="I2535" i="5"/>
  <c r="J2534" i="5"/>
  <c r="I2130" i="5"/>
  <c r="J2129" i="5"/>
  <c r="J428" i="5"/>
  <c r="I429" i="5"/>
  <c r="I2842" i="5"/>
  <c r="J2841" i="5"/>
  <c r="I2265" i="5"/>
  <c r="J2264" i="5"/>
  <c r="I191" i="5"/>
  <c r="J190" i="5"/>
  <c r="I632" i="5"/>
  <c r="J631" i="5"/>
  <c r="I327" i="5"/>
  <c r="J326" i="5"/>
  <c r="J2705" i="5"/>
  <c r="I2706" i="5"/>
  <c r="I2741" i="5"/>
  <c r="J2740" i="5"/>
  <c r="I2230" i="5"/>
  <c r="J2229" i="5"/>
  <c r="J2876" i="5"/>
  <c r="I2877" i="5"/>
  <c r="J224" i="5"/>
  <c r="I225" i="5"/>
  <c r="I1278" i="5"/>
  <c r="J1277" i="5"/>
  <c r="I1754" i="5"/>
  <c r="J1753" i="5"/>
  <c r="I668" i="5"/>
  <c r="J667" i="5"/>
  <c r="I2639" i="5"/>
  <c r="J2638" i="5"/>
  <c r="I2366" i="5"/>
  <c r="J2365" i="5"/>
  <c r="I3249" i="5"/>
  <c r="J3248" i="5"/>
  <c r="J20" i="5"/>
  <c r="I21" i="5"/>
  <c r="I1142" i="5"/>
  <c r="J1141" i="5"/>
  <c r="I2026" i="5"/>
  <c r="J2025" i="5"/>
  <c r="I1279" i="5" l="1"/>
  <c r="J1278" i="5"/>
  <c r="I2742" i="5"/>
  <c r="J2741" i="5"/>
  <c r="I192" i="5"/>
  <c r="J191" i="5"/>
  <c r="I2131" i="5"/>
  <c r="J2130" i="5"/>
  <c r="I2775" i="5"/>
  <c r="J2774" i="5"/>
  <c r="I2672" i="5"/>
  <c r="J2671" i="5"/>
  <c r="I1315" i="5"/>
  <c r="J1314" i="5"/>
  <c r="I1654" i="5"/>
  <c r="J1653" i="5"/>
  <c r="I2911" i="5"/>
  <c r="J2910" i="5"/>
  <c r="I3046" i="5"/>
  <c r="J3045" i="5"/>
  <c r="I873" i="5"/>
  <c r="J872" i="5"/>
  <c r="I1857" i="5"/>
  <c r="J1856" i="5"/>
  <c r="I1415" i="5"/>
  <c r="J1414" i="5"/>
  <c r="I1721" i="5"/>
  <c r="J1720" i="5"/>
  <c r="I1075" i="5"/>
  <c r="J1074" i="5"/>
  <c r="I2333" i="5"/>
  <c r="J2332" i="5"/>
  <c r="I601" i="5"/>
  <c r="J600" i="5"/>
  <c r="I260" i="5"/>
  <c r="J259" i="5"/>
  <c r="I1484" i="5"/>
  <c r="J1483" i="5"/>
  <c r="I1891" i="5"/>
  <c r="J1890" i="5"/>
  <c r="I226" i="5"/>
  <c r="J225" i="5"/>
  <c r="I2707" i="5"/>
  <c r="J2706" i="5"/>
  <c r="I2503" i="5"/>
  <c r="J2502" i="5"/>
  <c r="I158" i="5"/>
  <c r="J157" i="5"/>
  <c r="I2536" i="5"/>
  <c r="J2535" i="5"/>
  <c r="I1111" i="5"/>
  <c r="J1110" i="5"/>
  <c r="I737" i="5"/>
  <c r="J736" i="5"/>
  <c r="I2301" i="5"/>
  <c r="J2300" i="5"/>
  <c r="I396" i="5"/>
  <c r="J395" i="5"/>
  <c r="I3218" i="5"/>
  <c r="J3217" i="5"/>
  <c r="I497" i="5"/>
  <c r="J496" i="5"/>
  <c r="I1381" i="5"/>
  <c r="J1380" i="5"/>
  <c r="J1549" i="5"/>
  <c r="I1550" i="5"/>
  <c r="I1687" i="5"/>
  <c r="J1686" i="5"/>
  <c r="I1823" i="5"/>
  <c r="J1822" i="5"/>
  <c r="I837" i="5"/>
  <c r="J836" i="5"/>
  <c r="J3149" i="5"/>
  <c r="I3150" i="5"/>
  <c r="I1177" i="5"/>
  <c r="J1176" i="5"/>
  <c r="I2402" i="5"/>
  <c r="J2401" i="5"/>
  <c r="J2162" i="5"/>
  <c r="I2163" i="5"/>
  <c r="I2198" i="5"/>
  <c r="J2197" i="5"/>
  <c r="I1143" i="5"/>
  <c r="J1142" i="5"/>
  <c r="I22" i="5"/>
  <c r="J21" i="5"/>
  <c r="I2878" i="5"/>
  <c r="J2877" i="5"/>
  <c r="I294" i="5"/>
  <c r="J293" i="5"/>
  <c r="I362" i="5"/>
  <c r="J361" i="5"/>
  <c r="I2027" i="5"/>
  <c r="J2026" i="5"/>
  <c r="I2266" i="5"/>
  <c r="J2265" i="5"/>
  <c r="I669" i="5"/>
  <c r="J668" i="5"/>
  <c r="I328" i="5"/>
  <c r="J327" i="5"/>
  <c r="I2843" i="5"/>
  <c r="J2842" i="5"/>
  <c r="I3184" i="5"/>
  <c r="J3183" i="5"/>
  <c r="I939" i="5"/>
  <c r="J938" i="5"/>
  <c r="I533" i="5"/>
  <c r="J532" i="5"/>
  <c r="I2572" i="5"/>
  <c r="J2571" i="5"/>
  <c r="J1583" i="5"/>
  <c r="I1584" i="5"/>
  <c r="I55" i="5"/>
  <c r="J54" i="5"/>
  <c r="I1926" i="5"/>
  <c r="J1925" i="5"/>
  <c r="I769" i="5"/>
  <c r="J768" i="5"/>
  <c r="I1247" i="5"/>
  <c r="J1246" i="5"/>
  <c r="I905" i="5"/>
  <c r="J904" i="5"/>
  <c r="I1959" i="5"/>
  <c r="J1958" i="5"/>
  <c r="I3081" i="5"/>
  <c r="J3080" i="5"/>
  <c r="I2470" i="5"/>
  <c r="J2469" i="5"/>
  <c r="I975" i="5"/>
  <c r="J974" i="5"/>
  <c r="I2061" i="5"/>
  <c r="J2060" i="5"/>
  <c r="I1619" i="5"/>
  <c r="J1618" i="5"/>
  <c r="I701" i="5"/>
  <c r="J700" i="5"/>
  <c r="I123" i="5"/>
  <c r="J122" i="5"/>
  <c r="J2979" i="5"/>
  <c r="I2980" i="5"/>
  <c r="I2367" i="5"/>
  <c r="J2366" i="5"/>
  <c r="I430" i="5"/>
  <c r="J429" i="5"/>
  <c r="I463" i="5"/>
  <c r="J462" i="5"/>
  <c r="I2640" i="5"/>
  <c r="J2639" i="5"/>
  <c r="I3250" i="5"/>
  <c r="J3249" i="5"/>
  <c r="I1755" i="5"/>
  <c r="J1754" i="5"/>
  <c r="I2231" i="5"/>
  <c r="J2230" i="5"/>
  <c r="I633" i="5"/>
  <c r="J632" i="5"/>
  <c r="I91" i="5"/>
  <c r="J90" i="5"/>
  <c r="I1993" i="5"/>
  <c r="J1992" i="5"/>
  <c r="I1448" i="5"/>
  <c r="J1447" i="5"/>
  <c r="I1790" i="5"/>
  <c r="J1789" i="5"/>
  <c r="I2944" i="5"/>
  <c r="J2943" i="5"/>
  <c r="I1518" i="5"/>
  <c r="J1517" i="5"/>
  <c r="I1211" i="5"/>
  <c r="J1210" i="5"/>
  <c r="I2604" i="5"/>
  <c r="J2603" i="5"/>
  <c r="I1007" i="5"/>
  <c r="J1006" i="5"/>
  <c r="I1347" i="5"/>
  <c r="J1346" i="5"/>
  <c r="I565" i="5"/>
  <c r="J564" i="5"/>
  <c r="I2811" i="5"/>
  <c r="J2810" i="5"/>
  <c r="I805" i="5"/>
  <c r="J804" i="5"/>
  <c r="I1043" i="5"/>
  <c r="J1042" i="5"/>
  <c r="I3014" i="5"/>
  <c r="J3013" i="5"/>
  <c r="I2095" i="5"/>
  <c r="J2094" i="5"/>
  <c r="I2435" i="5"/>
  <c r="J2434" i="5"/>
  <c r="I3118" i="5"/>
  <c r="J3117" i="5"/>
  <c r="I1519" i="5" l="1"/>
  <c r="J1518" i="5"/>
  <c r="J701" i="5"/>
  <c r="I702" i="5"/>
  <c r="I2471" i="5"/>
  <c r="J2470" i="5"/>
  <c r="I1248" i="5"/>
  <c r="J1247" i="5"/>
  <c r="I3185" i="5"/>
  <c r="J3184" i="5"/>
  <c r="I2267" i="5"/>
  <c r="J2266" i="5"/>
  <c r="J2878" i="5"/>
  <c r="I2879" i="5"/>
  <c r="J837" i="5"/>
  <c r="I838" i="5"/>
  <c r="I1382" i="5"/>
  <c r="J1381" i="5"/>
  <c r="I2302" i="5"/>
  <c r="J2301" i="5"/>
  <c r="I159" i="5"/>
  <c r="J158" i="5"/>
  <c r="I1892" i="5"/>
  <c r="J1891" i="5"/>
  <c r="I2334" i="5"/>
  <c r="J2333" i="5"/>
  <c r="I1858" i="5"/>
  <c r="J1857" i="5"/>
  <c r="I1655" i="5"/>
  <c r="J1654" i="5"/>
  <c r="I2132" i="5"/>
  <c r="J2131" i="5"/>
  <c r="I1044" i="5"/>
  <c r="J1043" i="5"/>
  <c r="I2436" i="5"/>
  <c r="J2435" i="5"/>
  <c r="J805" i="5"/>
  <c r="I806" i="5"/>
  <c r="I1008" i="5"/>
  <c r="J1007" i="5"/>
  <c r="I2945" i="5"/>
  <c r="J2944" i="5"/>
  <c r="I92" i="5"/>
  <c r="J91" i="5"/>
  <c r="I3251" i="5"/>
  <c r="J3250" i="5"/>
  <c r="I2368" i="5"/>
  <c r="J2367" i="5"/>
  <c r="I1620" i="5"/>
  <c r="J1619" i="5"/>
  <c r="I3082" i="5"/>
  <c r="J3081" i="5"/>
  <c r="J769" i="5"/>
  <c r="I770" i="5"/>
  <c r="J2572" i="5"/>
  <c r="I2573" i="5"/>
  <c r="J2843" i="5"/>
  <c r="I2844" i="5"/>
  <c r="J2027" i="5"/>
  <c r="I2028" i="5"/>
  <c r="I23" i="5"/>
  <c r="J22" i="5"/>
  <c r="I2403" i="5"/>
  <c r="J2402" i="5"/>
  <c r="I1824" i="5"/>
  <c r="J1823" i="5"/>
  <c r="J497" i="5"/>
  <c r="I498" i="5"/>
  <c r="J737" i="5"/>
  <c r="I738" i="5"/>
  <c r="I2504" i="5"/>
  <c r="J2503" i="5"/>
  <c r="I1485" i="5"/>
  <c r="J1484" i="5"/>
  <c r="I1076" i="5"/>
  <c r="J1075" i="5"/>
  <c r="J873" i="5"/>
  <c r="I874" i="5"/>
  <c r="I1316" i="5"/>
  <c r="J1315" i="5"/>
  <c r="J192" i="5"/>
  <c r="I193" i="5"/>
  <c r="I431" i="5"/>
  <c r="J430" i="5"/>
  <c r="I2981" i="5"/>
  <c r="J2980" i="5"/>
  <c r="I2164" i="5"/>
  <c r="J2163" i="5"/>
  <c r="I3119" i="5"/>
  <c r="J3118" i="5"/>
  <c r="I1994" i="5"/>
  <c r="J1993" i="5"/>
  <c r="I2096" i="5"/>
  <c r="J2095" i="5"/>
  <c r="J2811" i="5"/>
  <c r="I2812" i="5"/>
  <c r="J2604" i="5"/>
  <c r="I2605" i="5"/>
  <c r="I1791" i="5"/>
  <c r="J1790" i="5"/>
  <c r="J633" i="5"/>
  <c r="I634" i="5"/>
  <c r="J2640" i="5"/>
  <c r="I2641" i="5"/>
  <c r="I2062" i="5"/>
  <c r="J2061" i="5"/>
  <c r="I1960" i="5"/>
  <c r="J1959" i="5"/>
  <c r="I1927" i="5"/>
  <c r="J1926" i="5"/>
  <c r="J533" i="5"/>
  <c r="I534" i="5"/>
  <c r="J328" i="5"/>
  <c r="I329" i="5"/>
  <c r="I363" i="5"/>
  <c r="J362" i="5"/>
  <c r="I1144" i="5"/>
  <c r="J1143" i="5"/>
  <c r="I1178" i="5"/>
  <c r="J1177" i="5"/>
  <c r="I1688" i="5"/>
  <c r="J1687" i="5"/>
  <c r="I3219" i="5"/>
  <c r="J3218" i="5"/>
  <c r="I1112" i="5"/>
  <c r="J1111" i="5"/>
  <c r="I2708" i="5"/>
  <c r="J2707" i="5"/>
  <c r="J260" i="5"/>
  <c r="I261" i="5"/>
  <c r="I1722" i="5"/>
  <c r="J1721" i="5"/>
  <c r="I3047" i="5"/>
  <c r="J3046" i="5"/>
  <c r="I2673" i="5"/>
  <c r="J2672" i="5"/>
  <c r="I2743" i="5"/>
  <c r="J2742" i="5"/>
  <c r="I1585" i="5"/>
  <c r="J1584" i="5"/>
  <c r="I1756" i="5"/>
  <c r="J1755" i="5"/>
  <c r="I3151" i="5"/>
  <c r="J3150" i="5"/>
  <c r="I1551" i="5"/>
  <c r="J1550" i="5"/>
  <c r="I1348" i="5"/>
  <c r="J1347" i="5"/>
  <c r="I3015" i="5"/>
  <c r="J3014" i="5"/>
  <c r="J565" i="5"/>
  <c r="I566" i="5"/>
  <c r="I1212" i="5"/>
  <c r="J1211" i="5"/>
  <c r="I1449" i="5"/>
  <c r="J1448" i="5"/>
  <c r="I2232" i="5"/>
  <c r="J2231" i="5"/>
  <c r="I464" i="5"/>
  <c r="J463" i="5"/>
  <c r="I124" i="5"/>
  <c r="J123" i="5"/>
  <c r="I976" i="5"/>
  <c r="J975" i="5"/>
  <c r="I906" i="5"/>
  <c r="J905" i="5"/>
  <c r="I56" i="5"/>
  <c r="J55" i="5"/>
  <c r="I940" i="5"/>
  <c r="J939" i="5"/>
  <c r="J669" i="5"/>
  <c r="I670" i="5"/>
  <c r="I295" i="5"/>
  <c r="J294" i="5"/>
  <c r="I2199" i="5"/>
  <c r="J2198" i="5"/>
  <c r="J396" i="5"/>
  <c r="I397" i="5"/>
  <c r="J2536" i="5"/>
  <c r="I2537" i="5"/>
  <c r="I227" i="5"/>
  <c r="J226" i="5"/>
  <c r="J601" i="5"/>
  <c r="I602" i="5"/>
  <c r="J1415" i="5"/>
  <c r="I1416" i="5"/>
  <c r="I2912" i="5"/>
  <c r="J2911" i="5"/>
  <c r="I2776" i="5"/>
  <c r="J2775" i="5"/>
  <c r="I1280" i="5"/>
  <c r="J1279" i="5"/>
  <c r="I567" i="5" l="1"/>
  <c r="J566" i="5"/>
  <c r="I839" i="5"/>
  <c r="J838" i="5"/>
  <c r="I1281" i="5"/>
  <c r="J1280" i="5"/>
  <c r="I2200" i="5"/>
  <c r="J2199" i="5"/>
  <c r="J56" i="5"/>
  <c r="I57" i="5"/>
  <c r="I465" i="5"/>
  <c r="J464" i="5"/>
  <c r="I3152" i="5"/>
  <c r="J3151" i="5"/>
  <c r="I2674" i="5"/>
  <c r="J2673" i="5"/>
  <c r="I2709" i="5"/>
  <c r="J2708" i="5"/>
  <c r="I1179" i="5"/>
  <c r="J1178" i="5"/>
  <c r="I2165" i="5"/>
  <c r="J2164" i="5"/>
  <c r="I1317" i="5"/>
  <c r="J1316" i="5"/>
  <c r="J2504" i="5"/>
  <c r="I2505" i="5"/>
  <c r="I2404" i="5"/>
  <c r="J2403" i="5"/>
  <c r="I2369" i="5"/>
  <c r="J2368" i="5"/>
  <c r="I1009" i="5"/>
  <c r="J1008" i="5"/>
  <c r="I2133" i="5"/>
  <c r="J2132" i="5"/>
  <c r="I1893" i="5"/>
  <c r="J1892" i="5"/>
  <c r="J1248" i="5"/>
  <c r="I1249" i="5"/>
  <c r="I2642" i="5"/>
  <c r="J2641" i="5"/>
  <c r="I2574" i="5"/>
  <c r="J2573" i="5"/>
  <c r="I635" i="5"/>
  <c r="J634" i="5"/>
  <c r="I875" i="5"/>
  <c r="J874" i="5"/>
  <c r="I739" i="5"/>
  <c r="J738" i="5"/>
  <c r="I771" i="5"/>
  <c r="J770" i="5"/>
  <c r="I807" i="5"/>
  <c r="J806" i="5"/>
  <c r="I2880" i="5"/>
  <c r="J2879" i="5"/>
  <c r="I2813" i="5"/>
  <c r="J2812" i="5"/>
  <c r="I228" i="5"/>
  <c r="J227" i="5"/>
  <c r="I3016" i="5"/>
  <c r="J3015" i="5"/>
  <c r="I1757" i="5"/>
  <c r="J1756" i="5"/>
  <c r="I3048" i="5"/>
  <c r="J3047" i="5"/>
  <c r="I1113" i="5"/>
  <c r="J1112" i="5"/>
  <c r="I1145" i="5"/>
  <c r="J1144" i="5"/>
  <c r="I1928" i="5"/>
  <c r="J1927" i="5"/>
  <c r="I2097" i="5"/>
  <c r="J2096" i="5"/>
  <c r="I2982" i="5"/>
  <c r="J2981" i="5"/>
  <c r="I24" i="5"/>
  <c r="J23" i="5"/>
  <c r="I3252" i="5"/>
  <c r="J3251" i="5"/>
  <c r="J1655" i="5"/>
  <c r="I1656" i="5"/>
  <c r="I160" i="5"/>
  <c r="J159" i="5"/>
  <c r="I2472" i="5"/>
  <c r="J2471" i="5"/>
  <c r="I603" i="5"/>
  <c r="J602" i="5"/>
  <c r="I499" i="5"/>
  <c r="J498" i="5"/>
  <c r="I2029" i="5"/>
  <c r="J2028" i="5"/>
  <c r="I703" i="5"/>
  <c r="J702" i="5"/>
  <c r="I535" i="5"/>
  <c r="J534" i="5"/>
  <c r="I2777" i="5"/>
  <c r="J2776" i="5"/>
  <c r="I2233" i="5"/>
  <c r="J2232" i="5"/>
  <c r="I671" i="5"/>
  <c r="J670" i="5"/>
  <c r="J2912" i="5"/>
  <c r="I2913" i="5"/>
  <c r="I977" i="5"/>
  <c r="J976" i="5"/>
  <c r="I1450" i="5"/>
  <c r="J1449" i="5"/>
  <c r="I1349" i="5"/>
  <c r="J1348" i="5"/>
  <c r="I1586" i="5"/>
  <c r="J1585" i="5"/>
  <c r="I1723" i="5"/>
  <c r="J1722" i="5"/>
  <c r="I3220" i="5"/>
  <c r="J3219" i="5"/>
  <c r="I364" i="5"/>
  <c r="J363" i="5"/>
  <c r="I1961" i="5"/>
  <c r="J1960" i="5"/>
  <c r="I1792" i="5"/>
  <c r="J1791" i="5"/>
  <c r="I1995" i="5"/>
  <c r="J1994" i="5"/>
  <c r="I432" i="5"/>
  <c r="J431" i="5"/>
  <c r="I1077" i="5"/>
  <c r="J1076" i="5"/>
  <c r="J3082" i="5"/>
  <c r="I3083" i="5"/>
  <c r="J92" i="5"/>
  <c r="I93" i="5"/>
  <c r="I2437" i="5"/>
  <c r="J2436" i="5"/>
  <c r="I1859" i="5"/>
  <c r="J1858" i="5"/>
  <c r="J2302" i="5"/>
  <c r="I2303" i="5"/>
  <c r="I2268" i="5"/>
  <c r="J2267" i="5"/>
  <c r="I296" i="5"/>
  <c r="J295" i="5"/>
  <c r="I1417" i="5"/>
  <c r="J1416" i="5"/>
  <c r="I398" i="5"/>
  <c r="J397" i="5"/>
  <c r="I262" i="5"/>
  <c r="J261" i="5"/>
  <c r="I330" i="5"/>
  <c r="J329" i="5"/>
  <c r="I2606" i="5"/>
  <c r="J2605" i="5"/>
  <c r="I194" i="5"/>
  <c r="J193" i="5"/>
  <c r="I2845" i="5"/>
  <c r="J2844" i="5"/>
  <c r="I907" i="5"/>
  <c r="J906" i="5"/>
  <c r="I2538" i="5"/>
  <c r="J2537" i="5"/>
  <c r="I941" i="5"/>
  <c r="J940" i="5"/>
  <c r="J124" i="5"/>
  <c r="I125" i="5"/>
  <c r="I1213" i="5"/>
  <c r="J1212" i="5"/>
  <c r="J1551" i="5"/>
  <c r="I1552" i="5"/>
  <c r="I2744" i="5"/>
  <c r="J2743" i="5"/>
  <c r="I1689" i="5"/>
  <c r="J1688" i="5"/>
  <c r="I2063" i="5"/>
  <c r="J2062" i="5"/>
  <c r="I3120" i="5"/>
  <c r="J3119" i="5"/>
  <c r="I1486" i="5"/>
  <c r="J1485" i="5"/>
  <c r="I1825" i="5"/>
  <c r="J1824" i="5"/>
  <c r="I1621" i="5"/>
  <c r="J1620" i="5"/>
  <c r="J2945" i="5"/>
  <c r="I2946" i="5"/>
  <c r="J1044" i="5"/>
  <c r="I1045" i="5"/>
  <c r="I2335" i="5"/>
  <c r="J2334" i="5"/>
  <c r="I1383" i="5"/>
  <c r="J1382" i="5"/>
  <c r="J3185" i="5"/>
  <c r="I3186" i="5"/>
  <c r="I1520" i="5"/>
  <c r="J1519" i="5"/>
  <c r="I1521" i="5" l="1"/>
  <c r="J1520" i="5"/>
  <c r="I1487" i="5"/>
  <c r="J1486" i="5"/>
  <c r="I2745" i="5"/>
  <c r="J2744" i="5"/>
  <c r="I942" i="5"/>
  <c r="J941" i="5"/>
  <c r="I195" i="5"/>
  <c r="J194" i="5"/>
  <c r="I399" i="5"/>
  <c r="J398" i="5"/>
  <c r="I1793" i="5"/>
  <c r="J1792" i="5"/>
  <c r="I1724" i="5"/>
  <c r="J1723" i="5"/>
  <c r="I978" i="5"/>
  <c r="J977" i="5"/>
  <c r="I2778" i="5"/>
  <c r="J2777" i="5"/>
  <c r="I500" i="5"/>
  <c r="J499" i="5"/>
  <c r="I2098" i="5"/>
  <c r="J2097" i="5"/>
  <c r="I3049" i="5"/>
  <c r="J3048" i="5"/>
  <c r="I2814" i="5"/>
  <c r="J2813" i="5"/>
  <c r="I740" i="5"/>
  <c r="J739" i="5"/>
  <c r="I2643" i="5"/>
  <c r="J2642" i="5"/>
  <c r="I1010" i="5"/>
  <c r="J1009" i="5"/>
  <c r="I1318" i="5"/>
  <c r="J1317" i="5"/>
  <c r="I2675" i="5"/>
  <c r="J2674" i="5"/>
  <c r="I2201" i="5"/>
  <c r="J2200" i="5"/>
  <c r="J3083" i="5"/>
  <c r="I3084" i="5"/>
  <c r="I3187" i="5"/>
  <c r="J3186" i="5"/>
  <c r="J2946" i="5"/>
  <c r="I2947" i="5"/>
  <c r="I1553" i="5"/>
  <c r="J1552" i="5"/>
  <c r="I2914" i="5"/>
  <c r="J2913" i="5"/>
  <c r="I1250" i="5"/>
  <c r="J1249" i="5"/>
  <c r="I1657" i="5"/>
  <c r="J1656" i="5"/>
  <c r="I3121" i="5"/>
  <c r="J3120" i="5"/>
  <c r="I2539" i="5"/>
  <c r="J2538" i="5"/>
  <c r="I2607" i="5"/>
  <c r="J2606" i="5"/>
  <c r="I1418" i="5"/>
  <c r="J1417" i="5"/>
  <c r="I1860" i="5"/>
  <c r="J1859" i="5"/>
  <c r="I1078" i="5"/>
  <c r="J1077" i="5"/>
  <c r="I1962" i="5"/>
  <c r="J1961" i="5"/>
  <c r="I1587" i="5"/>
  <c r="J1586" i="5"/>
  <c r="I536" i="5"/>
  <c r="J535" i="5"/>
  <c r="I604" i="5"/>
  <c r="J603" i="5"/>
  <c r="I3253" i="5"/>
  <c r="J3252" i="5"/>
  <c r="I1929" i="5"/>
  <c r="J1928" i="5"/>
  <c r="I1758" i="5"/>
  <c r="J1757" i="5"/>
  <c r="J2880" i="5"/>
  <c r="I2881" i="5"/>
  <c r="I876" i="5"/>
  <c r="J875" i="5"/>
  <c r="I2370" i="5"/>
  <c r="J2369" i="5"/>
  <c r="I2166" i="5"/>
  <c r="J2165" i="5"/>
  <c r="I3153" i="5"/>
  <c r="J3152" i="5"/>
  <c r="I1282" i="5"/>
  <c r="J1281" i="5"/>
  <c r="I2304" i="5"/>
  <c r="J2303" i="5"/>
  <c r="I1384" i="5"/>
  <c r="J1383" i="5"/>
  <c r="I1622" i="5"/>
  <c r="J1621" i="5"/>
  <c r="I2064" i="5"/>
  <c r="J2063" i="5"/>
  <c r="I1214" i="5"/>
  <c r="J1213" i="5"/>
  <c r="I908" i="5"/>
  <c r="J907" i="5"/>
  <c r="I331" i="5"/>
  <c r="J330" i="5"/>
  <c r="J296" i="5"/>
  <c r="I297" i="5"/>
  <c r="I2438" i="5"/>
  <c r="J2437" i="5"/>
  <c r="I433" i="5"/>
  <c r="J432" i="5"/>
  <c r="J364" i="5"/>
  <c r="I365" i="5"/>
  <c r="I1350" i="5"/>
  <c r="J1349" i="5"/>
  <c r="I672" i="5"/>
  <c r="J671" i="5"/>
  <c r="I704" i="5"/>
  <c r="J703" i="5"/>
  <c r="J2472" i="5"/>
  <c r="I2473" i="5"/>
  <c r="J24" i="5"/>
  <c r="I25" i="5"/>
  <c r="I1146" i="5"/>
  <c r="J1145" i="5"/>
  <c r="I3017" i="5"/>
  <c r="J3016" i="5"/>
  <c r="I808" i="5"/>
  <c r="J807" i="5"/>
  <c r="I636" i="5"/>
  <c r="J635" i="5"/>
  <c r="I1894" i="5"/>
  <c r="J1893" i="5"/>
  <c r="I2405" i="5"/>
  <c r="J2404" i="5"/>
  <c r="I1180" i="5"/>
  <c r="J1179" i="5"/>
  <c r="J465" i="5"/>
  <c r="I466" i="5"/>
  <c r="I840" i="5"/>
  <c r="J839" i="5"/>
  <c r="I126" i="5"/>
  <c r="J125" i="5"/>
  <c r="I94" i="5"/>
  <c r="J93" i="5"/>
  <c r="I2506" i="5"/>
  <c r="J2505" i="5"/>
  <c r="I58" i="5"/>
  <c r="J57" i="5"/>
  <c r="I1046" i="5"/>
  <c r="J1045" i="5"/>
  <c r="I2336" i="5"/>
  <c r="J2335" i="5"/>
  <c r="I1826" i="5"/>
  <c r="J1825" i="5"/>
  <c r="I1690" i="5"/>
  <c r="J1689" i="5"/>
  <c r="I2846" i="5"/>
  <c r="J2845" i="5"/>
  <c r="I263" i="5"/>
  <c r="J262" i="5"/>
  <c r="I2269" i="5"/>
  <c r="J2268" i="5"/>
  <c r="I1996" i="5"/>
  <c r="J1995" i="5"/>
  <c r="I3221" i="5"/>
  <c r="J3220" i="5"/>
  <c r="I1451" i="5"/>
  <c r="J1450" i="5"/>
  <c r="I2234" i="5"/>
  <c r="J2233" i="5"/>
  <c r="I2030" i="5"/>
  <c r="J2029" i="5"/>
  <c r="J160" i="5"/>
  <c r="I161" i="5"/>
  <c r="I2983" i="5"/>
  <c r="J2982" i="5"/>
  <c r="I1114" i="5"/>
  <c r="J1113" i="5"/>
  <c r="J228" i="5"/>
  <c r="I229" i="5"/>
  <c r="I772" i="5"/>
  <c r="J771" i="5"/>
  <c r="I2575" i="5"/>
  <c r="J2574" i="5"/>
  <c r="I2134" i="5"/>
  <c r="J2133" i="5"/>
  <c r="J2709" i="5"/>
  <c r="I2710" i="5"/>
  <c r="I568" i="5"/>
  <c r="J567" i="5"/>
  <c r="I162" i="5" l="1"/>
  <c r="J161" i="5"/>
  <c r="I569" i="5"/>
  <c r="J568" i="5"/>
  <c r="I773" i="5"/>
  <c r="J772" i="5"/>
  <c r="I3222" i="5"/>
  <c r="J3221" i="5"/>
  <c r="I2847" i="5"/>
  <c r="J2846" i="5"/>
  <c r="I1047" i="5"/>
  <c r="J1046" i="5"/>
  <c r="I127" i="5"/>
  <c r="J126" i="5"/>
  <c r="I2406" i="5"/>
  <c r="J2405" i="5"/>
  <c r="I3018" i="5"/>
  <c r="J3017" i="5"/>
  <c r="I705" i="5"/>
  <c r="J704" i="5"/>
  <c r="J433" i="5"/>
  <c r="I434" i="5"/>
  <c r="I909" i="5"/>
  <c r="J908" i="5"/>
  <c r="I1385" i="5"/>
  <c r="J1384" i="5"/>
  <c r="I2167" i="5"/>
  <c r="J2166" i="5"/>
  <c r="I1759" i="5"/>
  <c r="J1758" i="5"/>
  <c r="I537" i="5"/>
  <c r="J536" i="5"/>
  <c r="I1861" i="5"/>
  <c r="J1860" i="5"/>
  <c r="J3121" i="5"/>
  <c r="I3122" i="5"/>
  <c r="J1553" i="5"/>
  <c r="I1554" i="5"/>
  <c r="I2202" i="5"/>
  <c r="J2201" i="5"/>
  <c r="I2644" i="5"/>
  <c r="J2643" i="5"/>
  <c r="I2099" i="5"/>
  <c r="J2098" i="5"/>
  <c r="I1725" i="5"/>
  <c r="J1724" i="5"/>
  <c r="I943" i="5"/>
  <c r="J942" i="5"/>
  <c r="I2711" i="5"/>
  <c r="J2710" i="5"/>
  <c r="J2947" i="5"/>
  <c r="I2948" i="5"/>
  <c r="I2031" i="5"/>
  <c r="J2030" i="5"/>
  <c r="I1997" i="5"/>
  <c r="J1996" i="5"/>
  <c r="I1691" i="5"/>
  <c r="J1690" i="5"/>
  <c r="I59" i="5"/>
  <c r="J58" i="5"/>
  <c r="I841" i="5"/>
  <c r="J840" i="5"/>
  <c r="I1895" i="5"/>
  <c r="J1894" i="5"/>
  <c r="I1147" i="5"/>
  <c r="J1146" i="5"/>
  <c r="I673" i="5"/>
  <c r="J672" i="5"/>
  <c r="I2439" i="5"/>
  <c r="J2438" i="5"/>
  <c r="I1215" i="5"/>
  <c r="J1214" i="5"/>
  <c r="I2305" i="5"/>
  <c r="J2304" i="5"/>
  <c r="I2371" i="5"/>
  <c r="J2370" i="5"/>
  <c r="I1930" i="5"/>
  <c r="J1929" i="5"/>
  <c r="J1587" i="5"/>
  <c r="I1588" i="5"/>
  <c r="I1419" i="5"/>
  <c r="J1418" i="5"/>
  <c r="I1658" i="5"/>
  <c r="J1657" i="5"/>
  <c r="I2676" i="5"/>
  <c r="J2675" i="5"/>
  <c r="I741" i="5"/>
  <c r="J740" i="5"/>
  <c r="I501" i="5"/>
  <c r="J500" i="5"/>
  <c r="I1794" i="5"/>
  <c r="J1793" i="5"/>
  <c r="I2746" i="5"/>
  <c r="J2745" i="5"/>
  <c r="I467" i="5"/>
  <c r="J466" i="5"/>
  <c r="I26" i="5"/>
  <c r="J25" i="5"/>
  <c r="I298" i="5"/>
  <c r="J297" i="5"/>
  <c r="J2234" i="5"/>
  <c r="I2235" i="5"/>
  <c r="I1827" i="5"/>
  <c r="J1826" i="5"/>
  <c r="I2507" i="5"/>
  <c r="J2506" i="5"/>
  <c r="I637" i="5"/>
  <c r="J636" i="5"/>
  <c r="I1351" i="5"/>
  <c r="J1350" i="5"/>
  <c r="I2065" i="5"/>
  <c r="J2064" i="5"/>
  <c r="I1283" i="5"/>
  <c r="J1282" i="5"/>
  <c r="I877" i="5"/>
  <c r="J876" i="5"/>
  <c r="I3254" i="5"/>
  <c r="J3253" i="5"/>
  <c r="I1963" i="5"/>
  <c r="J1962" i="5"/>
  <c r="I2608" i="5"/>
  <c r="J2607" i="5"/>
  <c r="I1251" i="5"/>
  <c r="J1250" i="5"/>
  <c r="J3187" i="5"/>
  <c r="I3188" i="5"/>
  <c r="I1319" i="5"/>
  <c r="J1318" i="5"/>
  <c r="I2815" i="5"/>
  <c r="J2814" i="5"/>
  <c r="I2779" i="5"/>
  <c r="J2778" i="5"/>
  <c r="I400" i="5"/>
  <c r="J399" i="5"/>
  <c r="I1488" i="5"/>
  <c r="J1487" i="5"/>
  <c r="I2474" i="5"/>
  <c r="J2473" i="5"/>
  <c r="I366" i="5"/>
  <c r="J365" i="5"/>
  <c r="I2882" i="5"/>
  <c r="J2881" i="5"/>
  <c r="I3085" i="5"/>
  <c r="J3084" i="5"/>
  <c r="I230" i="5"/>
  <c r="J229" i="5"/>
  <c r="I2135" i="5"/>
  <c r="J2134" i="5"/>
  <c r="I1115" i="5"/>
  <c r="J1114" i="5"/>
  <c r="I2270" i="5"/>
  <c r="J2269" i="5"/>
  <c r="I2576" i="5"/>
  <c r="J2575" i="5"/>
  <c r="I2984" i="5"/>
  <c r="J2983" i="5"/>
  <c r="I1452" i="5"/>
  <c r="J1451" i="5"/>
  <c r="I264" i="5"/>
  <c r="J263" i="5"/>
  <c r="I2337" i="5"/>
  <c r="J2336" i="5"/>
  <c r="I95" i="5"/>
  <c r="J94" i="5"/>
  <c r="I1181" i="5"/>
  <c r="J1180" i="5"/>
  <c r="I809" i="5"/>
  <c r="J808" i="5"/>
  <c r="I332" i="5"/>
  <c r="J331" i="5"/>
  <c r="I1623" i="5"/>
  <c r="J1622" i="5"/>
  <c r="J3153" i="5"/>
  <c r="I3154" i="5"/>
  <c r="I605" i="5"/>
  <c r="J604" i="5"/>
  <c r="I1079" i="5"/>
  <c r="J1078" i="5"/>
  <c r="I2540" i="5"/>
  <c r="J2539" i="5"/>
  <c r="I2915" i="5"/>
  <c r="J2914" i="5"/>
  <c r="I1011" i="5"/>
  <c r="J1010" i="5"/>
  <c r="I3050" i="5"/>
  <c r="J3049" i="5"/>
  <c r="I979" i="5"/>
  <c r="J978" i="5"/>
  <c r="I196" i="5"/>
  <c r="J195" i="5"/>
  <c r="I1522" i="5"/>
  <c r="J1521" i="5"/>
  <c r="I1589" i="5" l="1"/>
  <c r="J1588" i="5"/>
  <c r="I1523" i="5"/>
  <c r="J1522" i="5"/>
  <c r="I1012" i="5"/>
  <c r="J1011" i="5"/>
  <c r="J605" i="5"/>
  <c r="I606" i="5"/>
  <c r="J809" i="5"/>
  <c r="I810" i="5"/>
  <c r="J264" i="5"/>
  <c r="I265" i="5"/>
  <c r="I2271" i="5"/>
  <c r="J2270" i="5"/>
  <c r="I3086" i="5"/>
  <c r="J3085" i="5"/>
  <c r="I1489" i="5"/>
  <c r="J1488" i="5"/>
  <c r="I1320" i="5"/>
  <c r="J1319" i="5"/>
  <c r="J1963" i="5"/>
  <c r="I1964" i="5"/>
  <c r="I2066" i="5"/>
  <c r="J2065" i="5"/>
  <c r="J1827" i="5"/>
  <c r="I1828" i="5"/>
  <c r="I468" i="5"/>
  <c r="J467" i="5"/>
  <c r="J741" i="5"/>
  <c r="I742" i="5"/>
  <c r="I1216" i="5"/>
  <c r="J1215" i="5"/>
  <c r="J1895" i="5"/>
  <c r="I1896" i="5"/>
  <c r="I1998" i="5"/>
  <c r="J1997" i="5"/>
  <c r="I944" i="5"/>
  <c r="J943" i="5"/>
  <c r="I2203" i="5"/>
  <c r="J2202" i="5"/>
  <c r="J537" i="5"/>
  <c r="I538" i="5"/>
  <c r="I910" i="5"/>
  <c r="J909" i="5"/>
  <c r="J2406" i="5"/>
  <c r="I2407" i="5"/>
  <c r="I3223" i="5"/>
  <c r="J3222" i="5"/>
  <c r="I3155" i="5"/>
  <c r="J3154" i="5"/>
  <c r="I3189" i="5"/>
  <c r="J3188" i="5"/>
  <c r="I2236" i="5"/>
  <c r="J2235" i="5"/>
  <c r="I1555" i="5"/>
  <c r="J1554" i="5"/>
  <c r="J434" i="5"/>
  <c r="I435" i="5"/>
  <c r="J196" i="5"/>
  <c r="I197" i="5"/>
  <c r="I2916" i="5"/>
  <c r="J2915" i="5"/>
  <c r="I1182" i="5"/>
  <c r="J1181" i="5"/>
  <c r="I1453" i="5"/>
  <c r="J1452" i="5"/>
  <c r="I1116" i="5"/>
  <c r="J1115" i="5"/>
  <c r="I2883" i="5"/>
  <c r="J2882" i="5"/>
  <c r="J400" i="5"/>
  <c r="I401" i="5"/>
  <c r="I3255" i="5"/>
  <c r="J3254" i="5"/>
  <c r="I1352" i="5"/>
  <c r="J1351" i="5"/>
  <c r="I2747" i="5"/>
  <c r="J2746" i="5"/>
  <c r="I2677" i="5"/>
  <c r="J2676" i="5"/>
  <c r="I1931" i="5"/>
  <c r="J1930" i="5"/>
  <c r="I2440" i="5"/>
  <c r="J2439" i="5"/>
  <c r="J841" i="5"/>
  <c r="I842" i="5"/>
  <c r="J2031" i="5"/>
  <c r="I2032" i="5"/>
  <c r="I1726" i="5"/>
  <c r="J1725" i="5"/>
  <c r="J1759" i="5"/>
  <c r="I1760" i="5"/>
  <c r="I128" i="5"/>
  <c r="J127" i="5"/>
  <c r="J773" i="5"/>
  <c r="I774" i="5"/>
  <c r="I2949" i="5"/>
  <c r="J2948" i="5"/>
  <c r="I3123" i="5"/>
  <c r="J3122" i="5"/>
  <c r="J2540" i="5"/>
  <c r="I2541" i="5"/>
  <c r="J1623" i="5"/>
  <c r="I1624" i="5"/>
  <c r="I96" i="5"/>
  <c r="J95" i="5"/>
  <c r="I2985" i="5"/>
  <c r="J2984" i="5"/>
  <c r="I2136" i="5"/>
  <c r="J2135" i="5"/>
  <c r="I367" i="5"/>
  <c r="J366" i="5"/>
  <c r="I2780" i="5"/>
  <c r="J2779" i="5"/>
  <c r="I1252" i="5"/>
  <c r="J1251" i="5"/>
  <c r="J877" i="5"/>
  <c r="I878" i="5"/>
  <c r="J637" i="5"/>
  <c r="I638" i="5"/>
  <c r="I299" i="5"/>
  <c r="J298" i="5"/>
  <c r="I1795" i="5"/>
  <c r="J1794" i="5"/>
  <c r="I1659" i="5"/>
  <c r="J1658" i="5"/>
  <c r="I2372" i="5"/>
  <c r="J2371" i="5"/>
  <c r="J673" i="5"/>
  <c r="I674" i="5"/>
  <c r="I60" i="5"/>
  <c r="J59" i="5"/>
  <c r="I2100" i="5"/>
  <c r="J2099" i="5"/>
  <c r="I2168" i="5"/>
  <c r="J2167" i="5"/>
  <c r="J705" i="5"/>
  <c r="I706" i="5"/>
  <c r="I1048" i="5"/>
  <c r="J1047" i="5"/>
  <c r="J569" i="5"/>
  <c r="I570" i="5"/>
  <c r="I980" i="5"/>
  <c r="J979" i="5"/>
  <c r="J3050" i="5"/>
  <c r="I3051" i="5"/>
  <c r="I1080" i="5"/>
  <c r="J1079" i="5"/>
  <c r="J332" i="5"/>
  <c r="I333" i="5"/>
  <c r="I2338" i="5"/>
  <c r="J2337" i="5"/>
  <c r="J2576" i="5"/>
  <c r="I2577" i="5"/>
  <c r="I231" i="5"/>
  <c r="J230" i="5"/>
  <c r="I2475" i="5"/>
  <c r="J2474" i="5"/>
  <c r="I2816" i="5"/>
  <c r="J2815" i="5"/>
  <c r="J2608" i="5"/>
  <c r="I2609" i="5"/>
  <c r="I1284" i="5"/>
  <c r="J1283" i="5"/>
  <c r="I2508" i="5"/>
  <c r="J2507" i="5"/>
  <c r="I27" i="5"/>
  <c r="J26" i="5"/>
  <c r="J501" i="5"/>
  <c r="I502" i="5"/>
  <c r="I1420" i="5"/>
  <c r="J1419" i="5"/>
  <c r="I2306" i="5"/>
  <c r="J2305" i="5"/>
  <c r="I1148" i="5"/>
  <c r="J1147" i="5"/>
  <c r="J1691" i="5"/>
  <c r="I1692" i="5"/>
  <c r="I2712" i="5"/>
  <c r="J2711" i="5"/>
  <c r="J2644" i="5"/>
  <c r="I2645" i="5"/>
  <c r="I1862" i="5"/>
  <c r="J1861" i="5"/>
  <c r="I1386" i="5"/>
  <c r="J1385" i="5"/>
  <c r="J3018" i="5"/>
  <c r="I3019" i="5"/>
  <c r="I2848" i="5"/>
  <c r="J2847" i="5"/>
  <c r="I163" i="5"/>
  <c r="J162" i="5"/>
  <c r="I1049" i="5" l="1"/>
  <c r="J1048" i="5"/>
  <c r="I2441" i="5"/>
  <c r="J2440" i="5"/>
  <c r="I707" i="5"/>
  <c r="J706" i="5"/>
  <c r="I1829" i="5"/>
  <c r="J1828" i="5"/>
  <c r="I639" i="5"/>
  <c r="J638" i="5"/>
  <c r="I1625" i="5"/>
  <c r="J1624" i="5"/>
  <c r="I775" i="5"/>
  <c r="J774" i="5"/>
  <c r="I2033" i="5"/>
  <c r="J2032" i="5"/>
  <c r="I402" i="5"/>
  <c r="J401" i="5"/>
  <c r="I607" i="5"/>
  <c r="J606" i="5"/>
  <c r="I1285" i="5"/>
  <c r="J1284" i="5"/>
  <c r="J60" i="5"/>
  <c r="I61" i="5"/>
  <c r="I3190" i="5"/>
  <c r="J3189" i="5"/>
  <c r="I911" i="5"/>
  <c r="J910" i="5"/>
  <c r="I1693" i="5"/>
  <c r="J1692" i="5"/>
  <c r="I811" i="5"/>
  <c r="J810" i="5"/>
  <c r="I164" i="5"/>
  <c r="J163" i="5"/>
  <c r="I1863" i="5"/>
  <c r="J1862" i="5"/>
  <c r="I1149" i="5"/>
  <c r="J1148" i="5"/>
  <c r="I28" i="5"/>
  <c r="J27" i="5"/>
  <c r="I2817" i="5"/>
  <c r="J2816" i="5"/>
  <c r="I2339" i="5"/>
  <c r="J2338" i="5"/>
  <c r="I981" i="5"/>
  <c r="J980" i="5"/>
  <c r="I2169" i="5"/>
  <c r="J2168" i="5"/>
  <c r="I2373" i="5"/>
  <c r="J2372" i="5"/>
  <c r="I368" i="5"/>
  <c r="J367" i="5"/>
  <c r="J2677" i="5"/>
  <c r="I2678" i="5"/>
  <c r="I1183" i="5"/>
  <c r="J1182" i="5"/>
  <c r="I1556" i="5"/>
  <c r="J1555" i="5"/>
  <c r="I3224" i="5"/>
  <c r="J3223" i="5"/>
  <c r="I2204" i="5"/>
  <c r="J2203" i="5"/>
  <c r="I1217" i="5"/>
  <c r="J1216" i="5"/>
  <c r="I2067" i="5"/>
  <c r="J2066" i="5"/>
  <c r="I3087" i="5"/>
  <c r="J3086" i="5"/>
  <c r="I1421" i="5"/>
  <c r="J1420" i="5"/>
  <c r="J3123" i="5"/>
  <c r="I3124" i="5"/>
  <c r="J1523" i="5"/>
  <c r="I1524" i="5"/>
  <c r="I503" i="5"/>
  <c r="J502" i="5"/>
  <c r="I675" i="5"/>
  <c r="J674" i="5"/>
  <c r="I539" i="5"/>
  <c r="J538" i="5"/>
  <c r="I334" i="5"/>
  <c r="J333" i="5"/>
  <c r="I571" i="5"/>
  <c r="J570" i="5"/>
  <c r="I879" i="5"/>
  <c r="J878" i="5"/>
  <c r="J2541" i="5"/>
  <c r="I2542" i="5"/>
  <c r="I843" i="5"/>
  <c r="J842" i="5"/>
  <c r="I2408" i="5"/>
  <c r="J2407" i="5"/>
  <c r="I743" i="5"/>
  <c r="J742" i="5"/>
  <c r="I1965" i="5"/>
  <c r="J1964" i="5"/>
  <c r="I2713" i="5"/>
  <c r="J2712" i="5"/>
  <c r="J1795" i="5"/>
  <c r="I1796" i="5"/>
  <c r="J1320" i="5"/>
  <c r="I1321" i="5"/>
  <c r="I2610" i="5"/>
  <c r="J2609" i="5"/>
  <c r="I2849" i="5"/>
  <c r="J2848" i="5"/>
  <c r="I2307" i="5"/>
  <c r="J2306" i="5"/>
  <c r="I2101" i="5"/>
  <c r="J2100" i="5"/>
  <c r="J1659" i="5"/>
  <c r="I1660" i="5"/>
  <c r="I2137" i="5"/>
  <c r="J2136" i="5"/>
  <c r="J128" i="5"/>
  <c r="I129" i="5"/>
  <c r="I2748" i="5"/>
  <c r="J2747" i="5"/>
  <c r="I2884" i="5"/>
  <c r="J2883" i="5"/>
  <c r="J2916" i="5"/>
  <c r="I2917" i="5"/>
  <c r="I2237" i="5"/>
  <c r="J2236" i="5"/>
  <c r="I945" i="5"/>
  <c r="J944" i="5"/>
  <c r="I2272" i="5"/>
  <c r="J2271" i="5"/>
  <c r="I1013" i="5"/>
  <c r="J1012" i="5"/>
  <c r="I232" i="5"/>
  <c r="J231" i="5"/>
  <c r="I1253" i="5"/>
  <c r="J1252" i="5"/>
  <c r="I1353" i="5"/>
  <c r="J1352" i="5"/>
  <c r="I469" i="5"/>
  <c r="J468" i="5"/>
  <c r="I2578" i="5"/>
  <c r="J2577" i="5"/>
  <c r="J2645" i="5"/>
  <c r="I2646" i="5"/>
  <c r="J2508" i="5"/>
  <c r="I2509" i="5"/>
  <c r="I2476" i="5"/>
  <c r="J2475" i="5"/>
  <c r="J3019" i="5"/>
  <c r="I3020" i="5"/>
  <c r="I1761" i="5"/>
  <c r="J1760" i="5"/>
  <c r="I198" i="5"/>
  <c r="J197" i="5"/>
  <c r="I266" i="5"/>
  <c r="J265" i="5"/>
  <c r="I1081" i="5"/>
  <c r="J1080" i="5"/>
  <c r="I2986" i="5"/>
  <c r="J2985" i="5"/>
  <c r="J1116" i="5"/>
  <c r="I1117" i="5"/>
  <c r="I1999" i="5"/>
  <c r="J1998" i="5"/>
  <c r="J3051" i="5"/>
  <c r="I3052" i="5"/>
  <c r="I436" i="5"/>
  <c r="J435" i="5"/>
  <c r="I1897" i="5"/>
  <c r="J1896" i="5"/>
  <c r="I1387" i="5"/>
  <c r="J1386" i="5"/>
  <c r="I300" i="5"/>
  <c r="J299" i="5"/>
  <c r="I2781" i="5"/>
  <c r="J2780" i="5"/>
  <c r="J96" i="5"/>
  <c r="I97" i="5"/>
  <c r="I2950" i="5"/>
  <c r="J2949" i="5"/>
  <c r="I1727" i="5"/>
  <c r="J1726" i="5"/>
  <c r="J1931" i="5"/>
  <c r="I1932" i="5"/>
  <c r="I3256" i="5"/>
  <c r="J3255" i="5"/>
  <c r="I1454" i="5"/>
  <c r="J1453" i="5"/>
  <c r="J3155" i="5"/>
  <c r="I3156" i="5"/>
  <c r="I1490" i="5"/>
  <c r="J1489" i="5"/>
  <c r="I1590" i="5"/>
  <c r="J1589" i="5"/>
  <c r="I3088" i="5" l="1"/>
  <c r="J3087" i="5"/>
  <c r="I1626" i="5"/>
  <c r="J1625" i="5"/>
  <c r="I98" i="5"/>
  <c r="J97" i="5"/>
  <c r="J2509" i="5"/>
  <c r="I2510" i="5"/>
  <c r="I2543" i="5"/>
  <c r="J2542" i="5"/>
  <c r="I1591" i="5"/>
  <c r="J1590" i="5"/>
  <c r="I3257" i="5"/>
  <c r="J3256" i="5"/>
  <c r="I1898" i="5"/>
  <c r="J1897" i="5"/>
  <c r="I199" i="5"/>
  <c r="J198" i="5"/>
  <c r="I1354" i="5"/>
  <c r="J1353" i="5"/>
  <c r="I2273" i="5"/>
  <c r="J2272" i="5"/>
  <c r="I2885" i="5"/>
  <c r="J2884" i="5"/>
  <c r="I2611" i="5"/>
  <c r="J2610" i="5"/>
  <c r="I1966" i="5"/>
  <c r="J1965" i="5"/>
  <c r="I540" i="5"/>
  <c r="J539" i="5"/>
  <c r="I1218" i="5"/>
  <c r="J1217" i="5"/>
  <c r="I1184" i="5"/>
  <c r="J1183" i="5"/>
  <c r="I2170" i="5"/>
  <c r="J2169" i="5"/>
  <c r="J28" i="5"/>
  <c r="I29" i="5"/>
  <c r="I812" i="5"/>
  <c r="J811" i="5"/>
  <c r="I2034" i="5"/>
  <c r="J2033" i="5"/>
  <c r="I1830" i="5"/>
  <c r="J1829" i="5"/>
  <c r="J1727" i="5"/>
  <c r="I1728" i="5"/>
  <c r="I2579" i="5"/>
  <c r="J2578" i="5"/>
  <c r="I2409" i="5"/>
  <c r="J2408" i="5"/>
  <c r="J368" i="5"/>
  <c r="I369" i="5"/>
  <c r="I2442" i="5"/>
  <c r="J2441" i="5"/>
  <c r="I1118" i="5"/>
  <c r="J1117" i="5"/>
  <c r="I1933" i="5"/>
  <c r="J1932" i="5"/>
  <c r="I2647" i="5"/>
  <c r="J2646" i="5"/>
  <c r="I1322" i="5"/>
  <c r="J1321" i="5"/>
  <c r="I2679" i="5"/>
  <c r="J2678" i="5"/>
  <c r="J300" i="5"/>
  <c r="I301" i="5"/>
  <c r="I2238" i="5"/>
  <c r="J2237" i="5"/>
  <c r="I504" i="5"/>
  <c r="J503" i="5"/>
  <c r="I912" i="5"/>
  <c r="J911" i="5"/>
  <c r="I3125" i="5"/>
  <c r="J3124" i="5"/>
  <c r="I2782" i="5"/>
  <c r="J2781" i="5"/>
  <c r="I437" i="5"/>
  <c r="J436" i="5"/>
  <c r="J2986" i="5"/>
  <c r="I2987" i="5"/>
  <c r="I1762" i="5"/>
  <c r="J1761" i="5"/>
  <c r="I1254" i="5"/>
  <c r="J1253" i="5"/>
  <c r="I946" i="5"/>
  <c r="J945" i="5"/>
  <c r="I2749" i="5"/>
  <c r="J2748" i="5"/>
  <c r="I2102" i="5"/>
  <c r="J2101" i="5"/>
  <c r="I744" i="5"/>
  <c r="J743" i="5"/>
  <c r="I880" i="5"/>
  <c r="J879" i="5"/>
  <c r="I676" i="5"/>
  <c r="J675" i="5"/>
  <c r="J1421" i="5"/>
  <c r="I1422" i="5"/>
  <c r="I2205" i="5"/>
  <c r="J2204" i="5"/>
  <c r="I982" i="5"/>
  <c r="J981" i="5"/>
  <c r="I1150" i="5"/>
  <c r="J1149" i="5"/>
  <c r="I1694" i="5"/>
  <c r="J1693" i="5"/>
  <c r="I1286" i="5"/>
  <c r="J1285" i="5"/>
  <c r="I776" i="5"/>
  <c r="J775" i="5"/>
  <c r="I708" i="5"/>
  <c r="J707" i="5"/>
  <c r="I1082" i="5"/>
  <c r="J1081" i="5"/>
  <c r="I3225" i="5"/>
  <c r="J3224" i="5"/>
  <c r="I608" i="5"/>
  <c r="J607" i="5"/>
  <c r="I1661" i="5"/>
  <c r="J1660" i="5"/>
  <c r="I62" i="5"/>
  <c r="J61" i="5"/>
  <c r="I1491" i="5"/>
  <c r="J1490" i="5"/>
  <c r="I3157" i="5"/>
  <c r="J3156" i="5"/>
  <c r="I3053" i="5"/>
  <c r="J3052" i="5"/>
  <c r="I3021" i="5"/>
  <c r="J3020" i="5"/>
  <c r="I130" i="5"/>
  <c r="J129" i="5"/>
  <c r="I1797" i="5"/>
  <c r="J1796" i="5"/>
  <c r="J232" i="5"/>
  <c r="I233" i="5"/>
  <c r="I2308" i="5"/>
  <c r="J2307" i="5"/>
  <c r="I572" i="5"/>
  <c r="J571" i="5"/>
  <c r="I2340" i="5"/>
  <c r="J2339" i="5"/>
  <c r="J1863" i="5"/>
  <c r="I1864" i="5"/>
  <c r="I2918" i="5"/>
  <c r="J2917" i="5"/>
  <c r="I1525" i="5"/>
  <c r="J1524" i="5"/>
  <c r="I1455" i="5"/>
  <c r="J1454" i="5"/>
  <c r="I2951" i="5"/>
  <c r="J2950" i="5"/>
  <c r="I1388" i="5"/>
  <c r="J1387" i="5"/>
  <c r="J1999" i="5"/>
  <c r="I2000" i="5"/>
  <c r="I267" i="5"/>
  <c r="J266" i="5"/>
  <c r="J2476" i="5"/>
  <c r="I2477" i="5"/>
  <c r="J469" i="5"/>
  <c r="I470" i="5"/>
  <c r="I1014" i="5"/>
  <c r="J1013" i="5"/>
  <c r="I2138" i="5"/>
  <c r="J2137" i="5"/>
  <c r="I2850" i="5"/>
  <c r="J2849" i="5"/>
  <c r="I2714" i="5"/>
  <c r="J2713" i="5"/>
  <c r="I844" i="5"/>
  <c r="J843" i="5"/>
  <c r="I335" i="5"/>
  <c r="J334" i="5"/>
  <c r="I2068" i="5"/>
  <c r="J2067" i="5"/>
  <c r="I1557" i="5"/>
  <c r="J1556" i="5"/>
  <c r="I2374" i="5"/>
  <c r="J2373" i="5"/>
  <c r="I2818" i="5"/>
  <c r="J2817" i="5"/>
  <c r="J164" i="5"/>
  <c r="I165" i="5"/>
  <c r="I3191" i="5"/>
  <c r="J3190" i="5"/>
  <c r="I403" i="5"/>
  <c r="J402" i="5"/>
  <c r="I640" i="5"/>
  <c r="J639" i="5"/>
  <c r="I1050" i="5"/>
  <c r="J1049" i="5"/>
  <c r="I404" i="5" l="1"/>
  <c r="J403" i="5"/>
  <c r="I1526" i="5"/>
  <c r="J1525" i="5"/>
  <c r="I1492" i="5"/>
  <c r="J1491" i="5"/>
  <c r="I2206" i="5"/>
  <c r="J2205" i="5"/>
  <c r="I2648" i="5"/>
  <c r="J2647" i="5"/>
  <c r="J1591" i="5"/>
  <c r="I1592" i="5"/>
  <c r="I166" i="5"/>
  <c r="J165" i="5"/>
  <c r="I2511" i="5"/>
  <c r="J2510" i="5"/>
  <c r="I1051" i="5"/>
  <c r="J1050" i="5"/>
  <c r="I2069" i="5"/>
  <c r="J2068" i="5"/>
  <c r="I2851" i="5"/>
  <c r="J2850" i="5"/>
  <c r="I2952" i="5"/>
  <c r="J2951" i="5"/>
  <c r="I3054" i="5"/>
  <c r="J3053" i="5"/>
  <c r="I1662" i="5"/>
  <c r="J1661" i="5"/>
  <c r="I709" i="5"/>
  <c r="J708" i="5"/>
  <c r="I1151" i="5"/>
  <c r="J1150" i="5"/>
  <c r="I677" i="5"/>
  <c r="J676" i="5"/>
  <c r="I2750" i="5"/>
  <c r="J2749" i="5"/>
  <c r="I913" i="5"/>
  <c r="J912" i="5"/>
  <c r="I2680" i="5"/>
  <c r="J2679" i="5"/>
  <c r="I1119" i="5"/>
  <c r="J1118" i="5"/>
  <c r="I2580" i="5"/>
  <c r="J2579" i="5"/>
  <c r="I813" i="5"/>
  <c r="J812" i="5"/>
  <c r="I1219" i="5"/>
  <c r="J1218" i="5"/>
  <c r="J2885" i="5"/>
  <c r="I2886" i="5"/>
  <c r="I1899" i="5"/>
  <c r="J1898" i="5"/>
  <c r="I1015" i="5"/>
  <c r="J1014" i="5"/>
  <c r="I3226" i="5"/>
  <c r="J3225" i="5"/>
  <c r="I2239" i="5"/>
  <c r="J2238" i="5"/>
  <c r="I1627" i="5"/>
  <c r="J1626" i="5"/>
  <c r="I1865" i="5"/>
  <c r="J1864" i="5"/>
  <c r="I1729" i="5"/>
  <c r="J1728" i="5"/>
  <c r="I30" i="5"/>
  <c r="J29" i="5"/>
  <c r="I845" i="5"/>
  <c r="J844" i="5"/>
  <c r="I131" i="5"/>
  <c r="J130" i="5"/>
  <c r="I1255" i="5"/>
  <c r="J1254" i="5"/>
  <c r="I2171" i="5"/>
  <c r="J2170" i="5"/>
  <c r="I641" i="5"/>
  <c r="J640" i="5"/>
  <c r="I336" i="5"/>
  <c r="J335" i="5"/>
  <c r="I268" i="5"/>
  <c r="J267" i="5"/>
  <c r="I1456" i="5"/>
  <c r="J1455" i="5"/>
  <c r="I2341" i="5"/>
  <c r="J2340" i="5"/>
  <c r="I1798" i="5"/>
  <c r="J1797" i="5"/>
  <c r="I3158" i="5"/>
  <c r="J3157" i="5"/>
  <c r="I609" i="5"/>
  <c r="J608" i="5"/>
  <c r="I777" i="5"/>
  <c r="J776" i="5"/>
  <c r="I983" i="5"/>
  <c r="J982" i="5"/>
  <c r="I881" i="5"/>
  <c r="J880" i="5"/>
  <c r="I947" i="5"/>
  <c r="J946" i="5"/>
  <c r="J437" i="5"/>
  <c r="I438" i="5"/>
  <c r="I505" i="5"/>
  <c r="J504" i="5"/>
  <c r="I1323" i="5"/>
  <c r="J1322" i="5"/>
  <c r="I2443" i="5"/>
  <c r="J2442" i="5"/>
  <c r="I541" i="5"/>
  <c r="J540" i="5"/>
  <c r="I2274" i="5"/>
  <c r="J2273" i="5"/>
  <c r="I3258" i="5"/>
  <c r="J3257" i="5"/>
  <c r="I99" i="5"/>
  <c r="J98" i="5"/>
  <c r="I1287" i="5"/>
  <c r="J1286" i="5"/>
  <c r="I2783" i="5"/>
  <c r="J2782" i="5"/>
  <c r="I1831" i="5"/>
  <c r="J1830" i="5"/>
  <c r="I1355" i="5"/>
  <c r="J1354" i="5"/>
  <c r="I2478" i="5"/>
  <c r="J2477" i="5"/>
  <c r="I234" i="5"/>
  <c r="J233" i="5"/>
  <c r="J2987" i="5"/>
  <c r="I2988" i="5"/>
  <c r="I2819" i="5"/>
  <c r="J2818" i="5"/>
  <c r="I2139" i="5"/>
  <c r="J2138" i="5"/>
  <c r="I2001" i="5"/>
  <c r="J2000" i="5"/>
  <c r="I370" i="5"/>
  <c r="J369" i="5"/>
  <c r="J2374" i="5"/>
  <c r="I2375" i="5"/>
  <c r="I573" i="5"/>
  <c r="J572" i="5"/>
  <c r="I745" i="5"/>
  <c r="J744" i="5"/>
  <c r="I1967" i="5"/>
  <c r="J1966" i="5"/>
  <c r="I471" i="5"/>
  <c r="J470" i="5"/>
  <c r="I1423" i="5"/>
  <c r="J1422" i="5"/>
  <c r="I302" i="5"/>
  <c r="J301" i="5"/>
  <c r="I3192" i="5"/>
  <c r="J3191" i="5"/>
  <c r="J1557" i="5"/>
  <c r="I1558" i="5"/>
  <c r="I2715" i="5"/>
  <c r="J2714" i="5"/>
  <c r="I1389" i="5"/>
  <c r="J1388" i="5"/>
  <c r="I2919" i="5"/>
  <c r="J2918" i="5"/>
  <c r="I2309" i="5"/>
  <c r="J2308" i="5"/>
  <c r="I3022" i="5"/>
  <c r="J3021" i="5"/>
  <c r="I63" i="5"/>
  <c r="J62" i="5"/>
  <c r="I1083" i="5"/>
  <c r="J1082" i="5"/>
  <c r="I1695" i="5"/>
  <c r="J1694" i="5"/>
  <c r="I2103" i="5"/>
  <c r="J2102" i="5"/>
  <c r="I1763" i="5"/>
  <c r="J1762" i="5"/>
  <c r="I3126" i="5"/>
  <c r="J3125" i="5"/>
  <c r="I1934" i="5"/>
  <c r="J1933" i="5"/>
  <c r="I2410" i="5"/>
  <c r="J2409" i="5"/>
  <c r="I2035" i="5"/>
  <c r="J2034" i="5"/>
  <c r="I1185" i="5"/>
  <c r="J1184" i="5"/>
  <c r="I2612" i="5"/>
  <c r="J2611" i="5"/>
  <c r="I200" i="5"/>
  <c r="J199" i="5"/>
  <c r="I2544" i="5"/>
  <c r="J2543" i="5"/>
  <c r="I3089" i="5"/>
  <c r="J3088" i="5"/>
  <c r="I2104" i="5" l="1"/>
  <c r="J2103" i="5"/>
  <c r="I1424" i="5"/>
  <c r="J1423" i="5"/>
  <c r="J541" i="5"/>
  <c r="I542" i="5"/>
  <c r="I1628" i="5"/>
  <c r="J1627" i="5"/>
  <c r="I1527" i="5"/>
  <c r="J1526" i="5"/>
  <c r="J3089" i="5"/>
  <c r="I3090" i="5"/>
  <c r="I1186" i="5"/>
  <c r="J1185" i="5"/>
  <c r="J3126" i="5"/>
  <c r="I3127" i="5"/>
  <c r="I1084" i="5"/>
  <c r="J1083" i="5"/>
  <c r="I2920" i="5"/>
  <c r="J2919" i="5"/>
  <c r="I3193" i="5"/>
  <c r="J3192" i="5"/>
  <c r="I1968" i="5"/>
  <c r="J1967" i="5"/>
  <c r="I371" i="5"/>
  <c r="J370" i="5"/>
  <c r="I1832" i="5"/>
  <c r="J1831" i="5"/>
  <c r="J3258" i="5"/>
  <c r="I3259" i="5"/>
  <c r="I1324" i="5"/>
  <c r="J1323" i="5"/>
  <c r="J881" i="5"/>
  <c r="I882" i="5"/>
  <c r="J3158" i="5"/>
  <c r="I3159" i="5"/>
  <c r="J268" i="5"/>
  <c r="I269" i="5"/>
  <c r="I1256" i="5"/>
  <c r="J1255" i="5"/>
  <c r="I1730" i="5"/>
  <c r="J1729" i="5"/>
  <c r="I3227" i="5"/>
  <c r="J3226" i="5"/>
  <c r="I1220" i="5"/>
  <c r="J1219" i="5"/>
  <c r="I2681" i="5"/>
  <c r="J2680" i="5"/>
  <c r="I1152" i="5"/>
  <c r="J1151" i="5"/>
  <c r="I2953" i="5"/>
  <c r="J2952" i="5"/>
  <c r="I2512" i="5"/>
  <c r="J2511" i="5"/>
  <c r="I2207" i="5"/>
  <c r="J2206" i="5"/>
  <c r="J200" i="5"/>
  <c r="I201" i="5"/>
  <c r="J573" i="5"/>
  <c r="I574" i="5"/>
  <c r="J845" i="5"/>
  <c r="I846" i="5"/>
  <c r="I3023" i="5"/>
  <c r="J3022" i="5"/>
  <c r="I2479" i="5"/>
  <c r="J2478" i="5"/>
  <c r="J641" i="5"/>
  <c r="I642" i="5"/>
  <c r="I2751" i="5"/>
  <c r="J2750" i="5"/>
  <c r="I2989" i="5"/>
  <c r="J2988" i="5"/>
  <c r="J2544" i="5"/>
  <c r="I2545" i="5"/>
  <c r="I64" i="5"/>
  <c r="J63" i="5"/>
  <c r="I303" i="5"/>
  <c r="J302" i="5"/>
  <c r="J745" i="5"/>
  <c r="I746" i="5"/>
  <c r="I2002" i="5"/>
  <c r="J2001" i="5"/>
  <c r="I235" i="5"/>
  <c r="J234" i="5"/>
  <c r="I2784" i="5"/>
  <c r="J2783" i="5"/>
  <c r="J2274" i="5"/>
  <c r="I2275" i="5"/>
  <c r="J505" i="5"/>
  <c r="I506" i="5"/>
  <c r="I984" i="5"/>
  <c r="J983" i="5"/>
  <c r="I1799" i="5"/>
  <c r="J1798" i="5"/>
  <c r="J336" i="5"/>
  <c r="I337" i="5"/>
  <c r="I132" i="5"/>
  <c r="J131" i="5"/>
  <c r="I1866" i="5"/>
  <c r="J1865" i="5"/>
  <c r="I1016" i="5"/>
  <c r="J1015" i="5"/>
  <c r="J813" i="5"/>
  <c r="I814" i="5"/>
  <c r="I914" i="5"/>
  <c r="J913" i="5"/>
  <c r="J709" i="5"/>
  <c r="I710" i="5"/>
  <c r="I2852" i="5"/>
  <c r="J2851" i="5"/>
  <c r="I167" i="5"/>
  <c r="J166" i="5"/>
  <c r="I1493" i="5"/>
  <c r="J1492" i="5"/>
  <c r="I2411" i="5"/>
  <c r="J2410" i="5"/>
  <c r="I2716" i="5"/>
  <c r="J2715" i="5"/>
  <c r="I1288" i="5"/>
  <c r="J1287" i="5"/>
  <c r="I2342" i="5"/>
  <c r="J2341" i="5"/>
  <c r="J2580" i="5"/>
  <c r="I2581" i="5"/>
  <c r="I1663" i="5"/>
  <c r="J1662" i="5"/>
  <c r="I2036" i="5"/>
  <c r="J2035" i="5"/>
  <c r="I1764" i="5"/>
  <c r="J1763" i="5"/>
  <c r="I1390" i="5"/>
  <c r="J1389" i="5"/>
  <c r="I439" i="5"/>
  <c r="J438" i="5"/>
  <c r="I1593" i="5"/>
  <c r="J1592" i="5"/>
  <c r="I2140" i="5"/>
  <c r="J2139" i="5"/>
  <c r="J777" i="5"/>
  <c r="I778" i="5"/>
  <c r="I1900" i="5"/>
  <c r="J1899" i="5"/>
  <c r="I2070" i="5"/>
  <c r="J2069" i="5"/>
  <c r="I1559" i="5"/>
  <c r="J1558" i="5"/>
  <c r="I2376" i="5"/>
  <c r="J2375" i="5"/>
  <c r="I2887" i="5"/>
  <c r="J2886" i="5"/>
  <c r="J2612" i="5"/>
  <c r="I2613" i="5"/>
  <c r="I1935" i="5"/>
  <c r="J1934" i="5"/>
  <c r="I1696" i="5"/>
  <c r="J1695" i="5"/>
  <c r="I2310" i="5"/>
  <c r="J2309" i="5"/>
  <c r="I472" i="5"/>
  <c r="J471" i="5"/>
  <c r="I2820" i="5"/>
  <c r="J2819" i="5"/>
  <c r="I1356" i="5"/>
  <c r="J1355" i="5"/>
  <c r="I100" i="5"/>
  <c r="J99" i="5"/>
  <c r="I2444" i="5"/>
  <c r="J2443" i="5"/>
  <c r="I948" i="5"/>
  <c r="J947" i="5"/>
  <c r="J609" i="5"/>
  <c r="I610" i="5"/>
  <c r="I1457" i="5"/>
  <c r="J1456" i="5"/>
  <c r="I2172" i="5"/>
  <c r="J2171" i="5"/>
  <c r="I31" i="5"/>
  <c r="J30" i="5"/>
  <c r="I2240" i="5"/>
  <c r="J2239" i="5"/>
  <c r="I1120" i="5"/>
  <c r="J1119" i="5"/>
  <c r="J677" i="5"/>
  <c r="I678" i="5"/>
  <c r="I3055" i="5"/>
  <c r="J3054" i="5"/>
  <c r="I1052" i="5"/>
  <c r="J1051" i="5"/>
  <c r="J2648" i="5"/>
  <c r="I2649" i="5"/>
  <c r="J404" i="5"/>
  <c r="I405" i="5"/>
  <c r="I2173" i="5" l="1"/>
  <c r="J2172" i="5"/>
  <c r="I2445" i="5"/>
  <c r="J2444" i="5"/>
  <c r="I473" i="5"/>
  <c r="J472" i="5"/>
  <c r="I2071" i="5"/>
  <c r="J2070" i="5"/>
  <c r="I1594" i="5"/>
  <c r="J1593" i="5"/>
  <c r="I2037" i="5"/>
  <c r="J2036" i="5"/>
  <c r="I1289" i="5"/>
  <c r="J1288" i="5"/>
  <c r="I168" i="5"/>
  <c r="J167" i="5"/>
  <c r="I2990" i="5"/>
  <c r="J2989" i="5"/>
  <c r="I3024" i="5"/>
  <c r="J3023" i="5"/>
  <c r="I2208" i="5"/>
  <c r="J2207" i="5"/>
  <c r="J2681" i="5"/>
  <c r="I2682" i="5"/>
  <c r="I1257" i="5"/>
  <c r="J1256" i="5"/>
  <c r="I1325" i="5"/>
  <c r="J1324" i="5"/>
  <c r="I1969" i="5"/>
  <c r="J1968" i="5"/>
  <c r="I1629" i="5"/>
  <c r="J1628" i="5"/>
  <c r="I338" i="5"/>
  <c r="J337" i="5"/>
  <c r="I747" i="5"/>
  <c r="J746" i="5"/>
  <c r="I2650" i="5"/>
  <c r="J2649" i="5"/>
  <c r="I847" i="5"/>
  <c r="J846" i="5"/>
  <c r="I270" i="5"/>
  <c r="J269" i="5"/>
  <c r="I3260" i="5"/>
  <c r="J3259" i="5"/>
  <c r="I543" i="5"/>
  <c r="J542" i="5"/>
  <c r="I406" i="5"/>
  <c r="J405" i="5"/>
  <c r="J100" i="5"/>
  <c r="I101" i="5"/>
  <c r="I1901" i="5"/>
  <c r="J1900" i="5"/>
  <c r="I440" i="5"/>
  <c r="J439" i="5"/>
  <c r="I1664" i="5"/>
  <c r="J1663" i="5"/>
  <c r="I2717" i="5"/>
  <c r="J2716" i="5"/>
  <c r="I2853" i="5"/>
  <c r="J2852" i="5"/>
  <c r="I1017" i="5"/>
  <c r="J1016" i="5"/>
  <c r="I1800" i="5"/>
  <c r="J1799" i="5"/>
  <c r="I2785" i="5"/>
  <c r="J2784" i="5"/>
  <c r="I304" i="5"/>
  <c r="J303" i="5"/>
  <c r="I2752" i="5"/>
  <c r="J2751" i="5"/>
  <c r="J2512" i="5"/>
  <c r="I2513" i="5"/>
  <c r="I1221" i="5"/>
  <c r="J1220" i="5"/>
  <c r="J3193" i="5"/>
  <c r="I3194" i="5"/>
  <c r="I1187" i="5"/>
  <c r="J1186" i="5"/>
  <c r="J678" i="5"/>
  <c r="I679" i="5"/>
  <c r="I2614" i="5"/>
  <c r="J2613" i="5"/>
  <c r="I815" i="5"/>
  <c r="J814" i="5"/>
  <c r="I1121" i="5"/>
  <c r="J1120" i="5"/>
  <c r="I779" i="5"/>
  <c r="J778" i="5"/>
  <c r="I2582" i="5"/>
  <c r="J2581" i="5"/>
  <c r="J710" i="5"/>
  <c r="I711" i="5"/>
  <c r="I643" i="5"/>
  <c r="J642" i="5"/>
  <c r="I575" i="5"/>
  <c r="J574" i="5"/>
  <c r="I3160" i="5"/>
  <c r="J3159" i="5"/>
  <c r="I3091" i="5"/>
  <c r="J3090" i="5"/>
  <c r="I3128" i="5"/>
  <c r="J3127" i="5"/>
  <c r="J2887" i="5"/>
  <c r="I2888" i="5"/>
  <c r="I1053" i="5"/>
  <c r="J1052" i="5"/>
  <c r="I1357" i="5"/>
  <c r="J1356" i="5"/>
  <c r="I1697" i="5"/>
  <c r="J1696" i="5"/>
  <c r="I2377" i="5"/>
  <c r="J2376" i="5"/>
  <c r="I1391" i="5"/>
  <c r="J1390" i="5"/>
  <c r="I2412" i="5"/>
  <c r="J2411" i="5"/>
  <c r="I1867" i="5"/>
  <c r="J1866" i="5"/>
  <c r="I985" i="5"/>
  <c r="J984" i="5"/>
  <c r="I236" i="5"/>
  <c r="J235" i="5"/>
  <c r="J64" i="5"/>
  <c r="I65" i="5"/>
  <c r="I2954" i="5"/>
  <c r="J2953" i="5"/>
  <c r="I3228" i="5"/>
  <c r="J3227" i="5"/>
  <c r="I1833" i="5"/>
  <c r="J1832" i="5"/>
  <c r="J2920" i="5"/>
  <c r="I2921" i="5"/>
  <c r="I1425" i="5"/>
  <c r="J1424" i="5"/>
  <c r="I2311" i="5"/>
  <c r="J2310" i="5"/>
  <c r="J506" i="5"/>
  <c r="I507" i="5"/>
  <c r="I2546" i="5"/>
  <c r="J2545" i="5"/>
  <c r="I202" i="5"/>
  <c r="J201" i="5"/>
  <c r="I883" i="5"/>
  <c r="J882" i="5"/>
  <c r="I2276" i="5"/>
  <c r="J2275" i="5"/>
  <c r="I1458" i="5"/>
  <c r="J1457" i="5"/>
  <c r="I611" i="5"/>
  <c r="J610" i="5"/>
  <c r="I2241" i="5"/>
  <c r="J2240" i="5"/>
  <c r="I3056" i="5"/>
  <c r="J3055" i="5"/>
  <c r="I32" i="5"/>
  <c r="J31" i="5"/>
  <c r="I949" i="5"/>
  <c r="J948" i="5"/>
  <c r="I2821" i="5"/>
  <c r="J2820" i="5"/>
  <c r="I1936" i="5"/>
  <c r="J1935" i="5"/>
  <c r="I1560" i="5"/>
  <c r="J1559" i="5"/>
  <c r="I2141" i="5"/>
  <c r="J2140" i="5"/>
  <c r="I1765" i="5"/>
  <c r="J1764" i="5"/>
  <c r="I2343" i="5"/>
  <c r="J2342" i="5"/>
  <c r="I1494" i="5"/>
  <c r="J1493" i="5"/>
  <c r="I915" i="5"/>
  <c r="J914" i="5"/>
  <c r="J132" i="5"/>
  <c r="I133" i="5"/>
  <c r="I2003" i="5"/>
  <c r="J2002" i="5"/>
  <c r="I2480" i="5"/>
  <c r="J2479" i="5"/>
  <c r="I1153" i="5"/>
  <c r="J1152" i="5"/>
  <c r="I1731" i="5"/>
  <c r="J1730" i="5"/>
  <c r="I372" i="5"/>
  <c r="J371" i="5"/>
  <c r="I1085" i="5"/>
  <c r="J1084" i="5"/>
  <c r="J1527" i="5"/>
  <c r="I1528" i="5"/>
  <c r="I2105" i="5"/>
  <c r="J2104" i="5"/>
  <c r="I680" i="5" l="1"/>
  <c r="J679" i="5"/>
  <c r="I2106" i="5"/>
  <c r="J2105" i="5"/>
  <c r="I2822" i="5"/>
  <c r="J2821" i="5"/>
  <c r="I2242" i="5"/>
  <c r="J2241" i="5"/>
  <c r="I884" i="5"/>
  <c r="J883" i="5"/>
  <c r="I2312" i="5"/>
  <c r="J2311" i="5"/>
  <c r="I3229" i="5"/>
  <c r="J3228" i="5"/>
  <c r="I986" i="5"/>
  <c r="J985" i="5"/>
  <c r="I2378" i="5"/>
  <c r="J2377" i="5"/>
  <c r="I576" i="5"/>
  <c r="J575" i="5"/>
  <c r="I780" i="5"/>
  <c r="J779" i="5"/>
  <c r="I1801" i="5"/>
  <c r="J1800" i="5"/>
  <c r="I1665" i="5"/>
  <c r="J1664" i="5"/>
  <c r="I407" i="5"/>
  <c r="J406" i="5"/>
  <c r="I848" i="5"/>
  <c r="J847" i="5"/>
  <c r="I1630" i="5"/>
  <c r="J1629" i="5"/>
  <c r="J168" i="5"/>
  <c r="I169" i="5"/>
  <c r="I2072" i="5"/>
  <c r="J2071" i="5"/>
  <c r="I2683" i="5"/>
  <c r="J2682" i="5"/>
  <c r="I1529" i="5"/>
  <c r="J1528" i="5"/>
  <c r="I916" i="5"/>
  <c r="J915" i="5"/>
  <c r="I612" i="5"/>
  <c r="J611" i="5"/>
  <c r="I203" i="5"/>
  <c r="J202" i="5"/>
  <c r="I1426" i="5"/>
  <c r="J1425" i="5"/>
  <c r="J2954" i="5"/>
  <c r="I2955" i="5"/>
  <c r="I1868" i="5"/>
  <c r="J1867" i="5"/>
  <c r="I1698" i="5"/>
  <c r="J1697" i="5"/>
  <c r="I3129" i="5"/>
  <c r="J3129" i="5" s="1"/>
  <c r="J3128" i="5"/>
  <c r="I644" i="5"/>
  <c r="J643" i="5"/>
  <c r="I1122" i="5"/>
  <c r="J1121" i="5"/>
  <c r="I1188" i="5"/>
  <c r="J1187" i="5"/>
  <c r="I2753" i="5"/>
  <c r="J2752" i="5"/>
  <c r="I1018" i="5"/>
  <c r="J1017" i="5"/>
  <c r="I441" i="5"/>
  <c r="J440" i="5"/>
  <c r="I544" i="5"/>
  <c r="J543" i="5"/>
  <c r="I2651" i="5"/>
  <c r="J2650" i="5"/>
  <c r="I1970" i="5"/>
  <c r="J1969" i="5"/>
  <c r="I2209" i="5"/>
  <c r="J2208" i="5"/>
  <c r="I1290" i="5"/>
  <c r="J1289" i="5"/>
  <c r="J473" i="5"/>
  <c r="I474" i="5"/>
  <c r="I1766" i="5"/>
  <c r="J1765" i="5"/>
  <c r="I1154" i="5"/>
  <c r="J1153" i="5"/>
  <c r="I2922" i="5"/>
  <c r="J2921" i="5"/>
  <c r="I66" i="5"/>
  <c r="J65" i="5"/>
  <c r="I712" i="5"/>
  <c r="J711" i="5"/>
  <c r="J3194" i="5"/>
  <c r="I3195" i="5"/>
  <c r="I134" i="5"/>
  <c r="J133" i="5"/>
  <c r="I950" i="5"/>
  <c r="J949" i="5"/>
  <c r="I1495" i="5"/>
  <c r="J1494" i="5"/>
  <c r="I1561" i="5"/>
  <c r="J1560" i="5"/>
  <c r="J32" i="5"/>
  <c r="I33" i="5"/>
  <c r="J1458" i="5"/>
  <c r="I1459" i="5"/>
  <c r="I2547" i="5"/>
  <c r="J2546" i="5"/>
  <c r="I2413" i="5"/>
  <c r="J2412" i="5"/>
  <c r="I1358" i="5"/>
  <c r="J1357" i="5"/>
  <c r="J3091" i="5"/>
  <c r="I3092" i="5"/>
  <c r="I816" i="5"/>
  <c r="J815" i="5"/>
  <c r="J304" i="5"/>
  <c r="I305" i="5"/>
  <c r="I2854" i="5"/>
  <c r="J2853" i="5"/>
  <c r="I1902" i="5"/>
  <c r="J1901" i="5"/>
  <c r="I3261" i="5"/>
  <c r="J3260" i="5"/>
  <c r="I748" i="5"/>
  <c r="J747" i="5"/>
  <c r="I1326" i="5"/>
  <c r="J1325" i="5"/>
  <c r="I3025" i="5"/>
  <c r="J3024" i="5"/>
  <c r="I2038" i="5"/>
  <c r="J2037" i="5"/>
  <c r="I2446" i="5"/>
  <c r="J2445" i="5"/>
  <c r="I2889" i="5"/>
  <c r="J2888" i="5"/>
  <c r="I1732" i="5"/>
  <c r="J1731" i="5"/>
  <c r="I1086" i="5"/>
  <c r="J1085" i="5"/>
  <c r="I508" i="5"/>
  <c r="J507" i="5"/>
  <c r="I102" i="5"/>
  <c r="J101" i="5"/>
  <c r="I2514" i="5"/>
  <c r="J2513" i="5"/>
  <c r="I2142" i="5"/>
  <c r="J2141" i="5"/>
  <c r="J2480" i="5"/>
  <c r="I2481" i="5"/>
  <c r="J372" i="5"/>
  <c r="I373" i="5"/>
  <c r="I2004" i="5"/>
  <c r="J2003" i="5"/>
  <c r="I2344" i="5"/>
  <c r="J2343" i="5"/>
  <c r="I1937" i="5"/>
  <c r="J1936" i="5"/>
  <c r="I3057" i="5"/>
  <c r="J3056" i="5"/>
  <c r="I2277" i="5"/>
  <c r="J2276" i="5"/>
  <c r="I1834" i="5"/>
  <c r="J1833" i="5"/>
  <c r="J236" i="5"/>
  <c r="I237" i="5"/>
  <c r="I1392" i="5"/>
  <c r="J1391" i="5"/>
  <c r="I1054" i="5"/>
  <c r="J1053" i="5"/>
  <c r="I3161" i="5"/>
  <c r="J3160" i="5"/>
  <c r="I2583" i="5"/>
  <c r="J2582" i="5"/>
  <c r="I2615" i="5"/>
  <c r="J2614" i="5"/>
  <c r="I1222" i="5"/>
  <c r="J1221" i="5"/>
  <c r="I2786" i="5"/>
  <c r="J2785" i="5"/>
  <c r="I2718" i="5"/>
  <c r="J2717" i="5"/>
  <c r="I271" i="5"/>
  <c r="J270" i="5"/>
  <c r="I339" i="5"/>
  <c r="J338" i="5"/>
  <c r="I1258" i="5"/>
  <c r="J1257" i="5"/>
  <c r="I2991" i="5"/>
  <c r="J2990" i="5"/>
  <c r="I1595" i="5"/>
  <c r="J1594" i="5"/>
  <c r="I2174" i="5"/>
  <c r="J2173" i="5"/>
  <c r="J474" i="5" l="1"/>
  <c r="I475" i="5"/>
  <c r="I1223" i="5"/>
  <c r="J1222" i="5"/>
  <c r="I2278" i="5"/>
  <c r="J2277" i="5"/>
  <c r="I2005" i="5"/>
  <c r="J2004" i="5"/>
  <c r="I2515" i="5"/>
  <c r="J2514" i="5"/>
  <c r="I1733" i="5"/>
  <c r="J1732" i="5"/>
  <c r="J3025" i="5"/>
  <c r="I3026" i="5"/>
  <c r="I1903" i="5"/>
  <c r="J1902" i="5"/>
  <c r="I951" i="5"/>
  <c r="J950" i="5"/>
  <c r="I67" i="5"/>
  <c r="J66" i="5"/>
  <c r="I2652" i="5"/>
  <c r="J2651" i="5"/>
  <c r="I2754" i="5"/>
  <c r="J2753" i="5"/>
  <c r="I1427" i="5"/>
  <c r="J1426" i="5"/>
  <c r="I1530" i="5"/>
  <c r="J1529" i="5"/>
  <c r="I1631" i="5"/>
  <c r="J1630" i="5"/>
  <c r="I1802" i="5"/>
  <c r="J1801" i="5"/>
  <c r="I987" i="5"/>
  <c r="J987" i="5" s="1"/>
  <c r="J986" i="5"/>
  <c r="I2243" i="5"/>
  <c r="J2242" i="5"/>
  <c r="I2175" i="5"/>
  <c r="J2174" i="5"/>
  <c r="I374" i="5"/>
  <c r="J373" i="5"/>
  <c r="I34" i="5"/>
  <c r="J33" i="5"/>
  <c r="J3057" i="5"/>
  <c r="I3058" i="5"/>
  <c r="I103" i="5"/>
  <c r="J103" i="5" s="1"/>
  <c r="J102" i="5"/>
  <c r="I2890" i="5"/>
  <c r="J2889" i="5"/>
  <c r="I1327" i="5"/>
  <c r="J1327" i="5" s="1"/>
  <c r="J1326" i="5"/>
  <c r="I2855" i="5"/>
  <c r="J2854" i="5"/>
  <c r="I1359" i="5"/>
  <c r="J1358" i="5"/>
  <c r="I135" i="5"/>
  <c r="J134" i="5"/>
  <c r="I2923" i="5"/>
  <c r="J2922" i="5"/>
  <c r="I1291" i="5"/>
  <c r="J1290" i="5"/>
  <c r="I545" i="5"/>
  <c r="J545" i="5" s="1"/>
  <c r="J544" i="5"/>
  <c r="J1188" i="5"/>
  <c r="I1189" i="5"/>
  <c r="I1699" i="5"/>
  <c r="J1698" i="5"/>
  <c r="I204" i="5"/>
  <c r="J203" i="5"/>
  <c r="I2684" i="5"/>
  <c r="J2683" i="5"/>
  <c r="I849" i="5"/>
  <c r="J848" i="5"/>
  <c r="I781" i="5"/>
  <c r="J780" i="5"/>
  <c r="I3230" i="5"/>
  <c r="J3229" i="5"/>
  <c r="I2823" i="5"/>
  <c r="J2823" i="5" s="1"/>
  <c r="J2822" i="5"/>
  <c r="I3093" i="5"/>
  <c r="J3092" i="5"/>
  <c r="I1596" i="5"/>
  <c r="J1595" i="5"/>
  <c r="I2482" i="5"/>
  <c r="J2481" i="5"/>
  <c r="I306" i="5"/>
  <c r="J305" i="5"/>
  <c r="I3196" i="5"/>
  <c r="J3195" i="5"/>
  <c r="I272" i="5"/>
  <c r="J271" i="5"/>
  <c r="I2719" i="5"/>
  <c r="J2718" i="5"/>
  <c r="I2584" i="5"/>
  <c r="J2583" i="5"/>
  <c r="I1938" i="5"/>
  <c r="J1937" i="5"/>
  <c r="I509" i="5"/>
  <c r="J508" i="5"/>
  <c r="J2446" i="5"/>
  <c r="I2447" i="5"/>
  <c r="I749" i="5"/>
  <c r="J749" i="5" s="1"/>
  <c r="J748" i="5"/>
  <c r="I2414" i="5"/>
  <c r="J2413" i="5"/>
  <c r="J1561" i="5"/>
  <c r="I1562" i="5"/>
  <c r="I1155" i="5"/>
  <c r="J1154" i="5"/>
  <c r="I2210" i="5"/>
  <c r="J2209" i="5"/>
  <c r="J441" i="5"/>
  <c r="I442" i="5"/>
  <c r="I1123" i="5"/>
  <c r="J1123" i="5" s="1"/>
  <c r="J1122" i="5"/>
  <c r="I1869" i="5"/>
  <c r="J1868" i="5"/>
  <c r="I613" i="5"/>
  <c r="J613" i="5" s="1"/>
  <c r="J612" i="5"/>
  <c r="I2073" i="5"/>
  <c r="J2072" i="5"/>
  <c r="I408" i="5"/>
  <c r="J407" i="5"/>
  <c r="I577" i="5"/>
  <c r="J576" i="5"/>
  <c r="I2313" i="5"/>
  <c r="J2313" i="5" s="1"/>
  <c r="J2312" i="5"/>
  <c r="I2107" i="5"/>
  <c r="J2106" i="5"/>
  <c r="I340" i="5"/>
  <c r="J339" i="5"/>
  <c r="J1392" i="5"/>
  <c r="I1393" i="5"/>
  <c r="J2955" i="5"/>
  <c r="I2956" i="5"/>
  <c r="I170" i="5"/>
  <c r="J169" i="5"/>
  <c r="I1460" i="5"/>
  <c r="J1459" i="5"/>
  <c r="I1055" i="5"/>
  <c r="J1055" i="5" s="1"/>
  <c r="J1054" i="5"/>
  <c r="I2616" i="5"/>
  <c r="J2615" i="5"/>
  <c r="I238" i="5"/>
  <c r="J237" i="5"/>
  <c r="I2992" i="5"/>
  <c r="J2991" i="5"/>
  <c r="I1259" i="5"/>
  <c r="J1259" i="5" s="1"/>
  <c r="J1258" i="5"/>
  <c r="I2787" i="5"/>
  <c r="J2786" i="5"/>
  <c r="J3161" i="5"/>
  <c r="I3162" i="5"/>
  <c r="I1835" i="5"/>
  <c r="J1834" i="5"/>
  <c r="I2345" i="5"/>
  <c r="J2344" i="5"/>
  <c r="I2143" i="5"/>
  <c r="J2143" i="5" s="1"/>
  <c r="J2142" i="5"/>
  <c r="I1087" i="5"/>
  <c r="J1086" i="5"/>
  <c r="I2039" i="5"/>
  <c r="J2038" i="5"/>
  <c r="I3262" i="5"/>
  <c r="J3261" i="5"/>
  <c r="I817" i="5"/>
  <c r="J817" i="5" s="1"/>
  <c r="J816" i="5"/>
  <c r="I2548" i="5"/>
  <c r="J2547" i="5"/>
  <c r="I1496" i="5"/>
  <c r="J1495" i="5"/>
  <c r="I713" i="5"/>
  <c r="J712" i="5"/>
  <c r="I1767" i="5"/>
  <c r="J1766" i="5"/>
  <c r="I1971" i="5"/>
  <c r="J1970" i="5"/>
  <c r="I1019" i="5"/>
  <c r="J1018" i="5"/>
  <c r="I645" i="5"/>
  <c r="J644" i="5"/>
  <c r="I917" i="5"/>
  <c r="J916" i="5"/>
  <c r="I1666" i="5"/>
  <c r="J1665" i="5"/>
  <c r="I2379" i="5"/>
  <c r="J2378" i="5"/>
  <c r="I885" i="5"/>
  <c r="J885" i="5" s="1"/>
  <c r="J884" i="5"/>
  <c r="I681" i="5"/>
  <c r="J681" i="5" s="1"/>
  <c r="J680" i="5"/>
  <c r="I1667" i="5" l="1"/>
  <c r="J1667" i="5" s="1"/>
  <c r="J1666" i="5"/>
  <c r="I1972" i="5"/>
  <c r="J1971" i="5"/>
  <c r="J2548" i="5"/>
  <c r="I2549" i="5"/>
  <c r="I1088" i="5"/>
  <c r="J1087" i="5"/>
  <c r="I239" i="5"/>
  <c r="J239" i="5" s="1"/>
  <c r="J238" i="5"/>
  <c r="I171" i="5"/>
  <c r="J171" i="5" s="1"/>
  <c r="J170" i="5"/>
  <c r="I2108" i="5"/>
  <c r="J2107" i="5"/>
  <c r="I2074" i="5"/>
  <c r="J2073" i="5"/>
  <c r="I2415" i="5"/>
  <c r="J2415" i="5" s="1"/>
  <c r="J2414" i="5"/>
  <c r="I1939" i="5"/>
  <c r="J1939" i="5" s="1"/>
  <c r="J1938" i="5"/>
  <c r="I3197" i="5"/>
  <c r="J3197" i="5" s="1"/>
  <c r="J3196" i="5"/>
  <c r="I3094" i="5"/>
  <c r="J3093" i="5"/>
  <c r="J849" i="5"/>
  <c r="I850" i="5"/>
  <c r="I136" i="5"/>
  <c r="J135" i="5"/>
  <c r="I2891" i="5"/>
  <c r="J2891" i="5" s="1"/>
  <c r="J2890" i="5"/>
  <c r="I375" i="5"/>
  <c r="J375" i="5" s="1"/>
  <c r="J374" i="5"/>
  <c r="I1803" i="5"/>
  <c r="J1803" i="5" s="1"/>
  <c r="J1802" i="5"/>
  <c r="I2755" i="5"/>
  <c r="J2755" i="5" s="1"/>
  <c r="J2754" i="5"/>
  <c r="I1904" i="5"/>
  <c r="J1903" i="5"/>
  <c r="I2006" i="5"/>
  <c r="J2005" i="5"/>
  <c r="I2957" i="5"/>
  <c r="J2956" i="5"/>
  <c r="I3027" i="5"/>
  <c r="J3027" i="5" s="1"/>
  <c r="J3026" i="5"/>
  <c r="I2788" i="5"/>
  <c r="J2787" i="5"/>
  <c r="I2211" i="5"/>
  <c r="J2211" i="5" s="1"/>
  <c r="J2210" i="5"/>
  <c r="J2584" i="5"/>
  <c r="I2585" i="5"/>
  <c r="J2585" i="5" s="1"/>
  <c r="I307" i="5"/>
  <c r="J307" i="5" s="1"/>
  <c r="J306" i="5"/>
  <c r="I2685" i="5"/>
  <c r="J2684" i="5"/>
  <c r="I1360" i="5"/>
  <c r="J1359" i="5"/>
  <c r="I2176" i="5"/>
  <c r="J2175" i="5"/>
  <c r="I1632" i="5"/>
  <c r="J1631" i="5"/>
  <c r="J2652" i="5"/>
  <c r="I2653" i="5"/>
  <c r="J2653" i="5" s="1"/>
  <c r="I2279" i="5"/>
  <c r="J2279" i="5" s="1"/>
  <c r="J2278" i="5"/>
  <c r="I443" i="5"/>
  <c r="J443" i="5" s="1"/>
  <c r="J442" i="5"/>
  <c r="I918" i="5"/>
  <c r="J917" i="5"/>
  <c r="I1394" i="5"/>
  <c r="J1393" i="5"/>
  <c r="I2448" i="5"/>
  <c r="J2447" i="5"/>
  <c r="I3059" i="5"/>
  <c r="J3058" i="5"/>
  <c r="J3162" i="5"/>
  <c r="I3163" i="5"/>
  <c r="J3163" i="5" s="1"/>
  <c r="I1190" i="5"/>
  <c r="J1189" i="5"/>
  <c r="J713" i="5"/>
  <c r="I714" i="5"/>
  <c r="I3263" i="5"/>
  <c r="J3262" i="5"/>
  <c r="I2346" i="5"/>
  <c r="J2345" i="5"/>
  <c r="J577" i="5"/>
  <c r="I578" i="5"/>
  <c r="I1870" i="5"/>
  <c r="J1869" i="5"/>
  <c r="I1156" i="5"/>
  <c r="J1155" i="5"/>
  <c r="I2720" i="5"/>
  <c r="J2719" i="5"/>
  <c r="I2483" i="5"/>
  <c r="J2483" i="5" s="1"/>
  <c r="J2482" i="5"/>
  <c r="I3231" i="5"/>
  <c r="J3231" i="5" s="1"/>
  <c r="J3230" i="5"/>
  <c r="J204" i="5"/>
  <c r="I205" i="5"/>
  <c r="J205" i="5" s="1"/>
  <c r="I1292" i="5"/>
  <c r="J1291" i="5"/>
  <c r="I2856" i="5"/>
  <c r="J2855" i="5"/>
  <c r="I2244" i="5"/>
  <c r="J2243" i="5"/>
  <c r="I1531" i="5"/>
  <c r="J1531" i="5" s="1"/>
  <c r="J1530" i="5"/>
  <c r="I68" i="5"/>
  <c r="J67" i="5"/>
  <c r="I1734" i="5"/>
  <c r="J1733" i="5"/>
  <c r="I1224" i="5"/>
  <c r="J1223" i="5"/>
  <c r="I1563" i="5"/>
  <c r="J1562" i="5"/>
  <c r="I476" i="5"/>
  <c r="J475" i="5"/>
  <c r="I1768" i="5"/>
  <c r="J1767" i="5"/>
  <c r="J2616" i="5"/>
  <c r="I2617" i="5"/>
  <c r="J645" i="5"/>
  <c r="I646" i="5"/>
  <c r="I2380" i="5"/>
  <c r="J2379" i="5"/>
  <c r="I1020" i="5"/>
  <c r="J1019" i="5"/>
  <c r="I1497" i="5"/>
  <c r="J1497" i="5" s="1"/>
  <c r="J1496" i="5"/>
  <c r="I2040" i="5"/>
  <c r="J2039" i="5"/>
  <c r="I1836" i="5"/>
  <c r="J1835" i="5"/>
  <c r="I2993" i="5"/>
  <c r="J2993" i="5" s="1"/>
  <c r="J2992" i="5"/>
  <c r="I1461" i="5"/>
  <c r="J1460" i="5"/>
  <c r="J340" i="5"/>
  <c r="I341" i="5"/>
  <c r="J341" i="5" s="1"/>
  <c r="J408" i="5"/>
  <c r="I409" i="5"/>
  <c r="J409" i="5" s="1"/>
  <c r="J509" i="5"/>
  <c r="I510" i="5"/>
  <c r="J272" i="5"/>
  <c r="I273" i="5"/>
  <c r="J273" i="5" s="1"/>
  <c r="I1597" i="5"/>
  <c r="J1596" i="5"/>
  <c r="J781" i="5"/>
  <c r="I782" i="5"/>
  <c r="I1700" i="5"/>
  <c r="J1699" i="5"/>
  <c r="I2924" i="5"/>
  <c r="J2923" i="5"/>
  <c r="I35" i="5"/>
  <c r="J35" i="5" s="1"/>
  <c r="J34" i="5"/>
  <c r="I1428" i="5"/>
  <c r="J1427" i="5"/>
  <c r="I952" i="5"/>
  <c r="J951" i="5"/>
  <c r="I2516" i="5"/>
  <c r="J2515" i="5"/>
  <c r="J2516" i="5" l="1"/>
  <c r="I2517" i="5"/>
  <c r="J2517" i="5" s="1"/>
  <c r="I1225" i="5"/>
  <c r="J1225" i="5" s="1"/>
  <c r="J1224" i="5"/>
  <c r="I2245" i="5"/>
  <c r="J2245" i="5" s="1"/>
  <c r="J2244" i="5"/>
  <c r="I1871" i="5"/>
  <c r="J1871" i="5" s="1"/>
  <c r="J1870" i="5"/>
  <c r="I2449" i="5"/>
  <c r="J2449" i="5" s="1"/>
  <c r="J2448" i="5"/>
  <c r="I1361" i="5"/>
  <c r="J1361" i="5" s="1"/>
  <c r="J1360" i="5"/>
  <c r="I2007" i="5"/>
  <c r="J2007" i="5" s="1"/>
  <c r="J2006" i="5"/>
  <c r="I3095" i="5"/>
  <c r="J3095" i="5" s="1"/>
  <c r="J3094" i="5"/>
  <c r="I2075" i="5"/>
  <c r="J2075" i="5" s="1"/>
  <c r="J2074" i="5"/>
  <c r="I1089" i="5"/>
  <c r="J1089" i="5" s="1"/>
  <c r="J1088" i="5"/>
  <c r="J2924" i="5"/>
  <c r="I2925" i="5"/>
  <c r="J2925" i="5" s="1"/>
  <c r="I1462" i="5"/>
  <c r="J1461" i="5"/>
  <c r="I511" i="5"/>
  <c r="J511" i="5" s="1"/>
  <c r="J510" i="5"/>
  <c r="J578" i="5"/>
  <c r="I579" i="5"/>
  <c r="J579" i="5" s="1"/>
  <c r="I2550" i="5"/>
  <c r="J2549" i="5"/>
  <c r="I1735" i="5"/>
  <c r="J1735" i="5" s="1"/>
  <c r="J1734" i="5"/>
  <c r="I2857" i="5"/>
  <c r="J2857" i="5" s="1"/>
  <c r="J2856" i="5"/>
  <c r="I1191" i="5"/>
  <c r="J1191" i="5" s="1"/>
  <c r="J1190" i="5"/>
  <c r="I1395" i="5"/>
  <c r="J1395" i="5" s="1"/>
  <c r="J1394" i="5"/>
  <c r="J2685" i="5"/>
  <c r="I2686" i="5"/>
  <c r="I2789" i="5"/>
  <c r="J2789" i="5" s="1"/>
  <c r="J2788" i="5"/>
  <c r="I1905" i="5"/>
  <c r="J1905" i="5" s="1"/>
  <c r="J1904" i="5"/>
  <c r="I2109" i="5"/>
  <c r="J2109" i="5" s="1"/>
  <c r="J2108" i="5"/>
  <c r="J952" i="5"/>
  <c r="I953" i="5"/>
  <c r="J953" i="5" s="1"/>
  <c r="I2618" i="5"/>
  <c r="J2617" i="5"/>
  <c r="I1769" i="5"/>
  <c r="J1769" i="5" s="1"/>
  <c r="J1768" i="5"/>
  <c r="J782" i="5"/>
  <c r="I783" i="5"/>
  <c r="J783" i="5" s="1"/>
  <c r="I1429" i="5"/>
  <c r="J1429" i="5" s="1"/>
  <c r="J1428" i="5"/>
  <c r="I1837" i="5"/>
  <c r="J1837" i="5" s="1"/>
  <c r="J1836" i="5"/>
  <c r="I2381" i="5"/>
  <c r="J2381" i="5" s="1"/>
  <c r="J2380" i="5"/>
  <c r="I477" i="5"/>
  <c r="J477" i="5" s="1"/>
  <c r="J476" i="5"/>
  <c r="J68" i="5"/>
  <c r="I69" i="5"/>
  <c r="J69" i="5" s="1"/>
  <c r="I1293" i="5"/>
  <c r="J1293" i="5" s="1"/>
  <c r="J1292" i="5"/>
  <c r="I2721" i="5"/>
  <c r="J2721" i="5" s="1"/>
  <c r="J2720" i="5"/>
  <c r="I2347" i="5"/>
  <c r="J2347" i="5" s="1"/>
  <c r="J2346" i="5"/>
  <c r="I919" i="5"/>
  <c r="J919" i="5" s="1"/>
  <c r="J918" i="5"/>
  <c r="I1633" i="5"/>
  <c r="J1633" i="5" s="1"/>
  <c r="J1632" i="5"/>
  <c r="J136" i="5"/>
  <c r="I137" i="5"/>
  <c r="J137" i="5" s="1"/>
  <c r="I1973" i="5"/>
  <c r="J1973" i="5" s="1"/>
  <c r="J1972" i="5"/>
  <c r="I715" i="5"/>
  <c r="J715" i="5" s="1"/>
  <c r="J714" i="5"/>
  <c r="I647" i="5"/>
  <c r="J647" i="5" s="1"/>
  <c r="J646" i="5"/>
  <c r="I851" i="5"/>
  <c r="J851" i="5" s="1"/>
  <c r="J850" i="5"/>
  <c r="I1701" i="5"/>
  <c r="J1701" i="5" s="1"/>
  <c r="J1700" i="5"/>
  <c r="I1021" i="5"/>
  <c r="J1021" i="5" s="1"/>
  <c r="J1020" i="5"/>
  <c r="I1598" i="5"/>
  <c r="J1597" i="5"/>
  <c r="I2041" i="5"/>
  <c r="J2041" i="5" s="1"/>
  <c r="J2040" i="5"/>
  <c r="I1564" i="5"/>
  <c r="J1563" i="5"/>
  <c r="I1157" i="5"/>
  <c r="J1157" i="5" s="1"/>
  <c r="J1156" i="5"/>
  <c r="I3264" i="5"/>
  <c r="J3263" i="5"/>
  <c r="J3059" i="5"/>
  <c r="I3060" i="5"/>
  <c r="I2177" i="5"/>
  <c r="J2177" i="5" s="1"/>
  <c r="J2176" i="5"/>
  <c r="I2958" i="5"/>
  <c r="J2957" i="5"/>
  <c r="I1463" i="5" l="1"/>
  <c r="J1463" i="5" s="1"/>
  <c r="J1462" i="5"/>
  <c r="I2551" i="5"/>
  <c r="J2551" i="5" s="1"/>
  <c r="J2550" i="5"/>
  <c r="I2687" i="5"/>
  <c r="J2687" i="5" s="1"/>
  <c r="J2686" i="5"/>
  <c r="I3061" i="5"/>
  <c r="J3061" i="5" s="1"/>
  <c r="J3060" i="5"/>
  <c r="I2959" i="5"/>
  <c r="J2959" i="5" s="1"/>
  <c r="J2958" i="5"/>
  <c r="I1565" i="5"/>
  <c r="J1565" i="5" s="1"/>
  <c r="J1564" i="5"/>
  <c r="I3265" i="5"/>
  <c r="J3265" i="5" s="1"/>
  <c r="J3264" i="5"/>
  <c r="I1599" i="5"/>
  <c r="J1599" i="5" s="1"/>
  <c r="J1598" i="5"/>
  <c r="I2619" i="5"/>
  <c r="J2619" i="5" s="1"/>
  <c r="J26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Harry</author>
  </authors>
  <commentList>
    <comment ref="E1294" authorId="0" shapeId="0" xr:uid="{63DCC1DC-671B-46E9-ABE5-85CFEF8B653F}">
      <text>
        <r>
          <rPr>
            <b/>
            <sz val="9"/>
            <color indexed="81"/>
            <rFont val="Tahoma"/>
            <family val="2"/>
          </rPr>
          <t>From Reg trans mon pol project irf all_
logit</t>
        </r>
      </text>
    </comment>
    <comment ref="E1328" authorId="0" shapeId="0" xr:uid="{C14EC2AA-298E-40CF-BCEE-00EF42030BEF}">
      <text>
        <r>
          <rPr>
            <b/>
            <sz val="9"/>
            <color indexed="81"/>
            <rFont val="Tahoma"/>
            <family val="2"/>
          </rPr>
          <t>From Reg trans mon pol project irf all_
logit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Harry</author>
  </authors>
  <commentList>
    <comment ref="A1" authorId="0" shapeId="0" xr:uid="{BBA25D1C-9D10-4FD2-BCC1-55FD36840452}">
      <text>
        <r>
          <rPr>
            <b/>
            <sz val="9"/>
            <color indexed="81"/>
            <rFont val="Tahoma"/>
            <family val="2"/>
          </rPr>
          <t>Harry:</t>
        </r>
        <r>
          <rPr>
            <sz val="9"/>
            <color indexed="81"/>
            <rFont val="Tahoma"/>
            <family val="2"/>
          </rPr>
          <t xml:space="preserve">
copy value from spalag annual polygon.csv</t>
        </r>
      </text>
    </comment>
  </commentList>
</comments>
</file>

<file path=xl/sharedStrings.xml><?xml version="1.0" encoding="utf-8"?>
<sst xmlns="http://schemas.openxmlformats.org/spreadsheetml/2006/main" count="10031" uniqueCount="749">
  <si>
    <t>Province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</si>
  <si>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</si>
  <si>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</si>
  <si>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</si>
  <si>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</si>
  <si>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</si>
  <si>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</si>
  <si>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</si>
  <si>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</si>
  <si>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</si>
  <si>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</si>
  <si>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</si>
  <si>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</si>
  <si>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</si>
  <si>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</si>
  <si>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</si>
  <si>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</si>
  <si>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</si>
  <si>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</si>
  <si>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</si>
  <si>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</si>
  <si>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</si>
  <si>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</si>
  <si>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</si>
  <si>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</si>
  <si>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</si>
  <si>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</si>
  <si>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</si>
  <si>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</si>
  <si>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</si>
  <si>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</si>
  <si>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</si>
  <si>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</si>
  <si>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</si>
  <si>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</si>
  <si>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ID_Prov</t>
    <phoneticPr fontId="1"/>
  </si>
  <si>
    <t>ID_Club</t>
    <phoneticPr fontId="1"/>
  </si>
  <si>
    <t>gdp_2012</t>
    <phoneticPr fontId="1"/>
  </si>
  <si>
    <t>gdpg_2012</t>
    <phoneticPr fontId="1"/>
  </si>
  <si>
    <t>gdpc_2012</t>
    <phoneticPr fontId="1"/>
  </si>
  <si>
    <t>wage_2012</t>
    <phoneticPr fontId="1"/>
  </si>
  <si>
    <t>Club</t>
  </si>
  <si>
    <t>ID_Prov</t>
  </si>
  <si>
    <t>ID_Series</t>
  </si>
  <si>
    <t>code</t>
  </si>
  <si>
    <t>Series</t>
  </si>
  <si>
    <t>gap_hp</t>
  </si>
  <si>
    <t>Output gap HP Filter (% potential output) x 100</t>
  </si>
  <si>
    <t>Riau Islands</t>
  </si>
  <si>
    <t>backinf</t>
  </si>
  <si>
    <t>Backward looking inflation (time t-1, yoy)</t>
  </si>
  <si>
    <t>forwinf</t>
  </si>
  <si>
    <t>Forward looking inflation (time t, yoy)</t>
  </si>
  <si>
    <t>grdp</t>
  </si>
  <si>
    <t>GDRP Constant Price 2010 (million IDR)</t>
  </si>
  <si>
    <t>trade</t>
  </si>
  <si>
    <t>Trade sector in GDRP (million IDR)</t>
  </si>
  <si>
    <t>trade_grdp</t>
  </si>
  <si>
    <t>Trade share to GDRP (%)</t>
  </si>
  <si>
    <t>pcons</t>
  </si>
  <si>
    <t>Household consumption in GDRP (million IDR)</t>
  </si>
  <si>
    <t>pcons_grdp</t>
  </si>
  <si>
    <t>Household consumption share to GDRP (%)</t>
  </si>
  <si>
    <t>loan</t>
  </si>
  <si>
    <t>loan_grdp</t>
  </si>
  <si>
    <t>Bank loan to GRDP (in IDR and foreign currency, %)</t>
  </si>
  <si>
    <t>agri_g</t>
  </si>
  <si>
    <t>Agriculture growth (%, yoy)</t>
  </si>
  <si>
    <t>trade_g</t>
  </si>
  <si>
    <t>Trade growth (%, yoy)</t>
  </si>
  <si>
    <t>pcons_g</t>
  </si>
  <si>
    <t>Household consumption growth (%, yoy)</t>
  </si>
  <si>
    <t>loan_g</t>
  </si>
  <si>
    <t>Bank loan growth (%, yoy)</t>
  </si>
  <si>
    <t>cpi</t>
  </si>
  <si>
    <t>Consumer Price Indices (2012 base year)</t>
  </si>
  <si>
    <t>gap_ham</t>
  </si>
  <si>
    <t>Output gap Hamilton Filter (% potential output) x 100</t>
  </si>
  <si>
    <t>ID</t>
  </si>
  <si>
    <t>mo2012m1</t>
  </si>
  <si>
    <t>mo2012m2</t>
  </si>
  <si>
    <t>mo2012m3</t>
  </si>
  <si>
    <t>mo2012m4</t>
  </si>
  <si>
    <t>mo2012m5</t>
  </si>
  <si>
    <t>mo2012m6</t>
  </si>
  <si>
    <t>mo2012m7</t>
  </si>
  <si>
    <t>mo2012m8</t>
  </si>
  <si>
    <t>mo2012m9</t>
  </si>
  <si>
    <t>mo2012m10</t>
  </si>
  <si>
    <t>mo2012m11</t>
  </si>
  <si>
    <t>mo2012m12</t>
  </si>
  <si>
    <t>mo2013m1</t>
  </si>
  <si>
    <t>mo2013m2</t>
  </si>
  <si>
    <t>mo2013m3</t>
  </si>
  <si>
    <t>mo2013m4</t>
  </si>
  <si>
    <t>mo2013m5</t>
  </si>
  <si>
    <t>mo2013m6</t>
  </si>
  <si>
    <t>mo2013m7</t>
  </si>
  <si>
    <t>mo2013m8</t>
  </si>
  <si>
    <t>mo2013m9</t>
  </si>
  <si>
    <t>mo2013m10</t>
  </si>
  <si>
    <t>mo2013m11</t>
  </si>
  <si>
    <t>mo2013m12</t>
  </si>
  <si>
    <t>mo2014m1</t>
  </si>
  <si>
    <t>mo2014m2</t>
  </si>
  <si>
    <t>mo2014m3</t>
  </si>
  <si>
    <t>mo2014m4</t>
  </si>
  <si>
    <t>mo2014m5</t>
  </si>
  <si>
    <t>mo2014m6</t>
  </si>
  <si>
    <t>mo2014m7</t>
  </si>
  <si>
    <t>mo2014m8</t>
  </si>
  <si>
    <t>mo2014m9</t>
  </si>
  <si>
    <t>mo2014m10</t>
  </si>
  <si>
    <t>mo2014m11</t>
  </si>
  <si>
    <t>mo2014m12</t>
  </si>
  <si>
    <t>mo2015m1</t>
  </si>
  <si>
    <t>mo2015m2</t>
  </si>
  <si>
    <t>mo2015m3</t>
  </si>
  <si>
    <t>mo2015m4</t>
  </si>
  <si>
    <t>mo2015m5</t>
  </si>
  <si>
    <t>mo2015m6</t>
  </si>
  <si>
    <t>mo2015m7</t>
  </si>
  <si>
    <t>mo2015m8</t>
  </si>
  <si>
    <t>mo2015m9</t>
  </si>
  <si>
    <t>mo2015m10</t>
  </si>
  <si>
    <t>mo2015m11</t>
  </si>
  <si>
    <t>mo2015m12</t>
  </si>
  <si>
    <t>mo2016m1</t>
  </si>
  <si>
    <t>mo2016m2</t>
  </si>
  <si>
    <t>mo2016m3</t>
  </si>
  <si>
    <t>mo2016m4</t>
  </si>
  <si>
    <t>mo2016m5</t>
  </si>
  <si>
    <t>mo2016m6</t>
  </si>
  <si>
    <t>mo2016m7</t>
  </si>
  <si>
    <t>mo2016m8</t>
  </si>
  <si>
    <t>mo2016m9</t>
  </si>
  <si>
    <t>mo2016m10</t>
  </si>
  <si>
    <t>mo2016m11</t>
  </si>
  <si>
    <t>mo2016m12</t>
  </si>
  <si>
    <t>mo2017m1</t>
  </si>
  <si>
    <t>mo2017m2</t>
  </si>
  <si>
    <t>mo2017m3</t>
  </si>
  <si>
    <t>mo2017m4</t>
  </si>
  <si>
    <t>mo2017m5</t>
  </si>
  <si>
    <t>mo2017m6</t>
  </si>
  <si>
    <t>mo2017m7</t>
  </si>
  <si>
    <t>mo2017m8</t>
  </si>
  <si>
    <t>mo2017m9</t>
  </si>
  <si>
    <t>mo2017m10</t>
  </si>
  <si>
    <t>mo2017m11</t>
  </si>
  <si>
    <t>mo2017m12</t>
  </si>
  <si>
    <t>mo2018m1</t>
  </si>
  <si>
    <t>mo2018m2</t>
  </si>
  <si>
    <t>mo2018m3</t>
  </si>
  <si>
    <t>mo2018m4</t>
  </si>
  <si>
    <t>mo2018m5</t>
  </si>
  <si>
    <t>mo2018m6</t>
  </si>
  <si>
    <t>mo2018m7</t>
  </si>
  <si>
    <t>mo2018m8</t>
  </si>
  <si>
    <t>mo2018m9</t>
  </si>
  <si>
    <t>mo2018m10</t>
  </si>
  <si>
    <t>mo2018m11</t>
  </si>
  <si>
    <t>mo2018m12</t>
  </si>
  <si>
    <t>mo2019m1</t>
  </si>
  <si>
    <t>mo2019m2</t>
  </si>
  <si>
    <t>mo2019m3</t>
  </si>
  <si>
    <t>mo2019m4</t>
  </si>
  <si>
    <t>mo2019m5</t>
  </si>
  <si>
    <t>mo2019m6</t>
  </si>
  <si>
    <t>mo2019m7</t>
  </si>
  <si>
    <t>mo2019m8</t>
  </si>
  <si>
    <t>mo2019m9</t>
  </si>
  <si>
    <t>mo2019m10</t>
  </si>
  <si>
    <t>mo2019m11</t>
  </si>
  <si>
    <t>mo2019m12</t>
  </si>
  <si>
    <t>time</t>
  </si>
  <si>
    <t>lncpi</t>
  </si>
  <si>
    <t>HPLN_cpi</t>
  </si>
  <si>
    <t>club</t>
  </si>
  <si>
    <t>finalclub</t>
  </si>
  <si>
    <t>average</t>
    <phoneticPr fontId="2" type="noConversion"/>
  </si>
  <si>
    <t>relative</t>
    <phoneticPr fontId="2" type="noConversion"/>
  </si>
  <si>
    <t>X</t>
  </si>
  <si>
    <t>Y</t>
  </si>
  <si>
    <t>Prov_ID</t>
  </si>
  <si>
    <t>PROVINCE</t>
  </si>
  <si>
    <t>inf_2012</t>
  </si>
  <si>
    <t>inf_2013</t>
  </si>
  <si>
    <t>inf_2014</t>
  </si>
  <si>
    <t>inf_2015</t>
  </si>
  <si>
    <t>inf_2016</t>
  </si>
  <si>
    <t>inf_2017</t>
  </si>
  <si>
    <t>inf_2018</t>
  </si>
  <si>
    <t>inf_2019</t>
  </si>
  <si>
    <t>que2012</t>
    <phoneticPr fontId="1"/>
  </si>
  <si>
    <t>que2013</t>
    <phoneticPr fontId="1"/>
  </si>
  <si>
    <t>que2014</t>
    <phoneticPr fontId="1"/>
  </si>
  <si>
    <t>que2015</t>
    <phoneticPr fontId="1"/>
  </si>
  <si>
    <t>que2016</t>
    <phoneticPr fontId="1"/>
  </si>
  <si>
    <t>que2017</t>
    <phoneticPr fontId="1"/>
  </si>
  <si>
    <t>que2018</t>
    <phoneticPr fontId="1"/>
  </si>
  <si>
    <t>que2019</t>
    <phoneticPr fontId="1"/>
  </si>
  <si>
    <t>quedia2012</t>
    <phoneticPr fontId="1"/>
  </si>
  <si>
    <t>quedia2013</t>
    <phoneticPr fontId="1"/>
  </si>
  <si>
    <t>quedia2014</t>
    <phoneticPr fontId="1"/>
  </si>
  <si>
    <t>quedia2015</t>
    <phoneticPr fontId="1"/>
  </si>
  <si>
    <t>quedia2016</t>
    <phoneticPr fontId="1"/>
  </si>
  <si>
    <t>quedia2017</t>
    <phoneticPr fontId="1"/>
  </si>
  <si>
    <t>quedia2018</t>
    <phoneticPr fontId="1"/>
  </si>
  <si>
    <t>quedia2019</t>
    <phoneticPr fontId="1"/>
  </si>
  <si>
    <t>Riau Islands</t>
    <phoneticPr fontId="1"/>
  </si>
  <si>
    <t>queen contiguity row std</t>
    <phoneticPr fontId="1"/>
  </si>
  <si>
    <t>queen contiguity row std and diag</t>
    <phoneticPr fontId="1"/>
  </si>
  <si>
    <t>Spatial lag yoy inflation queen contiguity polygon cap city</t>
    <phoneticPr fontId="1"/>
  </si>
  <si>
    <t>spainfquepoly</t>
    <phoneticPr fontId="1"/>
  </si>
  <si>
    <t>Sumatera</t>
    <phoneticPr fontId="1"/>
  </si>
  <si>
    <t>Java-Bali</t>
    <phoneticPr fontId="1"/>
  </si>
  <si>
    <t>Region</t>
    <phoneticPr fontId="1"/>
  </si>
  <si>
    <t>Sulawesi</t>
    <phoneticPr fontId="1"/>
  </si>
  <si>
    <t>Maluku-Papua</t>
    <phoneticPr fontId="1"/>
  </si>
  <si>
    <t>Kalimantan</t>
    <phoneticPr fontId="1"/>
  </si>
  <si>
    <t>Year</t>
    <phoneticPr fontId="1"/>
  </si>
  <si>
    <t>Moran</t>
    <phoneticPr fontId="1"/>
  </si>
  <si>
    <t>ogap_nat</t>
  </si>
  <si>
    <t>Output gap national HP</t>
  </si>
  <si>
    <t>ogap_prov_nat</t>
  </si>
  <si>
    <t>Output gap interaction province and national HP</t>
  </si>
  <si>
    <t>inf_201201</t>
  </si>
  <si>
    <t>inf_201202</t>
  </si>
  <si>
    <t>inf_201203</t>
  </si>
  <si>
    <t>inf_201204</t>
  </si>
  <si>
    <t>inf_201205</t>
  </si>
  <si>
    <t>inf_201206</t>
  </si>
  <si>
    <t>inf_201207</t>
  </si>
  <si>
    <t>inf_201208</t>
  </si>
  <si>
    <t>inf_201209</t>
  </si>
  <si>
    <t>inf_201210</t>
  </si>
  <si>
    <t>inf_201211</t>
  </si>
  <si>
    <t>inf_201212</t>
  </si>
  <si>
    <t>inf_201301</t>
  </si>
  <si>
    <t>inf_201302</t>
  </si>
  <si>
    <t>inf_201303</t>
  </si>
  <si>
    <t>inf_201304</t>
  </si>
  <si>
    <t>inf_201305</t>
  </si>
  <si>
    <t>inf_201306</t>
  </si>
  <si>
    <t>inf_201307</t>
  </si>
  <si>
    <t>inf_201308</t>
  </si>
  <si>
    <t>inf_201309</t>
  </si>
  <si>
    <t>inf_201310</t>
  </si>
  <si>
    <t>inf_201311</t>
  </si>
  <si>
    <t>inf_201312</t>
  </si>
  <si>
    <t>inf_201401</t>
  </si>
  <si>
    <t>inf_201402</t>
  </si>
  <si>
    <t>inf_201403</t>
  </si>
  <si>
    <t>inf_201404</t>
  </si>
  <si>
    <t>inf_201405</t>
  </si>
  <si>
    <t>inf_201406</t>
  </si>
  <si>
    <t>inf_201407</t>
  </si>
  <si>
    <t>inf_201408</t>
  </si>
  <si>
    <t>inf_201409</t>
  </si>
  <si>
    <t>inf_201410</t>
  </si>
  <si>
    <t>inf_201411</t>
  </si>
  <si>
    <t>inf_201412</t>
  </si>
  <si>
    <t>inf_201501</t>
  </si>
  <si>
    <t>inf_201502</t>
  </si>
  <si>
    <t>inf_201503</t>
  </si>
  <si>
    <t>inf_201504</t>
  </si>
  <si>
    <t>inf_201505</t>
  </si>
  <si>
    <t>inf_201506</t>
  </si>
  <si>
    <t>inf_201507</t>
  </si>
  <si>
    <t>inf_201508</t>
  </si>
  <si>
    <t>inf_201509</t>
  </si>
  <si>
    <t>inf_201510</t>
  </si>
  <si>
    <t>inf_201511</t>
  </si>
  <si>
    <t>inf_201512</t>
  </si>
  <si>
    <t>inf_201601</t>
  </si>
  <si>
    <t>inf_201602</t>
  </si>
  <si>
    <t>inf_201603</t>
  </si>
  <si>
    <t>inf_201604</t>
  </si>
  <si>
    <t>inf_201605</t>
  </si>
  <si>
    <t>inf_201606</t>
  </si>
  <si>
    <t>inf_201607</t>
  </si>
  <si>
    <t>inf_201608</t>
  </si>
  <si>
    <t>inf_201609</t>
  </si>
  <si>
    <t>inf_201610</t>
  </si>
  <si>
    <t>inf_201611</t>
  </si>
  <si>
    <t>inf_201612</t>
  </si>
  <si>
    <t>inf_201701</t>
  </si>
  <si>
    <t>inf_201702</t>
  </si>
  <si>
    <t>inf_201703</t>
  </si>
  <si>
    <t>inf_201704</t>
  </si>
  <si>
    <t>inf_201705</t>
  </si>
  <si>
    <t>inf_201706</t>
  </si>
  <si>
    <t>inf_201707</t>
  </si>
  <si>
    <t>inf_201708</t>
  </si>
  <si>
    <t>inf_201709</t>
  </si>
  <si>
    <t>inf_201710</t>
  </si>
  <si>
    <t>inf_201711</t>
  </si>
  <si>
    <t>inf_201712</t>
  </si>
  <si>
    <t>inf_201801</t>
  </si>
  <si>
    <t>inf_201802</t>
  </si>
  <si>
    <t>inf_201803</t>
  </si>
  <si>
    <t>inf_201804</t>
  </si>
  <si>
    <t>inf_201805</t>
  </si>
  <si>
    <t>inf_201806</t>
  </si>
  <si>
    <t>inf_201807</t>
  </si>
  <si>
    <t>inf_201808</t>
  </si>
  <si>
    <t>inf_201809</t>
  </si>
  <si>
    <t>inf_201810</t>
  </si>
  <si>
    <t>inf_201811</t>
  </si>
  <si>
    <t>inf_201812</t>
  </si>
  <si>
    <t>inf_201901</t>
  </si>
  <si>
    <t>inf_201902</t>
  </si>
  <si>
    <t>inf_201903</t>
  </si>
  <si>
    <t>inf_201904</t>
  </si>
  <si>
    <t>inf_201905</t>
  </si>
  <si>
    <t>inf_201906</t>
  </si>
  <si>
    <t>inf_201907</t>
  </si>
  <si>
    <t>inf_201908</t>
  </si>
  <si>
    <t>inf_201909</t>
  </si>
  <si>
    <t>inf_201910</t>
  </si>
  <si>
    <t>inf_201911</t>
  </si>
  <si>
    <t>inf_201912</t>
  </si>
  <si>
    <t>stdev2012</t>
    <phoneticPr fontId="1"/>
  </si>
  <si>
    <t>Stdvall</t>
    <phoneticPr fontId="1"/>
  </si>
  <si>
    <t>Standard deviation of inflation (mtm, %) 2012-2019</t>
    <phoneticPr fontId="1"/>
  </si>
  <si>
    <t>Standard deviation of inflation (mtm, %) 2012</t>
    <phoneticPr fontId="1"/>
  </si>
  <si>
    <t>Number of people employed</t>
    <phoneticPr fontId="1"/>
  </si>
  <si>
    <t>Real GDP</t>
    <phoneticPr fontId="1"/>
  </si>
  <si>
    <t>Labor productivity</t>
    <phoneticPr fontId="1"/>
  </si>
  <si>
    <t>lbr_prod</t>
    <phoneticPr fontId="1"/>
  </si>
  <si>
    <t>Labor productivity (GDP/Number of people employed)</t>
    <phoneticPr fontId="1"/>
  </si>
  <si>
    <t>spainfquepoly19</t>
    <phoneticPr fontId="1"/>
  </si>
  <si>
    <t>avginf_2012</t>
    <phoneticPr fontId="1"/>
  </si>
  <si>
    <t>stdev_all_yoy</t>
    <phoneticPr fontId="1"/>
  </si>
  <si>
    <t>Standard deviation of inflation (yoy, %) 2012-2019</t>
    <phoneticPr fontId="1"/>
  </si>
  <si>
    <t>stdev_2012_yoy</t>
    <phoneticPr fontId="1"/>
  </si>
  <si>
    <t>Standard deviation of inflation (yoy, %) 2012</t>
    <phoneticPr fontId="1"/>
  </si>
  <si>
    <t>inf2012_mtm</t>
    <phoneticPr fontId="1"/>
  </si>
  <si>
    <t>Average inflation (mtm, %) 2012</t>
    <phoneticPr fontId="1"/>
  </si>
  <si>
    <t>inf2012_yoy</t>
    <phoneticPr fontId="1"/>
  </si>
  <si>
    <t>Average inflation (yoy, %) 2012</t>
    <phoneticPr fontId="1"/>
  </si>
  <si>
    <t>stdev_all_mtm</t>
    <phoneticPr fontId="1"/>
  </si>
  <si>
    <t>stdev_2012_mtm</t>
    <phoneticPr fontId="1"/>
  </si>
  <si>
    <t>gcons</t>
    <phoneticPr fontId="1"/>
  </si>
  <si>
    <t>Government consumption in GDRP (million IDR)</t>
    <phoneticPr fontId="1"/>
  </si>
  <si>
    <t>gcons_g</t>
    <phoneticPr fontId="1"/>
  </si>
  <si>
    <t>Government consumption growth (%, yoy)</t>
    <phoneticPr fontId="1"/>
  </si>
  <si>
    <t>PROVINSI</t>
  </si>
  <si>
    <t>KATEGORI</t>
  </si>
  <si>
    <t>01 Aceh</t>
  </si>
  <si>
    <t xml:space="preserve">KONSUMSI PEMERINTAH  </t>
  </si>
  <si>
    <t>02 Sumatera Utara</t>
  </si>
  <si>
    <t>03 Sumatera Barat</t>
  </si>
  <si>
    <t>04 Riau</t>
  </si>
  <si>
    <t>05 Jambi</t>
  </si>
  <si>
    <t>06 Sumatera Selatan</t>
  </si>
  <si>
    <t>07 Bengkulu</t>
  </si>
  <si>
    <t>08 Lampung</t>
  </si>
  <si>
    <t>09 Kepulauan Bangka Belitung</t>
  </si>
  <si>
    <t>10 Kepulauan Riau</t>
  </si>
  <si>
    <t>11 DKI Jakarta</t>
  </si>
  <si>
    <t>12 Jawa Barat</t>
  </si>
  <si>
    <t>13 Jawa Tengah</t>
  </si>
  <si>
    <t>14 DI Yogyakarta</t>
  </si>
  <si>
    <t>15 Jawa Timur</t>
  </si>
  <si>
    <t>16 Banten</t>
  </si>
  <si>
    <t>17 Bali</t>
  </si>
  <si>
    <t>18 Nusa Tenggara Barat</t>
  </si>
  <si>
    <t>19 Nusa Tenggara Timur</t>
  </si>
  <si>
    <t>20 Kalimantan Barat</t>
  </si>
  <si>
    <t>21 Kalimantan Tengah</t>
  </si>
  <si>
    <t>22 Kalimantan Selatan</t>
  </si>
  <si>
    <t>23 Kalimantan Timur</t>
  </si>
  <si>
    <t>24 Kalimantan Utara</t>
  </si>
  <si>
    <t>25 Sulawesi Utara</t>
  </si>
  <si>
    <t>26 Sulawesi Tengah</t>
  </si>
  <si>
    <t>27 Sulawesi Selatan</t>
  </si>
  <si>
    <t>28 Sulawesi Tenggara</t>
  </si>
  <si>
    <t>29 Gorontalo</t>
  </si>
  <si>
    <t>30 Sulawesi Barat</t>
  </si>
  <si>
    <t>31 Maluku</t>
  </si>
  <si>
    <t>32 Maluku Utara</t>
  </si>
  <si>
    <t>33 Papua Barat</t>
  </si>
  <si>
    <t>34 Papua</t>
  </si>
  <si>
    <t>Aceh</t>
    <phoneticPr fontId="1"/>
  </si>
  <si>
    <t>North Sumatera</t>
    <phoneticPr fontId="1"/>
  </si>
  <si>
    <t>West Sumatera</t>
    <phoneticPr fontId="1"/>
  </si>
  <si>
    <t>Riau</t>
    <phoneticPr fontId="1"/>
  </si>
  <si>
    <t>South Sumatera</t>
    <phoneticPr fontId="1"/>
  </si>
  <si>
    <t>Bengkulu</t>
    <phoneticPr fontId="1"/>
  </si>
  <si>
    <t>Lampung</t>
    <phoneticPr fontId="1"/>
  </si>
  <si>
    <t>Bangka Belitung</t>
    <phoneticPr fontId="1"/>
  </si>
  <si>
    <t>Riau Island</t>
    <phoneticPr fontId="1"/>
  </si>
  <si>
    <t>Jakarta</t>
    <phoneticPr fontId="1"/>
  </si>
  <si>
    <t>West Java</t>
    <phoneticPr fontId="1"/>
  </si>
  <si>
    <t>Central Java</t>
    <phoneticPr fontId="1"/>
  </si>
  <si>
    <t>Yogyakarta</t>
    <phoneticPr fontId="1"/>
  </si>
  <si>
    <t>East Java</t>
    <phoneticPr fontId="1"/>
  </si>
  <si>
    <t>Banten</t>
    <phoneticPr fontId="1"/>
  </si>
  <si>
    <t>Bali</t>
    <phoneticPr fontId="1"/>
  </si>
  <si>
    <t>West Nusa Tenggara</t>
    <phoneticPr fontId="1"/>
  </si>
  <si>
    <t>East Nusa Tenggara</t>
    <phoneticPr fontId="1"/>
  </si>
  <si>
    <t>West Kalimantan</t>
    <phoneticPr fontId="1"/>
  </si>
  <si>
    <t>Central Kalimantan</t>
    <phoneticPr fontId="1"/>
  </si>
  <si>
    <t>South Kalimantan</t>
    <phoneticPr fontId="1"/>
  </si>
  <si>
    <t>East Kalimantan</t>
    <phoneticPr fontId="1"/>
  </si>
  <si>
    <t>North Kalimantan</t>
    <phoneticPr fontId="1"/>
  </si>
  <si>
    <t>North Sulawesi</t>
    <phoneticPr fontId="1"/>
  </si>
  <si>
    <t>Central Sulawesi</t>
    <phoneticPr fontId="1"/>
  </si>
  <si>
    <t>South Sulawesi</t>
    <phoneticPr fontId="1"/>
  </si>
  <si>
    <t>Southeast Sulawesi</t>
    <phoneticPr fontId="1"/>
  </si>
  <si>
    <t>Gorontalo</t>
    <phoneticPr fontId="1"/>
  </si>
  <si>
    <t>West Sulawesi</t>
    <phoneticPr fontId="1"/>
  </si>
  <si>
    <t>Maluku</t>
    <phoneticPr fontId="1"/>
  </si>
  <si>
    <t>North Maluku</t>
    <phoneticPr fontId="1"/>
  </si>
  <si>
    <t>West Papua</t>
    <phoneticPr fontId="1"/>
  </si>
  <si>
    <t>Papua</t>
    <phoneticPr fontId="1"/>
  </si>
  <si>
    <t>Jambi</t>
    <phoneticPr fontId="1"/>
  </si>
  <si>
    <t>gcons_grdp</t>
    <phoneticPr fontId="1"/>
  </si>
  <si>
    <t>Government consumption share to GDRP (%)</t>
    <phoneticPr fontId="1"/>
  </si>
  <si>
    <t>Bank loan (domestic and foreign currency, million IDR)</t>
    <phoneticPr fontId="1"/>
  </si>
  <si>
    <t>Government consumption as component on GRDP constant price 2010</t>
    <phoneticPr fontId="1"/>
  </si>
  <si>
    <t>grev_g</t>
    <phoneticPr fontId="1"/>
  </si>
  <si>
    <t>Government revenue growth (%, yoy)</t>
    <phoneticPr fontId="1"/>
  </si>
  <si>
    <t>Government expenditure growth (%, yoy)</t>
    <phoneticPr fontId="1"/>
  </si>
  <si>
    <t>grev_g</t>
    <phoneticPr fontId="1"/>
  </si>
  <si>
    <t>gexp_g</t>
    <phoneticPr fontId="1"/>
  </si>
  <si>
    <t>gdirexp_g</t>
    <phoneticPr fontId="1"/>
  </si>
  <si>
    <t>Government direct expenditure growth (%, yoy)</t>
    <phoneticPr fontId="1"/>
  </si>
  <si>
    <t>gindirexp_g</t>
    <phoneticPr fontId="1"/>
  </si>
  <si>
    <t>Government non direct expenditure growth (%, yoy)</t>
    <phoneticPr fontId="1"/>
  </si>
  <si>
    <t>Labor productivity grwoth</t>
    <phoneticPr fontId="1"/>
  </si>
  <si>
    <t>lbr_prod_g</t>
    <phoneticPr fontId="1"/>
  </si>
  <si>
    <t>Labor productivity growth (%, yoy)</t>
    <phoneticPr fontId="1"/>
  </si>
  <si>
    <t>Lampiran 13.  Banyaknya Pasar Menurut Provinsi, 2019</t>
  </si>
  <si>
    <t>Provinsi</t>
  </si>
  <si>
    <t>Province</t>
    <phoneticPr fontId="1"/>
  </si>
  <si>
    <t>Pasar dengan
Bangunan Permanen</t>
  </si>
  <si>
    <t>Pasar dengan Bangunan
Semi Permanen</t>
  </si>
  <si>
    <t>Pasar Tanpa Bangunan</t>
  </si>
  <si>
    <t>Jumlah</t>
    <phoneticPr fontId="1"/>
  </si>
  <si>
    <t>Sumatera Utara</t>
  </si>
  <si>
    <t>Sumatera Barat</t>
  </si>
  <si>
    <t>Sumatera Selatan</t>
  </si>
  <si>
    <t>Kep. Bangka Belitung</t>
  </si>
  <si>
    <t>Kepulauan Riau</t>
  </si>
  <si>
    <t>DKI Jakarta</t>
  </si>
  <si>
    <t>Jawa Barat</t>
  </si>
  <si>
    <t>Jawa Tengah</t>
  </si>
  <si>
    <t>DI Yogyakarta</t>
  </si>
  <si>
    <t>Jawa Timur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</si>
  <si>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</si>
  <si>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</si>
  <si>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</si>
  <si>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</si>
  <si>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</si>
  <si>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</si>
  <si>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</si>
  <si>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</si>
  <si>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</si>
  <si>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</si>
  <si>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</si>
  <si>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</si>
  <si>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 Utara</t>
  </si>
  <si>
    <t>Papua Barat</t>
  </si>
  <si>
    <t>Indonesia</t>
  </si>
  <si>
    <t>Sumber: Updating Podes 2019
STATISTIK INFRASTRUKTUR INDONESIA 2019</t>
  </si>
  <si>
    <t>Number of markets (2019)</t>
    <phoneticPr fontId="1"/>
  </si>
  <si>
    <t>Ratio</t>
    <phoneticPr fontId="1"/>
  </si>
  <si>
    <t>market</t>
    <phoneticPr fontId="1"/>
  </si>
  <si>
    <t>market</t>
    <phoneticPr fontId="1"/>
  </si>
  <si>
    <t>Cities</t>
  </si>
  <si>
    <t>prov_ID</t>
  </si>
  <si>
    <t>MEULABOH</t>
  </si>
  <si>
    <t>BANDA ACEH</t>
  </si>
  <si>
    <t>LHOKSEUMAWE</t>
  </si>
  <si>
    <t>SIBOLGA</t>
  </si>
  <si>
    <t>PEMATANGSIANTAR</t>
  </si>
  <si>
    <t>MEDAN</t>
  </si>
  <si>
    <t>PADANG SIDEMPUAN</t>
  </si>
  <si>
    <t>GUNUNGSITOLI</t>
  </si>
  <si>
    <t>PADANG</t>
  </si>
  <si>
    <t>BUKITTINGGI</t>
  </si>
  <si>
    <t>TEMBILAHAN</t>
  </si>
  <si>
    <t>PEKANBARU</t>
  </si>
  <si>
    <t>DUMAI</t>
  </si>
  <si>
    <t>BUNGO</t>
  </si>
  <si>
    <t>JAMBI</t>
  </si>
  <si>
    <t>PALEMBANG</t>
  </si>
  <si>
    <t>LUBUKLINGGAU</t>
  </si>
  <si>
    <t>BENGKULU</t>
  </si>
  <si>
    <t>BANDAR LAMPUNG</t>
  </si>
  <si>
    <t>METRO</t>
  </si>
  <si>
    <t>TANJUNG PANDAN</t>
  </si>
  <si>
    <t>PANGKAL PINANG</t>
  </si>
  <si>
    <t>BATAM</t>
  </si>
  <si>
    <t>TANJUNG PINANG</t>
  </si>
  <si>
    <t>JAKARTA</t>
  </si>
  <si>
    <t>BOGOR</t>
  </si>
  <si>
    <t>SUKABUMI</t>
  </si>
  <si>
    <t>BANDUNG</t>
  </si>
  <si>
    <t>CIREBON</t>
  </si>
  <si>
    <t>BEKASI</t>
  </si>
  <si>
    <t>DEPOK</t>
  </si>
  <si>
    <t>TASIKMALAYA</t>
  </si>
  <si>
    <t>CILACAP</t>
  </si>
  <si>
    <t>PURWOKERTO</t>
  </si>
  <si>
    <t>KUDUS</t>
  </si>
  <si>
    <t>SURAKARTA</t>
  </si>
  <si>
    <t>SEMARANG</t>
  </si>
  <si>
    <t>TEGAL</t>
  </si>
  <si>
    <t>YOGYAKARTA</t>
  </si>
  <si>
    <t>JEMBER</t>
  </si>
  <si>
    <t>BANYUWANGI</t>
  </si>
  <si>
    <t>SUMENEP</t>
  </si>
  <si>
    <t>KEDIRI</t>
  </si>
  <si>
    <t>MALANG</t>
  </si>
  <si>
    <t>PROBOLINGGO</t>
  </si>
  <si>
    <t>MADIUN</t>
  </si>
  <si>
    <t>SURABAYA</t>
  </si>
  <si>
    <t>TANGERANG</t>
  </si>
  <si>
    <t>CILEGON</t>
  </si>
  <si>
    <t>SERANG</t>
  </si>
  <si>
    <t>SINGARAJA</t>
  </si>
  <si>
    <t>DENPASAR</t>
  </si>
  <si>
    <t>MATARAM</t>
  </si>
  <si>
    <t>BIMA</t>
  </si>
  <si>
    <t>WAINGAPU</t>
  </si>
  <si>
    <t>MAUMERE</t>
  </si>
  <si>
    <t>KUPANG</t>
  </si>
  <si>
    <t>SINTANG</t>
  </si>
  <si>
    <t>PONTIANAK</t>
  </si>
  <si>
    <t>SINGKAWANG</t>
  </si>
  <si>
    <t>SAMPIT</t>
  </si>
  <si>
    <t>PALANGKARAYA</t>
  </si>
  <si>
    <t>KOTABARU</t>
  </si>
  <si>
    <t>TANJUNG</t>
  </si>
  <si>
    <t>BANJARMASIN</t>
  </si>
  <si>
    <t>BALIKPAPAN</t>
  </si>
  <si>
    <t>SAMARINDA</t>
  </si>
  <si>
    <t>TANJUNG SELOR</t>
  </si>
  <si>
    <t>TARAKAN</t>
  </si>
  <si>
    <t>MANADO</t>
  </si>
  <si>
    <t>KOTAMOBAGU</t>
  </si>
  <si>
    <t>BANGGAI</t>
  </si>
  <si>
    <t>PALU</t>
  </si>
  <si>
    <t>BULUKUMBA</t>
  </si>
  <si>
    <t>WATAMPONE</t>
  </si>
  <si>
    <t>MAKASSAR</t>
  </si>
  <si>
    <t>PAREPARE</t>
  </si>
  <si>
    <t>PALOPO</t>
  </si>
  <si>
    <t>KENDARI</t>
  </si>
  <si>
    <t>BAUBAU</t>
  </si>
  <si>
    <t>GORONTALO</t>
  </si>
  <si>
    <t>MAMUJU</t>
  </si>
  <si>
    <t>AMBON</t>
  </si>
  <si>
    <t>TUAL</t>
  </si>
  <si>
    <t>TERNATE</t>
  </si>
  <si>
    <t>MANOKWARI</t>
  </si>
  <si>
    <t>SORONG</t>
  </si>
  <si>
    <t>MERAUKE</t>
  </si>
  <si>
    <t>TIMIKA</t>
  </si>
  <si>
    <t>JAYAPURA</t>
  </si>
  <si>
    <t>Population (2015)</t>
    <phoneticPr fontId="1"/>
  </si>
  <si>
    <t>Population (2015) / number of markets (2019)</t>
    <phoneticPr fontId="1"/>
  </si>
  <si>
    <t>Local transportation cost (Living Cost Surveys, Cities, 2018)</t>
    <phoneticPr fontId="1"/>
  </si>
  <si>
    <t>pop</t>
    <phoneticPr fontId="1"/>
  </si>
  <si>
    <t>Number of population, 2015</t>
    <phoneticPr fontId="1"/>
  </si>
  <si>
    <t>trans_cost18</t>
    <phoneticPr fontId="1"/>
  </si>
  <si>
    <t>trans cost 18</t>
    <phoneticPr fontId="1"/>
  </si>
  <si>
    <t>average 18</t>
    <phoneticPr fontId="1"/>
  </si>
  <si>
    <t>trans cost 12</t>
    <phoneticPr fontId="1"/>
  </si>
  <si>
    <t>average 12</t>
    <phoneticPr fontId="1"/>
  </si>
  <si>
    <t>change (%)</t>
    <phoneticPr fontId="1"/>
  </si>
  <si>
    <t>gdppc_2015</t>
    <phoneticPr fontId="1"/>
  </si>
  <si>
    <t>GDP per capita, 2015</t>
    <phoneticPr fontId="1"/>
  </si>
  <si>
    <t>pop_sq</t>
  </si>
  <si>
    <t>Population per KM2</t>
  </si>
  <si>
    <t>gdp_sq</t>
    <phoneticPr fontId="6"/>
  </si>
  <si>
    <t>gdp_sq</t>
    <phoneticPr fontId="1"/>
  </si>
  <si>
    <t>GDP per KM2</t>
    <phoneticPr fontId="1"/>
  </si>
  <si>
    <t>nat_gap</t>
    <phoneticPr fontId="1"/>
  </si>
  <si>
    <t>Rata‑Rata Pengeluaran per Kapita Sebulan di Daerah Perkotaan dan Perdesaan Menurut Provinsi dan Kelompok Barang (rupiah), 2011-2018</t>
  </si>
  <si>
    <t>Makanan</t>
  </si>
  <si>
    <t>Nonmakanan</t>
  </si>
  <si>
    <t>Jumlah</t>
  </si>
  <si>
    <t xml:space="preserve">451 952 </t>
  </si>
  <si>
    <t>356 142</t>
  </si>
  <si>
    <t xml:space="preserve"> 808 094</t>
  </si>
  <si>
    <t xml:space="preserve">472 220 </t>
  </si>
  <si>
    <t>381 537</t>
  </si>
  <si>
    <t xml:space="preserve"> 853 756</t>
  </si>
  <si>
    <t xml:space="preserve">537 236 </t>
  </si>
  <si>
    <t>447 789</t>
  </si>
  <si>
    <t xml:space="preserve"> 985 025</t>
  </si>
  <si>
    <t xml:space="preserve">556 747 </t>
  </si>
  <si>
    <t>528 018</t>
  </si>
  <si>
    <t>1 084 765</t>
  </si>
  <si>
    <t xml:space="preserve">464 381 </t>
  </si>
  <si>
    <t>439 908</t>
  </si>
  <si>
    <t xml:space="preserve"> 904 289</t>
  </si>
  <si>
    <t xml:space="preserve">446 364 </t>
  </si>
  <si>
    <t>393 348</t>
  </si>
  <si>
    <t xml:space="preserve"> 839 712</t>
  </si>
  <si>
    <t xml:space="preserve">447 384 </t>
  </si>
  <si>
    <t>447 410</t>
  </si>
  <si>
    <t xml:space="preserve"> 894 794</t>
  </si>
  <si>
    <t xml:space="preserve">412 617 </t>
  </si>
  <si>
    <t>376 444</t>
  </si>
  <si>
    <t xml:space="preserve"> 789 061</t>
  </si>
  <si>
    <t>Kepulauan Bangka Belitung</t>
  </si>
  <si>
    <t xml:space="preserve">596 381 </t>
  </si>
  <si>
    <t>615 498</t>
  </si>
  <si>
    <t>1 211 879</t>
  </si>
  <si>
    <t xml:space="preserve">681 525 </t>
  </si>
  <si>
    <t>783 597</t>
  </si>
  <si>
    <t>1 465 121</t>
  </si>
  <si>
    <t xml:space="preserve">692 207 </t>
  </si>
  <si>
    <t>1 184 441</t>
  </si>
  <si>
    <t>1 876 648</t>
  </si>
  <si>
    <t xml:space="preserve">477 814 </t>
  </si>
  <si>
    <t>506 063</t>
  </si>
  <si>
    <t xml:space="preserve"> 983 877</t>
  </si>
  <si>
    <t xml:space="preserve">371 605 </t>
  </si>
  <si>
    <t>385 115</t>
  </si>
  <si>
    <t xml:space="preserve"> 756 720</t>
  </si>
  <si>
    <t xml:space="preserve">434 004 </t>
  </si>
  <si>
    <t>636 958</t>
  </si>
  <si>
    <t>1 070 962</t>
  </si>
  <si>
    <t xml:space="preserve">427 191 </t>
  </si>
  <si>
    <t>443 221</t>
  </si>
  <si>
    <t xml:space="preserve"> 870 412</t>
  </si>
  <si>
    <t xml:space="preserve">532 389 </t>
  </si>
  <si>
    <t>602 867</t>
  </si>
  <si>
    <t>1 135 256</t>
  </si>
  <si>
    <t xml:space="preserve">465 993 </t>
  </si>
  <si>
    <t>633 569</t>
  </si>
  <si>
    <t>1 099 561</t>
  </si>
  <si>
    <t xml:space="preserve">410 112 </t>
  </si>
  <si>
    <t>350 529</t>
  </si>
  <si>
    <t xml:space="preserve"> 760 641</t>
  </si>
  <si>
    <t xml:space="preserve">312 312 </t>
  </si>
  <si>
    <t>264 315</t>
  </si>
  <si>
    <t xml:space="preserve"> 576 627</t>
  </si>
  <si>
    <t xml:space="preserve">451 222 </t>
  </si>
  <si>
    <t>409 006</t>
  </si>
  <si>
    <t xml:space="preserve"> 860 227</t>
  </si>
  <si>
    <t xml:space="preserve">546 306 </t>
  </si>
  <si>
    <t>498 464</t>
  </si>
  <si>
    <t>1 044 770</t>
  </si>
  <si>
    <t xml:space="preserve">531 127 </t>
  </si>
  <si>
    <t>516 120</t>
  </si>
  <si>
    <t>1 047 247</t>
  </si>
  <si>
    <t xml:space="preserve">587 920 </t>
  </si>
  <si>
    <t>709 006</t>
  </si>
  <si>
    <t>1 296 926</t>
  </si>
  <si>
    <t>Kalimantan Utara 1)</t>
  </si>
  <si>
    <t>-</t>
  </si>
  <si>
    <t xml:space="preserve">549 467 </t>
  </si>
  <si>
    <t>608 307</t>
  </si>
  <si>
    <t>1 157 774</t>
  </si>
  <si>
    <t xml:space="preserve">484 938 </t>
  </si>
  <si>
    <t>472 520</t>
  </si>
  <si>
    <t xml:space="preserve"> 957 458</t>
  </si>
  <si>
    <t xml:space="preserve">420 182 </t>
  </si>
  <si>
    <t>422 730</t>
  </si>
  <si>
    <t xml:space="preserve"> 842 912</t>
  </si>
  <si>
    <t xml:space="preserve">407 389 </t>
  </si>
  <si>
    <t>452 140</t>
  </si>
  <si>
    <t xml:space="preserve"> 859 529</t>
  </si>
  <si>
    <t xml:space="preserve">371 733 </t>
  </si>
  <si>
    <t>434 835</t>
  </si>
  <si>
    <t xml:space="preserve"> 806 568</t>
  </si>
  <si>
    <t xml:space="preserve">380 934 </t>
  </si>
  <si>
    <t>393 591</t>
  </si>
  <si>
    <t xml:space="preserve"> 774 525</t>
  </si>
  <si>
    <t xml:space="preserve">357 586 </t>
  </si>
  <si>
    <t>328 356</t>
  </si>
  <si>
    <t xml:space="preserve"> 685 941</t>
  </si>
  <si>
    <t xml:space="preserve">431 484 </t>
  </si>
  <si>
    <t>414 623</t>
  </si>
  <si>
    <t xml:space="preserve"> 846 106</t>
  </si>
  <si>
    <t xml:space="preserve">413 580 </t>
  </si>
  <si>
    <t>395 791</t>
  </si>
  <si>
    <t xml:space="preserve"> 809 371</t>
  </si>
  <si>
    <t xml:space="preserve">482 624 </t>
  </si>
  <si>
    <t>526 777</t>
  </si>
  <si>
    <t>1 009 401</t>
  </si>
  <si>
    <t xml:space="preserve">524 592 </t>
  </si>
  <si>
    <t>411 795</t>
  </si>
  <si>
    <t xml:space="preserve"> 936 387</t>
  </si>
  <si>
    <t>460 639</t>
  </si>
  <si>
    <t>485 619</t>
  </si>
  <si>
    <t>946 258</t>
  </si>
  <si>
    <t>Catatan:</t>
  </si>
  <si>
    <t xml:space="preserve"> - Data 2012, diolah dari Hasil Survei Sosial Ekonomi Nasional (Susenas) Triwulan I-2012, BPS</t>
  </si>
  <si>
    <t>- Data 2013, diolah dari Hasil Survei Sosial Ekonomi Nasional (Susenas) Triwulan I-2013, BPS</t>
  </si>
  <si>
    <t>- Data 2014, diolah dari Hasil Survei Sosial Ekonomi Nasional (Susenas) Triwulan I-2014, BPS</t>
  </si>
  <si>
    <t>1) Data masih bergabung dengan Provinsi Kalimantan Timur</t>
  </si>
  <si>
    <t>Sumber : Publikasi Statistik Indonesia</t>
  </si>
  <si>
    <t>Food</t>
    <phoneticPr fontId="1"/>
  </si>
  <si>
    <t>Non-Food</t>
    <phoneticPr fontId="1"/>
  </si>
  <si>
    <t>All</t>
    <phoneticPr fontId="1"/>
  </si>
  <si>
    <t>exp_cap</t>
    <phoneticPr fontId="1"/>
  </si>
  <si>
    <t>Average per capita expenditure</t>
    <phoneticPr fontId="1"/>
  </si>
  <si>
    <t>ACEH</t>
  </si>
  <si>
    <t>SUMATERA UTARA</t>
  </si>
  <si>
    <t>SUMATERA BARAT</t>
  </si>
  <si>
    <t>RIAU</t>
  </si>
  <si>
    <t>SUMATERA SELATAN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</si>
  <si>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</si>
  <si>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</si>
  <si>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</si>
  <si>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</si>
  <si>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</si>
  <si>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</si>
  <si>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</si>
  <si>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</si>
  <si>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</si>
  <si>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</si>
  <si>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</si>
  <si>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</si>
  <si>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</si>
  <si>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</si>
  <si>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</si>
  <si>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</si>
  <si>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</si>
  <si>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</si>
  <si>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</si>
  <si>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</si>
  <si>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</si>
  <si>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</si>
  <si>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</si>
  <si>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</si>
  <si>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</si>
  <si>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</si>
  <si>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INDONESIA</t>
  </si>
  <si>
    <t>Upah Rata - Rata Per Jam Pekerja Menurut Provinsi (Rupiah)</t>
  </si>
  <si>
    <t>wage_hour</t>
    <phoneticPr fontId="1"/>
  </si>
  <si>
    <t>Average wage per hour</t>
    <phoneticPr fontId="1"/>
  </si>
  <si>
    <t>Real GDRP growth (yoy %)</t>
    <phoneticPr fontId="1"/>
  </si>
  <si>
    <t>gdp_g</t>
    <phoneticPr fontId="1"/>
  </si>
  <si>
    <t>std_gdp_g</t>
    <phoneticPr fontId="1"/>
  </si>
  <si>
    <t>std_pcons_g</t>
    <phoneticPr fontId="1"/>
  </si>
  <si>
    <t>spainfquepolydia</t>
    <phoneticPr fontId="1"/>
  </si>
  <si>
    <t>Spatial lag yoy inflation queen contiguity diag polygon cap city</t>
    <phoneticPr fontId="1"/>
  </si>
  <si>
    <t>spainfquepolydia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</si>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</sst>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\ ###\ ##0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游ゴシック"/>
      <scheme val="minor"/>
    </font>
    <font>
      <sz val="6"/>
      <name val="游ゴシック"/>
      <family val="3"/>
      <charset val="128"/>
      <scheme val="minor"/>
    </font>
    <font>
      <b/>
      <sz val="11"/>
      <color rgb="FF000000"/>
      <name val="游ゴシック"/>
      <family val="2"/>
      <scheme val="minor"/>
    </font>
    <font>
      <b/>
      <sz val="10"/>
      <color rgb="FF000000"/>
      <name val="游ゴシック"/>
      <family val="2"/>
      <scheme val="minor"/>
    </font>
    <font>
      <sz val="8"/>
      <color rgb="FF000000"/>
      <name val="游ゴシック"/>
      <family val="2"/>
      <scheme val="minor"/>
    </font>
    <font>
      <b/>
      <sz val="10"/>
      <color theme="0"/>
      <name val="游ゴシック"/>
      <family val="2"/>
      <scheme val="minor"/>
    </font>
    <font>
      <b/>
      <sz val="9"/>
      <color theme="1"/>
      <name val="游ゴシック"/>
      <family val="2"/>
      <scheme val="minor"/>
    </font>
    <font>
      <sz val="9"/>
      <color rgb="FF000000"/>
      <name val="游ゴシック"/>
      <family val="2"/>
      <scheme val="minor"/>
    </font>
    <font>
      <sz val="9"/>
      <name val="游ゴシック"/>
      <family val="2"/>
      <scheme val="minor"/>
    </font>
    <font>
      <sz val="9"/>
      <color theme="1"/>
      <name val="游ゴシック"/>
      <family val="2"/>
      <scheme val="minor"/>
    </font>
    <font>
      <b/>
      <sz val="9"/>
      <color rgb="FF000000"/>
      <name val="游ゴシック"/>
      <family val="2"/>
      <scheme val="minor"/>
    </font>
    <font>
      <b/>
      <sz val="9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0"/>
      <color rgb="FFFFFFFF"/>
      <name val="游ゴシック"/>
      <family val="2"/>
      <scheme val="minor"/>
    </font>
    <font>
      <sz val="10"/>
      <color theme="1"/>
      <name val="游ゴシック"/>
      <family val="2"/>
      <scheme val="minor"/>
    </font>
    <font>
      <sz val="10"/>
      <color rgb="FF000000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4D4D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7" fontId="0" fillId="0" borderId="0" xfId="0" applyNumberFormat="1" applyAlignment="1"/>
    <xf numFmtId="17" fontId="2" fillId="0" borderId="0" xfId="0" applyNumberFormat="1" applyFont="1" applyAlignment="1"/>
    <xf numFmtId="1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5" fillId="0" borderId="0" xfId="0" applyFont="1">
      <alignment vertical="center"/>
    </xf>
    <xf numFmtId="49" fontId="7" fillId="0" borderId="1" xfId="0" applyNumberFormat="1" applyFont="1" applyBorder="1" applyAlignment="1">
      <alignment horizontal="left" wrapText="1"/>
    </xf>
    <xf numFmtId="49" fontId="8" fillId="0" borderId="1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49" fontId="9" fillId="0" borderId="2" xfId="0" applyNumberFormat="1" applyFont="1" applyBorder="1" applyAlignment="1"/>
    <xf numFmtId="0" fontId="0" fillId="0" borderId="2" xfId="0" applyBorder="1" applyAlignment="1"/>
    <xf numFmtId="0" fontId="11" fillId="0" borderId="2" xfId="0" applyFont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/>
    <xf numFmtId="177" fontId="13" fillId="5" borderId="0" xfId="0" applyNumberFormat="1" applyFont="1" applyFill="1" applyAlignment="1">
      <alignment horizontal="right" wrapText="1" indent="1"/>
    </xf>
    <xf numFmtId="177" fontId="14" fillId="0" borderId="2" xfId="0" applyNumberFormat="1" applyFont="1" applyBorder="1" applyAlignment="1">
      <alignment horizontal="right" indent="1"/>
    </xf>
    <xf numFmtId="177" fontId="14" fillId="0" borderId="6" xfId="0" applyNumberFormat="1" applyFont="1" applyBorder="1" applyAlignment="1">
      <alignment horizontal="right" indent="1"/>
    </xf>
    <xf numFmtId="177" fontId="14" fillId="5" borderId="6" xfId="0" applyNumberFormat="1" applyFont="1" applyFill="1" applyBorder="1" applyAlignment="1">
      <alignment horizontal="right" indent="1"/>
    </xf>
    <xf numFmtId="177" fontId="13" fillId="5" borderId="0" xfId="0" quotePrefix="1" applyNumberFormat="1" applyFont="1" applyFill="1" applyAlignment="1">
      <alignment horizontal="right" wrapText="1" indent="1"/>
    </xf>
    <xf numFmtId="49" fontId="15" fillId="4" borderId="4" xfId="0" applyNumberFormat="1" applyFont="1" applyFill="1" applyBorder="1" applyAlignment="1"/>
    <xf numFmtId="177" fontId="16" fillId="5" borderId="0" xfId="0" applyNumberFormat="1" applyFont="1" applyFill="1" applyAlignment="1">
      <alignment horizontal="right" wrapText="1" indent="1"/>
    </xf>
    <xf numFmtId="177" fontId="11" fillId="0" borderId="2" xfId="0" applyNumberFormat="1" applyFont="1" applyBorder="1" applyAlignment="1">
      <alignment horizontal="right" indent="1"/>
    </xf>
    <xf numFmtId="177" fontId="11" fillId="0" borderId="6" xfId="0" applyNumberFormat="1" applyFont="1" applyBorder="1" applyAlignment="1">
      <alignment horizontal="right" indent="1"/>
    </xf>
    <xf numFmtId="177" fontId="11" fillId="5" borderId="6" xfId="0" applyNumberFormat="1" applyFont="1" applyFill="1" applyBorder="1" applyAlignment="1">
      <alignment horizontal="right" indent="1"/>
    </xf>
    <xf numFmtId="0" fontId="17" fillId="0" borderId="2" xfId="0" applyFont="1" applyBorder="1" applyAlignment="1"/>
    <xf numFmtId="0" fontId="14" fillId="0" borderId="2" xfId="0" applyFont="1" applyBorder="1" applyAlignment="1"/>
    <xf numFmtId="0" fontId="14" fillId="0" borderId="7" xfId="0" applyFont="1" applyBorder="1" applyAlignment="1"/>
    <xf numFmtId="0" fontId="14" fillId="0" borderId="0" xfId="0" applyFont="1" applyAlignment="1"/>
    <xf numFmtId="0" fontId="14" fillId="0" borderId="4" xfId="0" applyFont="1" applyBorder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5" xfId="0" quotePrefix="1" applyFont="1" applyBorder="1" applyAlignment="1">
      <alignment horizontal="left" vertical="center"/>
    </xf>
    <xf numFmtId="49" fontId="12" fillId="4" borderId="0" xfId="0" applyNumberFormat="1" applyFont="1" applyFill="1" applyBorder="1" applyAlignment="1"/>
    <xf numFmtId="49" fontId="15" fillId="4" borderId="0" xfId="0" applyNumberFormat="1" applyFont="1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18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8" borderId="0" xfId="0" applyFont="1" applyFill="1" applyAlignment="1">
      <alignment vertical="center" wrapText="1"/>
    </xf>
    <xf numFmtId="0" fontId="20" fillId="8" borderId="0" xfId="0" applyFont="1" applyFill="1" applyAlignment="1">
      <alignment horizontal="right" vertical="center" wrapText="1"/>
    </xf>
    <xf numFmtId="0" fontId="0" fillId="2" borderId="0" xfId="0" applyNumberFormat="1" applyFill="1">
      <alignment vertical="center"/>
    </xf>
    <xf numFmtId="1" fontId="0" fillId="2" borderId="0" xfId="0" applyNumberFormat="1" applyFill="1" applyAlignment="1"/>
    <xf numFmtId="0" fontId="0" fillId="2" borderId="0" xfId="0" applyFill="1" applyAlignment="1"/>
    <xf numFmtId="49" fontId="7" fillId="0" borderId="1" xfId="0" applyNumberFormat="1" applyFont="1" applyBorder="1" applyAlignment="1">
      <alignment horizontal="left" wrapText="1"/>
    </xf>
    <xf numFmtId="49" fontId="10" fillId="3" borderId="3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inf_mtm!$B$38:$B$71</c:f>
              <c:strCache>
                <c:ptCount val="34"/>
                <c:pt idx="0">
                  <c:v>Aceh</c:v>
                </c:pt>
                <c:pt idx="1">
                  <c:v>Bali</c:v>
                </c:pt>
                <c:pt idx="2">
                  <c:v>Bangka Belitung</c:v>
                </c:pt>
                <c:pt idx="3">
                  <c:v>Banten</c:v>
                </c:pt>
                <c:pt idx="4">
                  <c:v>Bengkulu</c:v>
                </c:pt>
                <c:pt idx="5">
                  <c:v>Gorontalo</c:v>
                </c:pt>
                <c:pt idx="6">
                  <c:v>West Papua</c:v>
                </c:pt>
                <c:pt idx="7">
                  <c:v>Jakarta</c:v>
                </c:pt>
                <c:pt idx="8">
                  <c:v>Jambi</c:v>
                </c:pt>
                <c:pt idx="9">
                  <c:v>West Java</c:v>
                </c:pt>
                <c:pt idx="10">
                  <c:v>Central Java</c:v>
                </c:pt>
                <c:pt idx="11">
                  <c:v>East Java</c:v>
                </c:pt>
                <c:pt idx="12">
                  <c:v>West Kalimantan</c:v>
                </c:pt>
                <c:pt idx="13">
                  <c:v>South Kalimantan</c:v>
                </c:pt>
                <c:pt idx="14">
                  <c:v>Central Kalimantan</c:v>
                </c:pt>
                <c:pt idx="15">
                  <c:v>East Kalimantan</c:v>
                </c:pt>
                <c:pt idx="16">
                  <c:v>North Kalimantan</c:v>
                </c:pt>
                <c:pt idx="17">
                  <c:v>Riau Island</c:v>
                </c:pt>
                <c:pt idx="18">
                  <c:v>Lampung</c:v>
                </c:pt>
                <c:pt idx="19">
                  <c:v>North Maluku</c:v>
                </c:pt>
                <c:pt idx="20">
                  <c:v>Maluku</c:v>
                </c:pt>
                <c:pt idx="21">
                  <c:v>West Nusa Tenggara</c:v>
                </c:pt>
                <c:pt idx="22">
                  <c:v>East Nusa Tenggara</c:v>
                </c:pt>
                <c:pt idx="23">
                  <c:v>Papua</c:v>
                </c:pt>
                <c:pt idx="24">
                  <c:v>Riau</c:v>
                </c:pt>
                <c:pt idx="25">
                  <c:v>West Sulawesi</c:v>
                </c:pt>
                <c:pt idx="26">
                  <c:v>South Sulawesi</c:v>
                </c:pt>
                <c:pt idx="27">
                  <c:v>Central Sulawesi</c:v>
                </c:pt>
                <c:pt idx="28">
                  <c:v>Southeast Sulawesi</c:v>
                </c:pt>
                <c:pt idx="29">
                  <c:v>North Sulawesi</c:v>
                </c:pt>
                <c:pt idx="30">
                  <c:v>West Sumatera</c:v>
                </c:pt>
                <c:pt idx="31">
                  <c:v>South Sumatera</c:v>
                </c:pt>
                <c:pt idx="32">
                  <c:v>North Sumatera</c:v>
                </c:pt>
                <c:pt idx="33">
                  <c:v>Yogyakarta</c:v>
                </c:pt>
              </c:strCache>
            </c:strRef>
          </c:cat>
          <c:val>
            <c:numRef>
              <c:f>inf_mtm!$E$38:$E$71</c:f>
              <c:numCache>
                <c:formatCode>General</c:formatCode>
                <c:ptCount val="34"/>
                <c:pt idx="0">
                  <c:v>2.1738954374630099E-2</c:v>
                </c:pt>
                <c:pt idx="1">
                  <c:v>0.38423667706014575</c:v>
                </c:pt>
                <c:pt idx="2">
                  <c:v>0.54161721869067547</c:v>
                </c:pt>
                <c:pt idx="3">
                  <c:v>0.35757090921494283</c:v>
                </c:pt>
                <c:pt idx="4">
                  <c:v>0.37924241027039357</c:v>
                </c:pt>
                <c:pt idx="5">
                  <c:v>0.43492350802602037</c:v>
                </c:pt>
                <c:pt idx="6">
                  <c:v>0.41580582879962957</c:v>
                </c:pt>
                <c:pt idx="7">
                  <c:v>0.36960943475743041</c:v>
                </c:pt>
                <c:pt idx="8">
                  <c:v>0.34751928276921989</c:v>
                </c:pt>
                <c:pt idx="9">
                  <c:v>0.31626823581928087</c:v>
                </c:pt>
                <c:pt idx="10">
                  <c:v>0.3468499093407888</c:v>
                </c:pt>
                <c:pt idx="11">
                  <c:v>0.36786789792287816</c:v>
                </c:pt>
                <c:pt idx="12">
                  <c:v>0.50527886179245562</c:v>
                </c:pt>
                <c:pt idx="13">
                  <c:v>0.48726951740811481</c:v>
                </c:pt>
                <c:pt idx="14">
                  <c:v>0.47631269691493311</c:v>
                </c:pt>
                <c:pt idx="15">
                  <c:v>0.45303497836316109</c:v>
                </c:pt>
                <c:pt idx="16">
                  <c:v>0.48864407868535004</c:v>
                </c:pt>
                <c:pt idx="17">
                  <c:v>0.19636668261671653</c:v>
                </c:pt>
                <c:pt idx="18">
                  <c:v>0.35187031227243243</c:v>
                </c:pt>
                <c:pt idx="19">
                  <c:v>0.27255402644812782</c:v>
                </c:pt>
                <c:pt idx="20">
                  <c:v>0.55335094841749877</c:v>
                </c:pt>
                <c:pt idx="21">
                  <c:v>0.32914157804125416</c:v>
                </c:pt>
                <c:pt idx="22">
                  <c:v>0.43564254497620486</c:v>
                </c:pt>
                <c:pt idx="23">
                  <c:v>0.37366919148386363</c:v>
                </c:pt>
                <c:pt idx="24">
                  <c:v>0.27366369340492319</c:v>
                </c:pt>
                <c:pt idx="25">
                  <c:v>0.27028787732501686</c:v>
                </c:pt>
                <c:pt idx="26">
                  <c:v>0.36114459240959945</c:v>
                </c:pt>
                <c:pt idx="27">
                  <c:v>0.48384891089538473</c:v>
                </c:pt>
                <c:pt idx="28">
                  <c:v>0.43000833723349041</c:v>
                </c:pt>
                <c:pt idx="29">
                  <c:v>0.49488451242717485</c:v>
                </c:pt>
                <c:pt idx="30">
                  <c:v>0.34270224353903639</c:v>
                </c:pt>
                <c:pt idx="31">
                  <c:v>0.22409211789030936</c:v>
                </c:pt>
                <c:pt idx="32">
                  <c:v>0.31817157255435619</c:v>
                </c:pt>
                <c:pt idx="33">
                  <c:v>0.35244385007690376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7-45EA-848A-10B9029B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21312"/>
        <c:axId val="696218032"/>
      </c:barChart>
      <c:catAx>
        <c:axId val="696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18032"/>
        <c:crosses val="autoZero"/>
        <c:auto val="1"/>
        <c:lblAlgn val="ctr"/>
        <c:lblOffset val="100"/>
        <c:noMultiLvlLbl val="0"/>
      </c:catAx>
      <c:valAx>
        <c:axId val="69621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54</xdr:row>
      <xdr:rowOff>69850</xdr:rowOff>
    </xdr:from>
    <xdr:to>
      <xdr:col>14</xdr:col>
      <xdr:colOff>558800</xdr:colOff>
      <xdr:row>66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85B60-3700-451C-9E56-5D3062895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9128-4B2B-4F9D-8044-0C8DC55D545F}">
  <sheetPr codeName="Sheet3"/>
  <dimension ref="A1:CT35"/>
  <sheetViews>
    <sheetView workbookViewId="0">
      <selection activeCell="E9" sqref="E9"/>
    </sheetView>
  </sheetViews>
  <sheetFormatPr defaultRowHeight="18"/>
  <sheetData>
    <row r="1" spans="1:98">
      <c r="A1" t="s">
        <v>78</v>
      </c>
      <c r="B1" t="s">
        <v>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</row>
    <row r="2" spans="1:98">
      <c r="A2">
        <v>1</v>
      </c>
      <c r="B2" t="s">
        <v>1</v>
      </c>
      <c r="C2">
        <v>99.519881796281922</v>
      </c>
      <c r="D2">
        <v>99.629653891806484</v>
      </c>
      <c r="E2">
        <v>99.892907332394117</v>
      </c>
      <c r="F2">
        <v>99.955826621491042</v>
      </c>
      <c r="G2">
        <v>99.493882438946159</v>
      </c>
      <c r="H2">
        <v>99.87565660760842</v>
      </c>
      <c r="I2">
        <v>100.14414876672576</v>
      </c>
      <c r="J2">
        <v>100.593703054527</v>
      </c>
      <c r="K2">
        <v>100.45606805360494</v>
      </c>
      <c r="L2">
        <v>100.21138048168537</v>
      </c>
      <c r="M2">
        <v>99.867980926208276</v>
      </c>
      <c r="N2">
        <v>100.35891002872053</v>
      </c>
      <c r="O2">
        <v>101.53020918963416</v>
      </c>
      <c r="P2">
        <v>102.12306614941248</v>
      </c>
      <c r="Q2">
        <v>102.22931473686344</v>
      </c>
      <c r="R2">
        <v>102.45505927937486</v>
      </c>
      <c r="S2">
        <v>102.40743505750578</v>
      </c>
      <c r="T2">
        <v>103.56585671989603</v>
      </c>
      <c r="U2">
        <v>105.54154277924845</v>
      </c>
      <c r="V2">
        <v>106.37025876170422</v>
      </c>
      <c r="W2">
        <v>106.0486299321898</v>
      </c>
      <c r="X2">
        <v>106.29208121360099</v>
      </c>
      <c r="Y2">
        <v>106.39711841465315</v>
      </c>
      <c r="Z2">
        <v>107.08262106887581</v>
      </c>
      <c r="AA2">
        <v>109.35617283950617</v>
      </c>
      <c r="AB2">
        <v>108.60716049382717</v>
      </c>
      <c r="AC2">
        <v>107.93506172839507</v>
      </c>
      <c r="AD2">
        <v>107.83061728395063</v>
      </c>
      <c r="AE2">
        <v>108.78987654320989</v>
      </c>
      <c r="AF2">
        <v>109.12111111111112</v>
      </c>
      <c r="AG2">
        <v>110.66407407407408</v>
      </c>
      <c r="AH2">
        <v>110.89111111111112</v>
      </c>
      <c r="AI2">
        <v>111.43851851851852</v>
      </c>
      <c r="AJ2">
        <v>111.97555555555556</v>
      </c>
      <c r="AK2">
        <v>113.4837037037037</v>
      </c>
      <c r="AL2">
        <v>115.73876543209876</v>
      </c>
      <c r="AM2">
        <v>115.93518518518519</v>
      </c>
      <c r="AN2">
        <v>114.47617283950618</v>
      </c>
      <c r="AO2">
        <v>113.81308641975309</v>
      </c>
      <c r="AP2">
        <v>114.14135802469136</v>
      </c>
      <c r="AQ2">
        <v>114.69987654320988</v>
      </c>
      <c r="AR2">
        <v>115.92839506172839</v>
      </c>
      <c r="AS2">
        <v>116.56296296296296</v>
      </c>
      <c r="AT2">
        <v>116.27370370370369</v>
      </c>
      <c r="AU2">
        <v>116.10333333333334</v>
      </c>
      <c r="AV2">
        <v>116.3048148148148</v>
      </c>
      <c r="AW2">
        <v>116.61617283950616</v>
      </c>
      <c r="AX2">
        <v>117.5079012345679</v>
      </c>
      <c r="AY2">
        <v>118.08975308641976</v>
      </c>
      <c r="AZ2">
        <v>118.10950617283952</v>
      </c>
      <c r="BA2">
        <v>117.8561728395062</v>
      </c>
      <c r="BB2">
        <v>116.96197530864198</v>
      </c>
      <c r="BC2">
        <v>117.59456790123456</v>
      </c>
      <c r="BD2">
        <v>118.63629629629631</v>
      </c>
      <c r="BE2">
        <v>119.25037037037038</v>
      </c>
      <c r="BF2">
        <v>119.2604938271605</v>
      </c>
      <c r="BG2">
        <v>120.43407407407408</v>
      </c>
      <c r="BH2">
        <v>120.55185185185186</v>
      </c>
      <c r="BI2">
        <v>120.79827160493828</v>
      </c>
      <c r="BJ2">
        <v>122.14864197530864</v>
      </c>
      <c r="BK2">
        <v>122.64234567901237</v>
      </c>
      <c r="BL2">
        <v>122.54666666666667</v>
      </c>
      <c r="BM2">
        <v>121.91679012345679</v>
      </c>
      <c r="BN2">
        <v>121.51975308641977</v>
      </c>
      <c r="BO2">
        <v>122.45024691358026</v>
      </c>
      <c r="BP2">
        <v>123.42308641975308</v>
      </c>
      <c r="BQ2">
        <v>123.77506172839504</v>
      </c>
      <c r="BR2">
        <v>124.51222222222222</v>
      </c>
      <c r="BS2">
        <v>125.07172839506174</v>
      </c>
      <c r="BT2">
        <v>125.27358024691357</v>
      </c>
      <c r="BU2">
        <v>125.74456790123457</v>
      </c>
      <c r="BV2">
        <v>127.3346913580247</v>
      </c>
      <c r="BW2">
        <v>127.189012345679</v>
      </c>
      <c r="BX2">
        <v>126.79592592592593</v>
      </c>
      <c r="BY2">
        <v>126.67641975308641</v>
      </c>
      <c r="BZ2">
        <v>126.35271604938272</v>
      </c>
      <c r="CA2">
        <v>127.22703703703704</v>
      </c>
      <c r="CB2">
        <v>128.29197530864198</v>
      </c>
      <c r="CC2">
        <v>128.59518518518519</v>
      </c>
      <c r="CD2">
        <v>128.93259259259258</v>
      </c>
      <c r="CE2">
        <v>127.98296296296297</v>
      </c>
      <c r="CF2">
        <v>128.38629629629631</v>
      </c>
      <c r="CG2">
        <v>129.18716049382718</v>
      </c>
      <c r="CH2">
        <v>129.6795061728395</v>
      </c>
      <c r="CI2">
        <v>130.20135802469136</v>
      </c>
      <c r="CJ2">
        <v>129.42000000000002</v>
      </c>
      <c r="CK2">
        <v>128.98444444444445</v>
      </c>
      <c r="CL2">
        <v>129.52691358024691</v>
      </c>
      <c r="CM2">
        <v>131.17641975308641</v>
      </c>
      <c r="CN2">
        <v>131.79777777777778</v>
      </c>
      <c r="CO2">
        <v>131.73962962962963</v>
      </c>
      <c r="CP2">
        <v>131.61185185185184</v>
      </c>
      <c r="CQ2">
        <v>131.18950617283949</v>
      </c>
      <c r="CR2">
        <v>131.47703703703704</v>
      </c>
      <c r="CS2">
        <v>131.32407407407408</v>
      </c>
      <c r="CT2">
        <v>131.87419753086419</v>
      </c>
    </row>
    <row r="3" spans="1:98">
      <c r="A3">
        <v>2</v>
      </c>
      <c r="B3" t="s">
        <v>2</v>
      </c>
      <c r="C3">
        <v>98.620859650984571</v>
      </c>
      <c r="D3">
        <v>98.828847209623447</v>
      </c>
      <c r="E3">
        <v>99.271818383127183</v>
      </c>
      <c r="F3">
        <v>99.531889659646268</v>
      </c>
      <c r="G3">
        <v>99.52022486245545</v>
      </c>
      <c r="H3">
        <v>99.740232773246873</v>
      </c>
      <c r="I3">
        <v>100.41946057271809</v>
      </c>
      <c r="J3">
        <v>100.58839133691434</v>
      </c>
      <c r="K3">
        <v>100.58514831431381</v>
      </c>
      <c r="L3">
        <v>100.71149398096762</v>
      </c>
      <c r="M3">
        <v>100.89650972383568</v>
      </c>
      <c r="N3">
        <v>101.28512353216672</v>
      </c>
      <c r="O3">
        <v>102.69271208827989</v>
      </c>
      <c r="P3">
        <v>103.56231193548339</v>
      </c>
      <c r="Q3">
        <v>104.42801180705777</v>
      </c>
      <c r="R3">
        <v>104.30077721789567</v>
      </c>
      <c r="S3">
        <v>103.95709629902763</v>
      </c>
      <c r="T3">
        <v>104.48234507076432</v>
      </c>
      <c r="U3">
        <v>107.23776933053018</v>
      </c>
      <c r="V3">
        <v>108.24581588470191</v>
      </c>
      <c r="W3">
        <v>107.94562398727552</v>
      </c>
      <c r="X3">
        <v>108.05267602905744</v>
      </c>
      <c r="Y3">
        <v>108.46501896279084</v>
      </c>
      <c r="Z3">
        <v>108.768419457562</v>
      </c>
      <c r="AA3">
        <v>110.05774468085106</v>
      </c>
      <c r="AB3">
        <v>110.46272340425531</v>
      </c>
      <c r="AC3">
        <v>110.78782978723405</v>
      </c>
      <c r="AD3">
        <v>110.93612765957447</v>
      </c>
      <c r="AE3">
        <v>111.48025531914894</v>
      </c>
      <c r="AF3">
        <v>111.17893617021278</v>
      </c>
      <c r="AG3">
        <v>111.70400000000001</v>
      </c>
      <c r="AH3">
        <v>112.46221276595745</v>
      </c>
      <c r="AI3">
        <v>112.83327659574468</v>
      </c>
      <c r="AJ3">
        <v>113.54655319148935</v>
      </c>
      <c r="AK3">
        <v>115.47774468085106</v>
      </c>
      <c r="AL3">
        <v>117.93859574468084</v>
      </c>
      <c r="AM3">
        <v>117.73740425531913</v>
      </c>
      <c r="AN3">
        <v>117.69191489361702</v>
      </c>
      <c r="AO3">
        <v>117.89506382978722</v>
      </c>
      <c r="AP3">
        <v>118.41148936170212</v>
      </c>
      <c r="AQ3">
        <v>118.82995744680852</v>
      </c>
      <c r="AR3">
        <v>118.9252340425532</v>
      </c>
      <c r="AS3">
        <v>120.01689361702128</v>
      </c>
      <c r="AT3">
        <v>120.392</v>
      </c>
      <c r="AU3">
        <v>120.23323404255319</v>
      </c>
      <c r="AV3">
        <v>119.45872340425531</v>
      </c>
      <c r="AW3">
        <v>119.91710638297872</v>
      </c>
      <c r="AX3">
        <v>121.17651063829786</v>
      </c>
      <c r="AY3">
        <v>121.88097872340425</v>
      </c>
      <c r="AZ3">
        <v>121.89629787234041</v>
      </c>
      <c r="BA3">
        <v>122.12893617021275</v>
      </c>
      <c r="BB3">
        <v>121.91548936170211</v>
      </c>
      <c r="BC3">
        <v>122.02723404255318</v>
      </c>
      <c r="BD3">
        <v>122.44744680851063</v>
      </c>
      <c r="BE3">
        <v>123.14706382978723</v>
      </c>
      <c r="BF3">
        <v>123.77336170212766</v>
      </c>
      <c r="BG3">
        <v>124.05685106382978</v>
      </c>
      <c r="BH3">
        <v>123.79365957446808</v>
      </c>
      <c r="BI3">
        <v>124.24982978723403</v>
      </c>
      <c r="BJ3">
        <v>125.09148936170212</v>
      </c>
      <c r="BK3">
        <v>126.91931914893617</v>
      </c>
      <c r="BL3">
        <v>127.53225531914893</v>
      </c>
      <c r="BM3">
        <v>127.50246808510637</v>
      </c>
      <c r="BN3">
        <v>127.33025531914893</v>
      </c>
      <c r="BO3">
        <v>127.53</v>
      </c>
      <c r="BP3">
        <v>127.37561702127658</v>
      </c>
      <c r="BQ3">
        <v>127.52395744680851</v>
      </c>
      <c r="BR3">
        <v>127.91038297872339</v>
      </c>
      <c r="BS3">
        <v>127.39085106382979</v>
      </c>
      <c r="BT3">
        <v>127.25451063829786</v>
      </c>
      <c r="BU3">
        <v>127.85961702127659</v>
      </c>
      <c r="BV3">
        <v>129.2428085106383</v>
      </c>
      <c r="BW3">
        <v>130.44280851063832</v>
      </c>
      <c r="BX3">
        <v>131.20148936170213</v>
      </c>
      <c r="BY3">
        <v>131.4495744680851</v>
      </c>
      <c r="BZ3">
        <v>131.4615744680851</v>
      </c>
      <c r="CA3">
        <v>131.35187234042553</v>
      </c>
      <c r="CB3">
        <v>131.79706382978722</v>
      </c>
      <c r="CC3">
        <v>132.41374468085107</v>
      </c>
      <c r="CD3">
        <v>132.71208510638297</v>
      </c>
      <c r="CE3">
        <v>131.97731914893617</v>
      </c>
      <c r="CF3">
        <v>131.85893617021276</v>
      </c>
      <c r="CG3">
        <v>132.2491489361702</v>
      </c>
      <c r="CH3">
        <v>133.28902127659575</v>
      </c>
      <c r="CI3">
        <v>134.10068085106383</v>
      </c>
      <c r="CJ3">
        <v>133.5456170212766</v>
      </c>
      <c r="CK3">
        <v>133.88714893617021</v>
      </c>
      <c r="CL3">
        <v>134.26365957446808</v>
      </c>
      <c r="CM3">
        <v>134.57191489361702</v>
      </c>
      <c r="CN3">
        <v>134.61859574468085</v>
      </c>
      <c r="CO3">
        <v>135.52476595744682</v>
      </c>
      <c r="CP3">
        <v>136.12451063829786</v>
      </c>
      <c r="CQ3">
        <v>135.32825531914895</v>
      </c>
      <c r="CR3">
        <v>135.46187234042554</v>
      </c>
      <c r="CS3">
        <v>135.4982978723404</v>
      </c>
      <c r="CT3">
        <v>136.46378723404254</v>
      </c>
    </row>
    <row r="4" spans="1:98">
      <c r="A4">
        <v>3</v>
      </c>
      <c r="B4" t="s">
        <v>3</v>
      </c>
      <c r="C4">
        <v>99.678674428973977</v>
      </c>
      <c r="D4">
        <v>98.764501444782496</v>
      </c>
      <c r="E4">
        <v>98.302860910422822</v>
      </c>
      <c r="F4">
        <v>99.560274321021865</v>
      </c>
      <c r="G4">
        <v>98.768199133182364</v>
      </c>
      <c r="H4">
        <v>99.182304374226646</v>
      </c>
      <c r="I4">
        <v>100.84806357952263</v>
      </c>
      <c r="J4">
        <v>101.83850767559096</v>
      </c>
      <c r="K4">
        <v>101.8948975844819</v>
      </c>
      <c r="L4">
        <v>100.33205525337881</v>
      </c>
      <c r="M4">
        <v>100.19196376624825</v>
      </c>
      <c r="N4">
        <v>100.63769752816717</v>
      </c>
      <c r="O4">
        <v>101.62393177181116</v>
      </c>
      <c r="P4">
        <v>102.48084056770777</v>
      </c>
      <c r="Q4">
        <v>103.70024348631731</v>
      </c>
      <c r="R4">
        <v>104.82924895610088</v>
      </c>
      <c r="S4">
        <v>104.46630007541538</v>
      </c>
      <c r="T4">
        <v>106.41846190490604</v>
      </c>
      <c r="U4">
        <v>109.38960708517955</v>
      </c>
      <c r="V4">
        <v>110.18675605582516</v>
      </c>
      <c r="W4">
        <v>110.1688480579104</v>
      </c>
      <c r="X4">
        <v>110.53926497692362</v>
      </c>
      <c r="Y4">
        <v>110.13576136721595</v>
      </c>
      <c r="Z4">
        <v>111.20257547129114</v>
      </c>
      <c r="AA4">
        <v>115.3422222222222</v>
      </c>
      <c r="AB4">
        <v>113.95314814814813</v>
      </c>
      <c r="AC4">
        <v>112.24759259259258</v>
      </c>
      <c r="AD4">
        <v>113.10499999999999</v>
      </c>
      <c r="AE4">
        <v>112.40981481481479</v>
      </c>
      <c r="AF4">
        <v>112.92259259259257</v>
      </c>
      <c r="AG4">
        <v>115.17611111111111</v>
      </c>
      <c r="AH4">
        <v>116.13259259259257</v>
      </c>
      <c r="AI4">
        <v>117.02962962962961</v>
      </c>
      <c r="AJ4">
        <v>116.47129629629629</v>
      </c>
      <c r="AK4">
        <v>117.95703703703703</v>
      </c>
      <c r="AL4">
        <v>121.27185185185184</v>
      </c>
      <c r="AM4">
        <v>122.61703703703702</v>
      </c>
      <c r="AN4">
        <v>121.05037037037036</v>
      </c>
      <c r="AO4">
        <v>119.81777777777776</v>
      </c>
      <c r="AP4">
        <v>120.61962962962963</v>
      </c>
      <c r="AQ4">
        <v>120.51944444444443</v>
      </c>
      <c r="AR4">
        <v>120.71833333333333</v>
      </c>
      <c r="AS4">
        <v>122.93425925925925</v>
      </c>
      <c r="AT4">
        <v>124.39777777777775</v>
      </c>
      <c r="AU4">
        <v>125.60722222222222</v>
      </c>
      <c r="AV4">
        <v>124.54851851851851</v>
      </c>
      <c r="AW4">
        <v>123.45685185185184</v>
      </c>
      <c r="AX4">
        <v>125.2372222222222</v>
      </c>
      <c r="AY4">
        <v>125.97203703703703</v>
      </c>
      <c r="AZ4">
        <v>126.74703703703702</v>
      </c>
      <c r="BA4">
        <v>126.40499999999999</v>
      </c>
      <c r="BB4">
        <v>125.33814814814814</v>
      </c>
      <c r="BC4">
        <v>125.82796296296294</v>
      </c>
      <c r="BD4">
        <v>128.2135185185185</v>
      </c>
      <c r="BE4">
        <v>130.23944444444442</v>
      </c>
      <c r="BF4">
        <v>130.73981481481479</v>
      </c>
      <c r="BG4">
        <v>130.96111111111111</v>
      </c>
      <c r="BH4">
        <v>130.82018518518518</v>
      </c>
      <c r="BI4">
        <v>131.61703703703702</v>
      </c>
      <c r="BJ4">
        <v>133.69203703703701</v>
      </c>
      <c r="BK4">
        <v>135.98555555555555</v>
      </c>
      <c r="BL4">
        <v>134.87611111111107</v>
      </c>
      <c r="BM4">
        <v>134.49240740740737</v>
      </c>
      <c r="BN4">
        <v>135.82666666666665</v>
      </c>
      <c r="BO4">
        <v>135.43277777777777</v>
      </c>
      <c r="BP4">
        <v>137.32999999999998</v>
      </c>
      <c r="BQ4">
        <v>136.98499999999999</v>
      </c>
      <c r="BR4">
        <v>135.95666666666665</v>
      </c>
      <c r="BS4">
        <v>135.66407407407408</v>
      </c>
      <c r="BT4">
        <v>135.74648148148148</v>
      </c>
      <c r="BU4">
        <v>135.97685185185185</v>
      </c>
      <c r="BV4">
        <v>137.86833333333331</v>
      </c>
      <c r="BW4">
        <v>139.21074074074073</v>
      </c>
      <c r="BX4">
        <v>138.32462962962961</v>
      </c>
      <c r="BY4">
        <v>138.54629629629625</v>
      </c>
      <c r="BZ4">
        <v>139.31351851851849</v>
      </c>
      <c r="CA4">
        <v>138.57388888888889</v>
      </c>
      <c r="CB4">
        <v>140.83055555555555</v>
      </c>
      <c r="CC4">
        <v>141.56388888888887</v>
      </c>
      <c r="CD4">
        <v>140.87388888888887</v>
      </c>
      <c r="CE4">
        <v>140.35277777777776</v>
      </c>
      <c r="CF4">
        <v>140.3472222222222</v>
      </c>
      <c r="CG4">
        <v>140.15074074074073</v>
      </c>
      <c r="CH4">
        <v>142.26111111111109</v>
      </c>
      <c r="CI4">
        <v>143.73944444444442</v>
      </c>
      <c r="CJ4">
        <v>142.87351851851849</v>
      </c>
      <c r="CK4">
        <v>142.31074074074073</v>
      </c>
      <c r="CL4">
        <v>143.56537037037035</v>
      </c>
      <c r="CM4">
        <v>145.31074074074073</v>
      </c>
      <c r="CN4">
        <v>146.02648148148145</v>
      </c>
      <c r="CO4">
        <v>146.2674074074074</v>
      </c>
      <c r="CP4">
        <v>145.99722222222221</v>
      </c>
      <c r="CQ4">
        <v>146.32777777777778</v>
      </c>
      <c r="CR4">
        <v>146.35055555555556</v>
      </c>
      <c r="CS4">
        <v>145.03037037037035</v>
      </c>
      <c r="CT4">
        <v>145.9885185185185</v>
      </c>
    </row>
    <row r="5" spans="1:98">
      <c r="A5">
        <v>4</v>
      </c>
      <c r="B5" t="s">
        <v>4</v>
      </c>
      <c r="C5">
        <v>98.610411170500129</v>
      </c>
      <c r="D5">
        <v>98.589282490720279</v>
      </c>
      <c r="E5">
        <v>98.531344144437952</v>
      </c>
      <c r="F5">
        <v>98.728066670091877</v>
      </c>
      <c r="G5">
        <v>98.955205649150656</v>
      </c>
      <c r="H5">
        <v>99.389972473702699</v>
      </c>
      <c r="I5">
        <v>100.00457683427871</v>
      </c>
      <c r="J5">
        <v>100.85942179075404</v>
      </c>
      <c r="K5">
        <v>101.34013585999563</v>
      </c>
      <c r="L5">
        <v>101.5512161127118</v>
      </c>
      <c r="M5">
        <v>101.53418467200382</v>
      </c>
      <c r="N5">
        <v>101.90618213165237</v>
      </c>
      <c r="O5">
        <v>102.69633790048474</v>
      </c>
      <c r="P5">
        <v>103.73288706321615</v>
      </c>
      <c r="Q5">
        <v>104.72331878464573</v>
      </c>
      <c r="R5">
        <v>104.68590675434297</v>
      </c>
      <c r="S5">
        <v>104.98721719025492</v>
      </c>
      <c r="T5">
        <v>106.50378292582946</v>
      </c>
      <c r="U5">
        <v>110.41295234230357</v>
      </c>
      <c r="V5">
        <v>111.39593362748278</v>
      </c>
      <c r="W5">
        <v>111.30615513210228</v>
      </c>
      <c r="X5">
        <v>111.88291919502184</v>
      </c>
      <c r="Y5">
        <v>112.25817266070183</v>
      </c>
      <c r="Z5">
        <v>112.56001849945142</v>
      </c>
      <c r="AA5">
        <v>113.95408239700373</v>
      </c>
      <c r="AB5">
        <v>114.86018726591762</v>
      </c>
      <c r="AC5">
        <v>114.78726591760298</v>
      </c>
      <c r="AD5">
        <v>114.999063670412</v>
      </c>
      <c r="AE5">
        <v>115.14662921348315</v>
      </c>
      <c r="AF5">
        <v>115.57764044943821</v>
      </c>
      <c r="AG5">
        <v>116.4978277153558</v>
      </c>
      <c r="AH5">
        <v>117.55</v>
      </c>
      <c r="AI5">
        <v>118.11337078651684</v>
      </c>
      <c r="AJ5">
        <v>119.36138576779027</v>
      </c>
      <c r="AK5">
        <v>121.01093632958802</v>
      </c>
      <c r="AL5">
        <v>124.04659176029962</v>
      </c>
      <c r="AM5">
        <v>123.62209737827715</v>
      </c>
      <c r="AN5">
        <v>122.91007490636704</v>
      </c>
      <c r="AO5">
        <v>123.34730337078651</v>
      </c>
      <c r="AP5">
        <v>124.22640449438201</v>
      </c>
      <c r="AQ5">
        <v>125.12067415730337</v>
      </c>
      <c r="AR5">
        <v>125.8776404494382</v>
      </c>
      <c r="AS5">
        <v>126.91640449438202</v>
      </c>
      <c r="AT5">
        <v>127.826404494382</v>
      </c>
      <c r="AU5">
        <v>127.72808988764044</v>
      </c>
      <c r="AV5">
        <v>127.67898876404495</v>
      </c>
      <c r="AW5">
        <v>128.10464419475653</v>
      </c>
      <c r="AX5">
        <v>129.37329588014981</v>
      </c>
      <c r="AY5">
        <v>130.50576779026215</v>
      </c>
      <c r="AZ5">
        <v>130.24786516853933</v>
      </c>
      <c r="BA5">
        <v>130.38059925093634</v>
      </c>
      <c r="BB5">
        <v>129.5432584269663</v>
      </c>
      <c r="BC5">
        <v>129.92539325842696</v>
      </c>
      <c r="BD5">
        <v>130.63415730337078</v>
      </c>
      <c r="BE5">
        <v>131.20052434456929</v>
      </c>
      <c r="BF5">
        <v>131.11232209737827</v>
      </c>
      <c r="BG5">
        <v>131.57415730337078</v>
      </c>
      <c r="BH5">
        <v>131.68382022471911</v>
      </c>
      <c r="BI5">
        <v>132.36865168539327</v>
      </c>
      <c r="BJ5">
        <v>133.1781647940075</v>
      </c>
      <c r="BK5">
        <v>134.12606741573035</v>
      </c>
      <c r="BL5">
        <v>134.75940074906367</v>
      </c>
      <c r="BM5">
        <v>134.87689138576781</v>
      </c>
      <c r="BN5">
        <v>134.9607116104869</v>
      </c>
      <c r="BO5">
        <v>135.6692883895131</v>
      </c>
      <c r="BP5">
        <v>136.64404494382023</v>
      </c>
      <c r="BQ5">
        <v>136.73445692883894</v>
      </c>
      <c r="BR5">
        <v>136.72322097378276</v>
      </c>
      <c r="BS5">
        <v>137.0623970037453</v>
      </c>
      <c r="BT5">
        <v>137.03764044943819</v>
      </c>
      <c r="BU5">
        <v>137.51153558052434</v>
      </c>
      <c r="BV5">
        <v>138.47352059925095</v>
      </c>
      <c r="BW5">
        <v>138.77445692883893</v>
      </c>
      <c r="BX5">
        <v>139.1165543071161</v>
      </c>
      <c r="BY5">
        <v>139.65958801498127</v>
      </c>
      <c r="BZ5">
        <v>140.08561797752807</v>
      </c>
      <c r="CA5">
        <v>140.21966292134829</v>
      </c>
      <c r="CB5">
        <v>140.74074906367042</v>
      </c>
      <c r="CC5">
        <v>141.47325842696628</v>
      </c>
      <c r="CD5">
        <v>141.74962546816479</v>
      </c>
      <c r="CE5">
        <v>141.74449438202245</v>
      </c>
      <c r="CF5">
        <v>141.75191011235955</v>
      </c>
      <c r="CG5">
        <v>142.3120224719101</v>
      </c>
      <c r="CH5">
        <v>143.2047191011236</v>
      </c>
      <c r="CI5">
        <v>143.70441947565541</v>
      </c>
      <c r="CJ5">
        <v>143.70374531835205</v>
      </c>
      <c r="CK5">
        <v>143.81337078651686</v>
      </c>
      <c r="CL5">
        <v>144.47775280898878</v>
      </c>
      <c r="CM5">
        <v>145.17943820224718</v>
      </c>
      <c r="CN5">
        <v>145.97082397003746</v>
      </c>
      <c r="CO5">
        <v>146.47194756554308</v>
      </c>
      <c r="CP5">
        <v>147.08453183520601</v>
      </c>
      <c r="CQ5">
        <v>146.90895131086143</v>
      </c>
      <c r="CR5">
        <v>147.09524344569286</v>
      </c>
      <c r="CS5">
        <v>147.62063670411985</v>
      </c>
      <c r="CT5">
        <v>147.93516853932584</v>
      </c>
    </row>
    <row r="6" spans="1:98">
      <c r="A6">
        <v>5</v>
      </c>
      <c r="B6" t="s">
        <v>5</v>
      </c>
      <c r="C6">
        <v>99.266322332970105</v>
      </c>
      <c r="D6">
        <v>97.922946286593103</v>
      </c>
      <c r="E6">
        <v>97.738171191452466</v>
      </c>
      <c r="F6">
        <v>97.968267463209855</v>
      </c>
      <c r="G6">
        <v>98.181334948331084</v>
      </c>
      <c r="H6">
        <v>99.234822022340623</v>
      </c>
      <c r="I6">
        <v>100.56067785315501</v>
      </c>
      <c r="J6">
        <v>101.94699209300542</v>
      </c>
      <c r="K6">
        <v>101.60834913956265</v>
      </c>
      <c r="L6">
        <v>101.83882756111106</v>
      </c>
      <c r="M6">
        <v>101.5479572577448</v>
      </c>
      <c r="N6">
        <v>102.18533185052354</v>
      </c>
      <c r="O6">
        <v>103.19999999999999</v>
      </c>
      <c r="P6">
        <v>103.89908256880733</v>
      </c>
      <c r="Q6">
        <v>104.55929856945087</v>
      </c>
      <c r="R6">
        <v>104.76454806180035</v>
      </c>
      <c r="S6">
        <v>104.96037296037295</v>
      </c>
      <c r="T6">
        <v>106.81538897816428</v>
      </c>
      <c r="U6">
        <v>110.29969650986342</v>
      </c>
      <c r="V6">
        <v>111.08159392789373</v>
      </c>
      <c r="W6">
        <v>111.20226308345121</v>
      </c>
      <c r="X6">
        <v>111.86809033355381</v>
      </c>
      <c r="Y6">
        <v>111.96628693155508</v>
      </c>
      <c r="Z6">
        <v>112.36266455508265</v>
      </c>
      <c r="AA6">
        <v>113.52</v>
      </c>
      <c r="AB6">
        <v>113.25</v>
      </c>
      <c r="AC6">
        <v>113.29</v>
      </c>
      <c r="AD6">
        <v>113.24</v>
      </c>
      <c r="AE6">
        <v>112.57</v>
      </c>
      <c r="AF6">
        <v>113</v>
      </c>
      <c r="AG6">
        <v>116.3</v>
      </c>
      <c r="AH6">
        <v>117.08</v>
      </c>
      <c r="AI6">
        <v>117.93</v>
      </c>
      <c r="AJ6">
        <v>118.39</v>
      </c>
      <c r="AK6">
        <v>120.89</v>
      </c>
      <c r="AL6">
        <v>124.55</v>
      </c>
      <c r="AM6">
        <v>123.53</v>
      </c>
      <c r="AN6">
        <v>121.73</v>
      </c>
      <c r="AO6">
        <v>121.96</v>
      </c>
      <c r="AP6">
        <v>122.63</v>
      </c>
      <c r="AQ6">
        <v>123.09</v>
      </c>
      <c r="AR6">
        <v>124.19</v>
      </c>
      <c r="AS6">
        <v>125.91</v>
      </c>
      <c r="AT6">
        <v>128.41</v>
      </c>
      <c r="AU6">
        <v>128.13</v>
      </c>
      <c r="AV6">
        <v>127.47</v>
      </c>
      <c r="AW6">
        <v>127.59</v>
      </c>
      <c r="AX6">
        <v>128.6</v>
      </c>
      <c r="AY6">
        <v>129.46</v>
      </c>
      <c r="AZ6">
        <v>129.13999999999999</v>
      </c>
      <c r="BA6">
        <v>129.19</v>
      </c>
      <c r="BB6">
        <v>128.1</v>
      </c>
      <c r="BC6">
        <v>129.22999999999999</v>
      </c>
      <c r="BD6">
        <v>130.97999999999999</v>
      </c>
      <c r="BE6">
        <v>133.26</v>
      </c>
      <c r="BF6">
        <v>133.94999999999999</v>
      </c>
      <c r="BG6">
        <v>134.05000000000001</v>
      </c>
      <c r="BH6">
        <v>134.76</v>
      </c>
      <c r="BI6">
        <v>134.84</v>
      </c>
      <c r="BJ6">
        <v>135.03</v>
      </c>
      <c r="BK6">
        <v>136.36000000000001</v>
      </c>
      <c r="BL6">
        <v>136.65</v>
      </c>
      <c r="BM6">
        <v>136.96</v>
      </c>
      <c r="BN6">
        <v>136.55000000000001</v>
      </c>
      <c r="BO6">
        <v>137.31</v>
      </c>
      <c r="BP6">
        <v>138.1</v>
      </c>
      <c r="BQ6">
        <v>138.59</v>
      </c>
      <c r="BR6">
        <v>138.86000000000001</v>
      </c>
      <c r="BS6">
        <v>138.80000000000001</v>
      </c>
      <c r="BT6">
        <v>138.63</v>
      </c>
      <c r="BU6">
        <v>138.87</v>
      </c>
      <c r="BV6">
        <v>139.84</v>
      </c>
      <c r="BW6">
        <v>141.22</v>
      </c>
      <c r="BX6">
        <v>140.80000000000001</v>
      </c>
      <c r="BY6">
        <v>141.32</v>
      </c>
      <c r="BZ6">
        <v>141.69</v>
      </c>
      <c r="CA6">
        <v>142.15</v>
      </c>
      <c r="CB6">
        <v>143.30000000000001</v>
      </c>
      <c r="CC6">
        <v>144.55000000000001</v>
      </c>
      <c r="CD6">
        <v>141.94999999999999</v>
      </c>
      <c r="CE6">
        <v>142.79</v>
      </c>
      <c r="CF6">
        <v>141.72999999999999</v>
      </c>
      <c r="CG6">
        <v>142.01</v>
      </c>
      <c r="CH6">
        <v>143.13</v>
      </c>
      <c r="CI6">
        <v>144.38999999999999</v>
      </c>
      <c r="CJ6">
        <v>143.97999999999999</v>
      </c>
      <c r="CK6">
        <v>143.65</v>
      </c>
      <c r="CL6">
        <v>144.43</v>
      </c>
      <c r="CM6">
        <v>146.04</v>
      </c>
      <c r="CN6">
        <v>147.15</v>
      </c>
      <c r="CO6">
        <v>147.97999999999999</v>
      </c>
      <c r="CP6">
        <v>146.69999999999999</v>
      </c>
      <c r="CQ6">
        <v>147.63999999999999</v>
      </c>
      <c r="CR6">
        <v>146.82</v>
      </c>
      <c r="CS6">
        <v>146.43</v>
      </c>
      <c r="CT6">
        <v>147.30000000000001</v>
      </c>
    </row>
    <row r="7" spans="1:98">
      <c r="A7">
        <v>6</v>
      </c>
      <c r="B7" t="s">
        <v>6</v>
      </c>
      <c r="C7">
        <v>98.343033591715951</v>
      </c>
      <c r="D7">
        <v>98.822358546687738</v>
      </c>
      <c r="E7">
        <v>98.722968225455688</v>
      </c>
      <c r="F7">
        <v>99.731000807780163</v>
      </c>
      <c r="G7">
        <v>99.274710343243854</v>
      </c>
      <c r="H7">
        <v>99.553623680482204</v>
      </c>
      <c r="I7">
        <v>100.39250118434437</v>
      </c>
      <c r="J7">
        <v>101.53810983252521</v>
      </c>
      <c r="K7">
        <v>100.37914792891152</v>
      </c>
      <c r="L7">
        <v>100.71723251335558</v>
      </c>
      <c r="M7">
        <v>101.09369210545086</v>
      </c>
      <c r="N7">
        <v>101.43162124004668</v>
      </c>
      <c r="O7">
        <v>101.7933868858584</v>
      </c>
      <c r="P7">
        <v>101.82109832043781</v>
      </c>
      <c r="Q7">
        <v>102.98763082778306</v>
      </c>
      <c r="R7">
        <v>102.89267879016302</v>
      </c>
      <c r="S7">
        <v>102.88334278691623</v>
      </c>
      <c r="T7">
        <v>103.3075033075033</v>
      </c>
      <c r="U7">
        <v>106.41421947449768</v>
      </c>
      <c r="V7">
        <v>107.93854033290653</v>
      </c>
      <c r="W7">
        <v>105.82102519548219</v>
      </c>
      <c r="X7">
        <v>106.08486017357764</v>
      </c>
      <c r="Y7">
        <v>107.05996131528046</v>
      </c>
      <c r="Z7">
        <v>108.58907931446791</v>
      </c>
      <c r="AA7">
        <v>108.98</v>
      </c>
      <c r="AB7">
        <v>107.91</v>
      </c>
      <c r="AC7">
        <v>108.24</v>
      </c>
      <c r="AD7">
        <v>109.2</v>
      </c>
      <c r="AE7">
        <v>108.83</v>
      </c>
      <c r="AF7">
        <v>109.32</v>
      </c>
      <c r="AG7">
        <v>110.16</v>
      </c>
      <c r="AH7">
        <v>109.59</v>
      </c>
      <c r="AI7">
        <v>109.62</v>
      </c>
      <c r="AJ7">
        <v>110.01</v>
      </c>
      <c r="AK7">
        <v>110.7</v>
      </c>
      <c r="AL7">
        <v>115.26</v>
      </c>
      <c r="AM7">
        <v>113.8</v>
      </c>
      <c r="AN7">
        <v>113.11</v>
      </c>
      <c r="AO7">
        <v>113.96</v>
      </c>
      <c r="AP7">
        <v>114.13</v>
      </c>
      <c r="AQ7">
        <v>115.16</v>
      </c>
      <c r="AR7">
        <v>115.98</v>
      </c>
      <c r="AS7">
        <v>116.84</v>
      </c>
      <c r="AT7">
        <v>117.52</v>
      </c>
      <c r="AU7">
        <v>117.72</v>
      </c>
      <c r="AV7">
        <v>117.77800000000001</v>
      </c>
      <c r="AW7">
        <v>117.99</v>
      </c>
      <c r="AX7">
        <v>120.22</v>
      </c>
      <c r="AY7">
        <v>119.52</v>
      </c>
      <c r="AZ7">
        <v>120.32</v>
      </c>
      <c r="BA7">
        <v>120.5</v>
      </c>
      <c r="BB7">
        <v>120.11</v>
      </c>
      <c r="BC7">
        <v>120.42</v>
      </c>
      <c r="BD7">
        <v>121.65</v>
      </c>
      <c r="BE7">
        <v>121.72</v>
      </c>
      <c r="BF7">
        <v>121.47</v>
      </c>
      <c r="BG7">
        <v>120.98</v>
      </c>
      <c r="BH7">
        <v>120.47</v>
      </c>
      <c r="BI7">
        <v>121.21</v>
      </c>
      <c r="BJ7">
        <v>121.78</v>
      </c>
      <c r="BK7">
        <v>123.34</v>
      </c>
      <c r="BL7">
        <v>123.74</v>
      </c>
      <c r="BM7">
        <v>123.79</v>
      </c>
      <c r="BN7">
        <v>123.64</v>
      </c>
      <c r="BO7">
        <v>123.88</v>
      </c>
      <c r="BP7">
        <v>126.14</v>
      </c>
      <c r="BQ7">
        <v>127.44</v>
      </c>
      <c r="BR7">
        <v>126.2</v>
      </c>
      <c r="BS7">
        <v>126.32</v>
      </c>
      <c r="BT7">
        <v>125.87</v>
      </c>
      <c r="BU7">
        <v>126.08</v>
      </c>
      <c r="BV7">
        <v>127.07</v>
      </c>
      <c r="BW7">
        <v>127.93</v>
      </c>
      <c r="BX7">
        <v>126.86</v>
      </c>
      <c r="BY7">
        <v>127.29</v>
      </c>
      <c r="BZ7">
        <v>127.14</v>
      </c>
      <c r="CA7">
        <v>128.03</v>
      </c>
      <c r="CB7">
        <v>128.51</v>
      </c>
      <c r="CC7">
        <v>128.69</v>
      </c>
      <c r="CD7">
        <v>128.66</v>
      </c>
      <c r="CE7">
        <v>128.58000000000001</v>
      </c>
      <c r="CF7">
        <v>128.77000000000001</v>
      </c>
      <c r="CG7">
        <v>129.06</v>
      </c>
      <c r="CH7">
        <v>129.80000000000001</v>
      </c>
      <c r="CI7">
        <v>130.04</v>
      </c>
      <c r="CJ7">
        <v>129.16</v>
      </c>
      <c r="CK7">
        <v>129.28</v>
      </c>
      <c r="CL7">
        <v>129.91999999999999</v>
      </c>
      <c r="CM7">
        <v>132.05000000000001</v>
      </c>
      <c r="CN7">
        <v>132.44999999999999</v>
      </c>
      <c r="CO7">
        <v>132.41999999999999</v>
      </c>
      <c r="CP7">
        <v>133.36000000000001</v>
      </c>
      <c r="CQ7">
        <v>132.91</v>
      </c>
      <c r="CR7">
        <v>132.94</v>
      </c>
      <c r="CS7">
        <v>133.25</v>
      </c>
      <c r="CT7">
        <v>133.53</v>
      </c>
    </row>
    <row r="8" spans="1:98">
      <c r="A8">
        <v>7</v>
      </c>
      <c r="B8" t="s">
        <v>7</v>
      </c>
      <c r="C8">
        <v>98.001467776278588</v>
      </c>
      <c r="D8">
        <v>97.792728744114456</v>
      </c>
      <c r="E8">
        <v>98.033786840783122</v>
      </c>
      <c r="F8">
        <v>98.616466720290461</v>
      </c>
      <c r="G8">
        <v>98.848489968795946</v>
      </c>
      <c r="H8">
        <v>99.898556627416113</v>
      </c>
      <c r="I8">
        <v>100.91112371046579</v>
      </c>
      <c r="J8">
        <v>101.78769764621147</v>
      </c>
      <c r="K8">
        <v>101.75243518648935</v>
      </c>
      <c r="L8">
        <v>101.70365452000871</v>
      </c>
      <c r="M8">
        <v>101.06976898486366</v>
      </c>
      <c r="N8">
        <v>101.58382327428251</v>
      </c>
      <c r="O8">
        <v>101.55938600680021</v>
      </c>
      <c r="P8">
        <v>101.8969076700334</v>
      </c>
      <c r="Q8">
        <v>102.5006871319367</v>
      </c>
      <c r="R8">
        <v>102.72521255472968</v>
      </c>
      <c r="S8">
        <v>103.09066896959845</v>
      </c>
      <c r="T8">
        <v>103.78635307629298</v>
      </c>
      <c r="U8">
        <v>106.63203425632094</v>
      </c>
      <c r="V8">
        <v>110.053430719712</v>
      </c>
      <c r="W8">
        <v>108.16717575024607</v>
      </c>
      <c r="X8">
        <v>107.65838354113926</v>
      </c>
      <c r="Y8">
        <v>107.29124324165673</v>
      </c>
      <c r="Z8">
        <v>108.08962372027645</v>
      </c>
      <c r="AA8">
        <v>107.9325</v>
      </c>
      <c r="AB8">
        <v>108.52</v>
      </c>
      <c r="AC8">
        <v>108.41249999999999</v>
      </c>
      <c r="AD8">
        <v>108.70250000000001</v>
      </c>
      <c r="AE8">
        <v>109.38</v>
      </c>
      <c r="AF8">
        <v>109.25749999999999</v>
      </c>
      <c r="AG8">
        <v>111.1525</v>
      </c>
      <c r="AH8">
        <v>113.25749999999999</v>
      </c>
      <c r="AI8">
        <v>113.92500000000001</v>
      </c>
      <c r="AJ8">
        <v>113.1075</v>
      </c>
      <c r="AK8">
        <v>113.2025</v>
      </c>
      <c r="AL8">
        <v>115.175</v>
      </c>
      <c r="AM8">
        <v>115.29499999999999</v>
      </c>
      <c r="AN8">
        <v>115.53</v>
      </c>
      <c r="AO8">
        <v>115.99749999999999</v>
      </c>
      <c r="AP8">
        <v>116.095</v>
      </c>
      <c r="AQ8">
        <v>116.27249999999999</v>
      </c>
      <c r="AR8">
        <v>118.265</v>
      </c>
      <c r="AS8">
        <v>120.35749999999999</v>
      </c>
      <c r="AT8">
        <v>120.58500000000001</v>
      </c>
      <c r="AU8">
        <v>120.88749999999999</v>
      </c>
      <c r="AV8">
        <v>120.57</v>
      </c>
      <c r="AW8">
        <v>119.94999999999999</v>
      </c>
      <c r="AX8">
        <v>121.325</v>
      </c>
      <c r="AY8">
        <v>122.44499999999999</v>
      </c>
      <c r="AZ8">
        <v>122.5025</v>
      </c>
      <c r="BA8">
        <v>122.41249999999999</v>
      </c>
      <c r="BB8">
        <v>121.94999999999999</v>
      </c>
      <c r="BC8">
        <v>121.28</v>
      </c>
      <c r="BD8">
        <v>122.93749999999999</v>
      </c>
      <c r="BE8">
        <v>124.355</v>
      </c>
      <c r="BF8">
        <v>125.935</v>
      </c>
      <c r="BG8">
        <v>125.71</v>
      </c>
      <c r="BH8">
        <v>124.41250000000001</v>
      </c>
      <c r="BI8">
        <v>124.9325</v>
      </c>
      <c r="BJ8">
        <v>125.7175</v>
      </c>
      <c r="BK8">
        <v>126.5625</v>
      </c>
      <c r="BL8">
        <v>126.51499999999999</v>
      </c>
      <c r="BM8">
        <v>126.89749999999999</v>
      </c>
      <c r="BN8">
        <v>126.5625</v>
      </c>
      <c r="BO8">
        <v>126.25749999999999</v>
      </c>
      <c r="BP8">
        <v>127.77</v>
      </c>
      <c r="BQ8">
        <v>128.435</v>
      </c>
      <c r="BR8">
        <v>127.64</v>
      </c>
      <c r="BS8">
        <v>127.86500000000001</v>
      </c>
      <c r="BT8">
        <v>127.46000000000001</v>
      </c>
      <c r="BU8">
        <v>127.27500000000001</v>
      </c>
      <c r="BV8">
        <v>127.53</v>
      </c>
      <c r="BW8">
        <v>128.29</v>
      </c>
      <c r="BX8">
        <v>128.465</v>
      </c>
      <c r="BY8">
        <v>128.86750000000001</v>
      </c>
      <c r="BZ8">
        <v>129.72</v>
      </c>
      <c r="CA8">
        <v>130.57499999999999</v>
      </c>
      <c r="CB8">
        <v>132.13750000000002</v>
      </c>
      <c r="CC8">
        <v>133.79250000000002</v>
      </c>
      <c r="CD8">
        <v>134.34</v>
      </c>
      <c r="CE8">
        <v>133.14750000000001</v>
      </c>
      <c r="CF8">
        <v>133.31</v>
      </c>
      <c r="CG8">
        <v>133.8775</v>
      </c>
      <c r="CH8">
        <v>134.17499999999998</v>
      </c>
      <c r="CI8">
        <v>134.94999999999999</v>
      </c>
      <c r="CJ8">
        <v>134.0975</v>
      </c>
      <c r="CK8">
        <v>133.35249999999999</v>
      </c>
      <c r="CL8">
        <v>133.30250000000001</v>
      </c>
      <c r="CM8">
        <v>135.41999999999999</v>
      </c>
      <c r="CN8">
        <v>135.76499999999999</v>
      </c>
      <c r="CO8">
        <v>136.21</v>
      </c>
      <c r="CP8">
        <v>136.67750000000001</v>
      </c>
      <c r="CQ8">
        <v>136.73500000000001</v>
      </c>
      <c r="CR8">
        <v>136.63750000000002</v>
      </c>
      <c r="CS8">
        <v>135.85499999999999</v>
      </c>
      <c r="CT8">
        <v>136.76499999999999</v>
      </c>
    </row>
    <row r="9" spans="1:98">
      <c r="A9">
        <v>8</v>
      </c>
      <c r="B9" t="s">
        <v>8</v>
      </c>
      <c r="C9">
        <v>98.681372256128043</v>
      </c>
      <c r="D9">
        <v>98.743426243986065</v>
      </c>
      <c r="E9">
        <v>98.914274091278457</v>
      </c>
      <c r="F9">
        <v>99.034072484531265</v>
      </c>
      <c r="G9">
        <v>99.14482735397192</v>
      </c>
      <c r="H9">
        <v>99.479776102239143</v>
      </c>
      <c r="I9">
        <v>99.917073467725686</v>
      </c>
      <c r="J9">
        <v>100.56466019252079</v>
      </c>
      <c r="K9">
        <v>100.88636715706041</v>
      </c>
      <c r="L9">
        <v>101.35383373291621</v>
      </c>
      <c r="M9">
        <v>101.4318567069417</v>
      </c>
      <c r="N9">
        <v>101.84846021070015</v>
      </c>
      <c r="O9">
        <v>102.68891979601298</v>
      </c>
      <c r="P9">
        <v>103.39061774268463</v>
      </c>
      <c r="Q9">
        <v>103.7012926625128</v>
      </c>
      <c r="R9">
        <v>103.61322682519041</v>
      </c>
      <c r="S9">
        <v>103.63045496750233</v>
      </c>
      <c r="T9">
        <v>104.65029414511159</v>
      </c>
      <c r="U9">
        <v>107.85768645357687</v>
      </c>
      <c r="V9">
        <v>108.76288659793813</v>
      </c>
      <c r="W9">
        <v>108.85158336512782</v>
      </c>
      <c r="X9">
        <v>108.94741846534181</v>
      </c>
      <c r="Y9">
        <v>109.12676056338029</v>
      </c>
      <c r="Z9">
        <v>109.59920831271648</v>
      </c>
      <c r="AA9">
        <v>110.75</v>
      </c>
      <c r="AB9">
        <v>111.3</v>
      </c>
      <c r="AC9">
        <v>111.51</v>
      </c>
      <c r="AD9">
        <v>111.55</v>
      </c>
      <c r="AE9">
        <v>111.61</v>
      </c>
      <c r="AF9">
        <v>112.07</v>
      </c>
      <c r="AG9">
        <v>113.38</v>
      </c>
      <c r="AH9">
        <v>113.94</v>
      </c>
      <c r="AI9">
        <v>114.12</v>
      </c>
      <c r="AJ9">
        <v>114.58</v>
      </c>
      <c r="AK9">
        <v>116.22</v>
      </c>
      <c r="AL9">
        <v>119.41</v>
      </c>
      <c r="AM9">
        <v>118.92</v>
      </c>
      <c r="AN9">
        <v>119.2</v>
      </c>
      <c r="AO9">
        <v>119.43</v>
      </c>
      <c r="AP9">
        <v>119.75</v>
      </c>
      <c r="AQ9">
        <v>120.16</v>
      </c>
      <c r="AR9">
        <v>120.58</v>
      </c>
      <c r="AS9">
        <v>121.75</v>
      </c>
      <c r="AT9">
        <v>122.37</v>
      </c>
      <c r="AU9">
        <v>122.38</v>
      </c>
      <c r="AV9">
        <v>122.32</v>
      </c>
      <c r="AW9">
        <v>122.47</v>
      </c>
      <c r="AX9">
        <v>123.35</v>
      </c>
      <c r="AY9">
        <v>123.65</v>
      </c>
      <c r="AZ9">
        <v>123.57</v>
      </c>
      <c r="BA9">
        <v>123.75</v>
      </c>
      <c r="BB9">
        <v>123.41</v>
      </c>
      <c r="BC9">
        <v>123.65</v>
      </c>
      <c r="BD9">
        <v>124.29</v>
      </c>
      <c r="BE9">
        <v>125.09</v>
      </c>
      <c r="BF9">
        <v>125.1</v>
      </c>
      <c r="BG9">
        <v>125.32</v>
      </c>
      <c r="BH9">
        <v>125.63</v>
      </c>
      <c r="BI9">
        <v>125.93</v>
      </c>
      <c r="BJ9">
        <v>126.27</v>
      </c>
      <c r="BK9">
        <v>127.52</v>
      </c>
      <c r="BL9">
        <v>127.94</v>
      </c>
      <c r="BM9">
        <v>128</v>
      </c>
      <c r="BN9">
        <v>127.97</v>
      </c>
      <c r="BO9">
        <v>128.6</v>
      </c>
      <c r="BP9">
        <v>129.19</v>
      </c>
      <c r="BQ9">
        <v>129.71</v>
      </c>
      <c r="BR9">
        <v>129.88</v>
      </c>
      <c r="BS9">
        <v>129.94</v>
      </c>
      <c r="BT9">
        <v>130.02000000000001</v>
      </c>
      <c r="BU9">
        <v>130.12</v>
      </c>
      <c r="BV9">
        <v>130.97</v>
      </c>
      <c r="BW9">
        <v>131.53</v>
      </c>
      <c r="BX9">
        <v>132.02000000000001</v>
      </c>
      <c r="BY9">
        <v>132.13999999999999</v>
      </c>
      <c r="BZ9">
        <v>132.22</v>
      </c>
      <c r="CA9">
        <v>132.82</v>
      </c>
      <c r="CB9">
        <v>133.46</v>
      </c>
      <c r="CC9">
        <v>133.81</v>
      </c>
      <c r="CD9">
        <v>133.85</v>
      </c>
      <c r="CE9">
        <v>133.68</v>
      </c>
      <c r="CF9">
        <v>134.05000000000001</v>
      </c>
      <c r="CG9">
        <v>134.44999999999999</v>
      </c>
      <c r="CH9">
        <v>135.25</v>
      </c>
      <c r="CI9">
        <v>135.58000000000001</v>
      </c>
      <c r="CJ9">
        <v>135.93</v>
      </c>
      <c r="CK9">
        <v>136.12</v>
      </c>
      <c r="CL9">
        <v>136.66999999999999</v>
      </c>
      <c r="CM9">
        <v>137.47</v>
      </c>
      <c r="CN9">
        <v>138.12</v>
      </c>
      <c r="CO9">
        <v>138.47</v>
      </c>
      <c r="CP9">
        <v>138.69999999999999</v>
      </c>
      <c r="CQ9">
        <v>138.65</v>
      </c>
      <c r="CR9">
        <v>138.94</v>
      </c>
      <c r="CS9">
        <v>139.19999999999999</v>
      </c>
      <c r="CT9">
        <v>139.62</v>
      </c>
    </row>
    <row r="10" spans="1:98">
      <c r="A10">
        <v>9</v>
      </c>
      <c r="B10" t="s">
        <v>9</v>
      </c>
      <c r="C10">
        <v>98.853101090886625</v>
      </c>
      <c r="D10">
        <v>97.884927666893404</v>
      </c>
      <c r="E10">
        <v>98.224916218707392</v>
      </c>
      <c r="F10">
        <v>98.47664324937881</v>
      </c>
      <c r="G10">
        <v>98.997343215254247</v>
      </c>
      <c r="H10">
        <v>100.34062637972011</v>
      </c>
      <c r="I10">
        <v>100.56502752356181</v>
      </c>
      <c r="J10">
        <v>101.23136723276514</v>
      </c>
      <c r="K10">
        <v>101.19271151681681</v>
      </c>
      <c r="L10">
        <v>101.35174779961679</v>
      </c>
      <c r="M10">
        <v>101.13592729020721</v>
      </c>
      <c r="N10">
        <v>101.74566081619147</v>
      </c>
      <c r="O10">
        <v>103.09560967767864</v>
      </c>
      <c r="P10">
        <v>103.72237766205944</v>
      </c>
      <c r="Q10">
        <v>103.75688100645652</v>
      </c>
      <c r="R10">
        <v>103.585364216914</v>
      </c>
      <c r="S10">
        <v>103.99140698396846</v>
      </c>
      <c r="T10">
        <v>105.32913847557036</v>
      </c>
      <c r="U10">
        <v>108.51685363358322</v>
      </c>
      <c r="V10">
        <v>109.92142803727134</v>
      </c>
      <c r="W10">
        <v>109.03578274241606</v>
      </c>
      <c r="X10">
        <v>109.97486601817963</v>
      </c>
      <c r="Y10">
        <v>109.87466234086229</v>
      </c>
      <c r="Z10">
        <v>110.29062313791508</v>
      </c>
      <c r="AA10">
        <v>111.96199999999999</v>
      </c>
      <c r="AB10">
        <v>111.235</v>
      </c>
      <c r="AC10">
        <v>111.42099999999999</v>
      </c>
      <c r="AD10">
        <v>111.53399999999999</v>
      </c>
      <c r="AE10">
        <v>111.71199999999999</v>
      </c>
      <c r="AF10">
        <v>111.94399999999999</v>
      </c>
      <c r="AG10">
        <v>113.419</v>
      </c>
      <c r="AH10">
        <v>113.63</v>
      </c>
      <c r="AI10">
        <v>113.83199999999999</v>
      </c>
      <c r="AJ10">
        <v>114.44399999999999</v>
      </c>
      <c r="AK10">
        <v>116.95499999999998</v>
      </c>
      <c r="AL10">
        <v>119.94200000000001</v>
      </c>
      <c r="AM10">
        <v>118.916</v>
      </c>
      <c r="AN10">
        <v>117.15699999999998</v>
      </c>
      <c r="AO10">
        <v>116.86099999999999</v>
      </c>
      <c r="AP10">
        <v>117.187</v>
      </c>
      <c r="AQ10">
        <v>118.47799999999998</v>
      </c>
      <c r="AR10">
        <v>119.12599999999999</v>
      </c>
      <c r="AS10">
        <v>120.97</v>
      </c>
      <c r="AT10">
        <v>121.26799999999999</v>
      </c>
      <c r="AU10">
        <v>119.86599999999999</v>
      </c>
      <c r="AV10">
        <v>119.89999999999998</v>
      </c>
      <c r="AW10">
        <v>120.42099999999999</v>
      </c>
      <c r="AX10">
        <v>121.58099999999999</v>
      </c>
      <c r="AY10">
        <v>122.13399999999999</v>
      </c>
      <c r="AZ10">
        <v>122.39899999999999</v>
      </c>
      <c r="BA10">
        <v>122.649</v>
      </c>
      <c r="BB10">
        <v>121.032</v>
      </c>
      <c r="BC10">
        <v>121.89399999999998</v>
      </c>
      <c r="BD10">
        <v>123.15599999999998</v>
      </c>
      <c r="BE10">
        <v>124.56299999999999</v>
      </c>
      <c r="BF10">
        <v>124.684</v>
      </c>
      <c r="BG10">
        <v>124.48699999999998</v>
      </c>
      <c r="BH10">
        <v>125.88699999999999</v>
      </c>
      <c r="BI10">
        <v>126.53299999999999</v>
      </c>
      <c r="BJ10">
        <v>126.92399999999999</v>
      </c>
      <c r="BK10">
        <v>127.31399999999999</v>
      </c>
      <c r="BL10">
        <v>125.69999999999999</v>
      </c>
      <c r="BM10">
        <v>126.13999999999999</v>
      </c>
      <c r="BN10">
        <v>126.86099999999998</v>
      </c>
      <c r="BO10">
        <v>127.23199999999999</v>
      </c>
      <c r="BP10">
        <v>127.86299999999999</v>
      </c>
      <c r="BQ10">
        <v>128.26499999999999</v>
      </c>
      <c r="BR10">
        <v>128.01599999999999</v>
      </c>
      <c r="BS10">
        <v>127.584</v>
      </c>
      <c r="BT10">
        <v>127.71799999999999</v>
      </c>
      <c r="BU10">
        <v>128.72599999999997</v>
      </c>
      <c r="BV10">
        <v>130.52199999999999</v>
      </c>
      <c r="BW10">
        <v>131.625</v>
      </c>
      <c r="BX10">
        <v>130.61799999999999</v>
      </c>
      <c r="BY10">
        <v>131.39699999999999</v>
      </c>
      <c r="BZ10">
        <v>131.673</v>
      </c>
      <c r="CA10">
        <v>131.55699999999999</v>
      </c>
      <c r="CB10">
        <v>133.27199999999999</v>
      </c>
      <c r="CC10">
        <v>132.37899999999999</v>
      </c>
      <c r="CD10">
        <v>132.47300000000001</v>
      </c>
      <c r="CE10">
        <v>131.84399999999997</v>
      </c>
      <c r="CF10">
        <v>132.95499999999998</v>
      </c>
      <c r="CG10">
        <v>133.20499999999998</v>
      </c>
      <c r="CH10">
        <v>134.39599999999999</v>
      </c>
      <c r="CI10">
        <v>133.82199999999997</v>
      </c>
      <c r="CJ10">
        <v>133.44399999999999</v>
      </c>
      <c r="CK10">
        <v>133.886</v>
      </c>
      <c r="CL10">
        <v>134.68399999999997</v>
      </c>
      <c r="CM10">
        <v>135.357</v>
      </c>
      <c r="CN10">
        <v>136.739</v>
      </c>
      <c r="CO10">
        <v>137.345</v>
      </c>
      <c r="CP10">
        <v>136.292</v>
      </c>
      <c r="CQ10">
        <v>135.94300000000001</v>
      </c>
      <c r="CR10">
        <v>136.05299999999997</v>
      </c>
      <c r="CS10">
        <v>135.78499999999997</v>
      </c>
      <c r="CT10">
        <v>136.28199999999998</v>
      </c>
    </row>
    <row r="11" spans="1:98">
      <c r="A11">
        <v>10</v>
      </c>
      <c r="B11" t="s">
        <v>10</v>
      </c>
      <c r="C11">
        <v>98.8562406730627</v>
      </c>
      <c r="D11">
        <v>98.847234549274972</v>
      </c>
      <c r="E11">
        <v>98.881833189796794</v>
      </c>
      <c r="F11">
        <v>99.023296833900375</v>
      </c>
      <c r="G11">
        <v>99.034370789447379</v>
      </c>
      <c r="H11">
        <v>99.465709989641397</v>
      </c>
      <c r="I11">
        <v>100.14305713509924</v>
      </c>
      <c r="J11">
        <v>101.05113660758163</v>
      </c>
      <c r="K11">
        <v>101.06378378336724</v>
      </c>
      <c r="L11">
        <v>101.15373466844046</v>
      </c>
      <c r="M11">
        <v>101.12768929452888</v>
      </c>
      <c r="N11">
        <v>101.35191248585885</v>
      </c>
      <c r="O11">
        <v>102.19691371179444</v>
      </c>
      <c r="P11">
        <v>102.88475263928153</v>
      </c>
      <c r="Q11">
        <v>103.46984929806368</v>
      </c>
      <c r="R11">
        <v>103.50474747314593</v>
      </c>
      <c r="S11">
        <v>103.71981147027589</v>
      </c>
      <c r="T11">
        <v>105.03365909993843</v>
      </c>
      <c r="U11">
        <v>108.36458462637744</v>
      </c>
      <c r="V11">
        <v>109.57366590870726</v>
      </c>
      <c r="W11">
        <v>109.03811750562178</v>
      </c>
      <c r="X11">
        <v>109.15852929367398</v>
      </c>
      <c r="Y11">
        <v>109.11182809160502</v>
      </c>
      <c r="Z11">
        <v>109.48648152153447</v>
      </c>
      <c r="AA11">
        <v>110.55540788762831</v>
      </c>
      <c r="AB11">
        <v>111.0595245813074</v>
      </c>
      <c r="AC11">
        <v>111.25694759589409</v>
      </c>
      <c r="AD11">
        <v>110.89507293354943</v>
      </c>
      <c r="AE11">
        <v>110.99983252296056</v>
      </c>
      <c r="AF11">
        <v>111.42042679632628</v>
      </c>
      <c r="AG11">
        <v>112.38077255537547</v>
      </c>
      <c r="AH11">
        <v>112.88011345218801</v>
      </c>
      <c r="AI11">
        <v>113.1659319286872</v>
      </c>
      <c r="AJ11">
        <v>113.53245272825501</v>
      </c>
      <c r="AK11">
        <v>115.34125337655323</v>
      </c>
      <c r="AL11">
        <v>117.80731496488383</v>
      </c>
      <c r="AM11">
        <v>117.36608319827118</v>
      </c>
      <c r="AN11">
        <v>117.08334413830362</v>
      </c>
      <c r="AO11">
        <v>117.33183684494867</v>
      </c>
      <c r="AP11">
        <v>117.58506212857914</v>
      </c>
      <c r="AQ11">
        <v>118.07294435440301</v>
      </c>
      <c r="AR11">
        <v>118.67481361426255</v>
      </c>
      <c r="AS11">
        <v>119.61259859535387</v>
      </c>
      <c r="AT11">
        <v>120.29565099945975</v>
      </c>
      <c r="AU11">
        <v>120.08211237169098</v>
      </c>
      <c r="AV11">
        <v>119.86889789303079</v>
      </c>
      <c r="AW11">
        <v>120.08269584008644</v>
      </c>
      <c r="AX11">
        <v>121.03135602377091</v>
      </c>
      <c r="AY11">
        <v>121.7392112371691</v>
      </c>
      <c r="AZ11">
        <v>121.53418152350082</v>
      </c>
      <c r="BA11">
        <v>121.77168557536467</v>
      </c>
      <c r="BB11">
        <v>121.32439762290653</v>
      </c>
      <c r="BC11">
        <v>121.62055645596973</v>
      </c>
      <c r="BD11">
        <v>122.49165856293897</v>
      </c>
      <c r="BE11">
        <v>123.07498109130199</v>
      </c>
      <c r="BF11">
        <v>122.86022690437602</v>
      </c>
      <c r="BG11">
        <v>123.12765532144786</v>
      </c>
      <c r="BH11">
        <v>123.23925445705022</v>
      </c>
      <c r="BI11">
        <v>123.9204267963263</v>
      </c>
      <c r="BJ11">
        <v>124.35899513776337</v>
      </c>
      <c r="BK11">
        <v>125.32454349000541</v>
      </c>
      <c r="BL11">
        <v>125.76829281469476</v>
      </c>
      <c r="BM11">
        <v>125.87490005402486</v>
      </c>
      <c r="BN11">
        <v>126.08370070232306</v>
      </c>
      <c r="BO11">
        <v>126.65226364127498</v>
      </c>
      <c r="BP11">
        <v>127.77316045380876</v>
      </c>
      <c r="BQ11">
        <v>127.78049702863318</v>
      </c>
      <c r="BR11">
        <v>127.6704267963263</v>
      </c>
      <c r="BS11">
        <v>127.89835224203132</v>
      </c>
      <c r="BT11">
        <v>127.8970070232307</v>
      </c>
      <c r="BU11">
        <v>128.15560777957859</v>
      </c>
      <c r="BV11">
        <v>128.87613722312264</v>
      </c>
      <c r="BW11">
        <v>129.94135602377094</v>
      </c>
      <c r="BX11">
        <v>130.41316045380876</v>
      </c>
      <c r="BY11">
        <v>130.79074014046461</v>
      </c>
      <c r="BZ11">
        <v>130.73509454348999</v>
      </c>
      <c r="CA11">
        <v>131.1034413830362</v>
      </c>
      <c r="CB11">
        <v>131.71718530524041</v>
      </c>
      <c r="CC11">
        <v>132.2106753106429</v>
      </c>
      <c r="CD11">
        <v>132.19715289032953</v>
      </c>
      <c r="CE11">
        <v>131.95859535386279</v>
      </c>
      <c r="CF11">
        <v>132.33914640734739</v>
      </c>
      <c r="CG11">
        <v>132.71345218800647</v>
      </c>
      <c r="CH11">
        <v>133.43798487304159</v>
      </c>
      <c r="CI11">
        <v>133.88533225283632</v>
      </c>
      <c r="CJ11">
        <v>133.82476499189627</v>
      </c>
      <c r="CK11">
        <v>133.95722852512156</v>
      </c>
      <c r="CL11">
        <v>134.50513776337115</v>
      </c>
      <c r="CM11">
        <v>135.64588870880604</v>
      </c>
      <c r="CN11">
        <v>136.30313884386817</v>
      </c>
      <c r="CO11">
        <v>136.82723392760667</v>
      </c>
      <c r="CP11">
        <v>137.36687736358726</v>
      </c>
      <c r="CQ11">
        <v>137.04313884386818</v>
      </c>
      <c r="CR11">
        <v>136.95340896812533</v>
      </c>
      <c r="CS11">
        <v>137.25085899513775</v>
      </c>
      <c r="CT11">
        <v>137.72759589411129</v>
      </c>
    </row>
    <row r="12" spans="1:98">
      <c r="A12">
        <v>11</v>
      </c>
      <c r="B12" t="s">
        <v>11</v>
      </c>
      <c r="C12">
        <v>98.434874991814368</v>
      </c>
      <c r="D12">
        <v>98.556988020573783</v>
      </c>
      <c r="E12">
        <v>98.697727052693082</v>
      </c>
      <c r="F12">
        <v>98.797924181430588</v>
      </c>
      <c r="G12">
        <v>99.091266061581791</v>
      </c>
      <c r="H12">
        <v>99.744277605647255</v>
      </c>
      <c r="I12">
        <v>100.30249958282333</v>
      </c>
      <c r="J12">
        <v>101.29602034596287</v>
      </c>
      <c r="K12">
        <v>101.13463254598257</v>
      </c>
      <c r="L12">
        <v>101.22907151134403</v>
      </c>
      <c r="M12">
        <v>101.19711944287793</v>
      </c>
      <c r="N12">
        <v>101.51759865726822</v>
      </c>
      <c r="O12">
        <v>102.52198482935248</v>
      </c>
      <c r="P12">
        <v>103.22916474032336</v>
      </c>
      <c r="Q12">
        <v>103.96406758496968</v>
      </c>
      <c r="R12">
        <v>103.76550475806378</v>
      </c>
      <c r="S12">
        <v>103.70686831224332</v>
      </c>
      <c r="T12">
        <v>104.67005396859381</v>
      </c>
      <c r="U12">
        <v>107.65619980496385</v>
      </c>
      <c r="V12">
        <v>108.8423722173702</v>
      </c>
      <c r="W12">
        <v>108.41507280188975</v>
      </c>
      <c r="X12">
        <v>108.96689851338802</v>
      </c>
      <c r="Y12">
        <v>109.22836757045381</v>
      </c>
      <c r="Z12">
        <v>109.59487084739416</v>
      </c>
      <c r="AA12">
        <v>110.68423963133638</v>
      </c>
      <c r="AB12">
        <v>111.04611367127495</v>
      </c>
      <c r="AC12">
        <v>111.32136712749616</v>
      </c>
      <c r="AD12">
        <v>111.19076804915512</v>
      </c>
      <c r="AE12">
        <v>111.45235023041474</v>
      </c>
      <c r="AF12">
        <v>112.27001536098308</v>
      </c>
      <c r="AG12">
        <v>113.07290322580644</v>
      </c>
      <c r="AH12">
        <v>113.58651305683561</v>
      </c>
      <c r="AI12">
        <v>113.84162826420889</v>
      </c>
      <c r="AJ12">
        <v>114.43102918586789</v>
      </c>
      <c r="AK12">
        <v>115.98992319508447</v>
      </c>
      <c r="AL12">
        <v>118.59781874039938</v>
      </c>
      <c r="AM12">
        <v>118.18542242703532</v>
      </c>
      <c r="AN12">
        <v>117.45287250384024</v>
      </c>
      <c r="AO12">
        <v>117.64574500768047</v>
      </c>
      <c r="AP12">
        <v>117.84668202764973</v>
      </c>
      <c r="AQ12">
        <v>118.44827956989246</v>
      </c>
      <c r="AR12">
        <v>119.17511520737325</v>
      </c>
      <c r="AS12">
        <v>120.26622119815667</v>
      </c>
      <c r="AT12">
        <v>120.60992319508448</v>
      </c>
      <c r="AU12">
        <v>120.42436251920121</v>
      </c>
      <c r="AV12">
        <v>120.37663594470045</v>
      </c>
      <c r="AW12">
        <v>120.64771121351764</v>
      </c>
      <c r="AX12">
        <v>121.83680491551456</v>
      </c>
      <c r="AY12">
        <v>122.4195238095238</v>
      </c>
      <c r="AZ12">
        <v>122.12499231950842</v>
      </c>
      <c r="BA12">
        <v>122.5990322580645</v>
      </c>
      <c r="BB12">
        <v>122.04101382488477</v>
      </c>
      <c r="BC12">
        <v>122.19987711213516</v>
      </c>
      <c r="BD12">
        <v>122.69989247311825</v>
      </c>
      <c r="BE12">
        <v>123.92878648233486</v>
      </c>
      <c r="BF12">
        <v>123.58178187403992</v>
      </c>
      <c r="BG12">
        <v>123.69247311827955</v>
      </c>
      <c r="BH12">
        <v>123.75470046082947</v>
      </c>
      <c r="BI12">
        <v>124.45331797235021</v>
      </c>
      <c r="BJ12">
        <v>124.71287250384023</v>
      </c>
      <c r="BK12">
        <v>126.16039938556065</v>
      </c>
      <c r="BL12">
        <v>126.80442396313363</v>
      </c>
      <c r="BM12">
        <v>126.65036866359445</v>
      </c>
      <c r="BN12">
        <v>126.84175115207371</v>
      </c>
      <c r="BO12">
        <v>127.5801382488479</v>
      </c>
      <c r="BP12">
        <v>128.35305683563746</v>
      </c>
      <c r="BQ12">
        <v>128.53029185867894</v>
      </c>
      <c r="BR12">
        <v>127.86897081413208</v>
      </c>
      <c r="BS12">
        <v>128.12224270353298</v>
      </c>
      <c r="BT12">
        <v>128.04990783410136</v>
      </c>
      <c r="BU12">
        <v>128.42084485407065</v>
      </c>
      <c r="BV12">
        <v>129.33513056835636</v>
      </c>
      <c r="BW12">
        <v>130.47812596006142</v>
      </c>
      <c r="BX12">
        <v>130.94341013824885</v>
      </c>
      <c r="BY12">
        <v>130.93777265745007</v>
      </c>
      <c r="BZ12">
        <v>130.94317972350231</v>
      </c>
      <c r="CA12">
        <v>130.92400921658984</v>
      </c>
      <c r="CB12">
        <v>131.84685099846388</v>
      </c>
      <c r="CC12">
        <v>131.97818740399384</v>
      </c>
      <c r="CD12">
        <v>131.70508448540704</v>
      </c>
      <c r="CE12">
        <v>131.69416282642086</v>
      </c>
      <c r="CF12">
        <v>132.08364055299538</v>
      </c>
      <c r="CG12">
        <v>132.40104454685098</v>
      </c>
      <c r="CH12">
        <v>132.97706605222731</v>
      </c>
      <c r="CI12">
        <v>133.32443932411672</v>
      </c>
      <c r="CJ12">
        <v>132.92635944700459</v>
      </c>
      <c r="CK12">
        <v>133.32204301075265</v>
      </c>
      <c r="CL12">
        <v>133.91883256528419</v>
      </c>
      <c r="CM12">
        <v>134.35582181259599</v>
      </c>
      <c r="CN12">
        <v>135.16317972350228</v>
      </c>
      <c r="CO12">
        <v>135.68657450076802</v>
      </c>
      <c r="CP12">
        <v>136.1448079877112</v>
      </c>
      <c r="CQ12">
        <v>135.80505376344087</v>
      </c>
      <c r="CR12">
        <v>135.83107526881719</v>
      </c>
      <c r="CS12">
        <v>136.10362519201226</v>
      </c>
      <c r="CT12">
        <v>136.70533026113671</v>
      </c>
    </row>
    <row r="13" spans="1:98">
      <c r="A13">
        <v>12</v>
      </c>
      <c r="B13" t="s">
        <v>12</v>
      </c>
      <c r="C13">
        <v>98.538447782378086</v>
      </c>
      <c r="D13">
        <v>98.670218940851257</v>
      </c>
      <c r="E13">
        <v>98.707325821451718</v>
      </c>
      <c r="F13">
        <v>98.82996115572233</v>
      </c>
      <c r="G13">
        <v>98.993816014525436</v>
      </c>
      <c r="H13">
        <v>99.45953421017559</v>
      </c>
      <c r="I13">
        <v>100.01652517682814</v>
      </c>
      <c r="J13">
        <v>101.01327521743059</v>
      </c>
      <c r="K13">
        <v>101.07719046796325</v>
      </c>
      <c r="L13">
        <v>101.29335342527688</v>
      </c>
      <c r="M13">
        <v>101.44818596587739</v>
      </c>
      <c r="N13">
        <v>101.95216582151939</v>
      </c>
      <c r="O13">
        <v>102.85239108577316</v>
      </c>
      <c r="P13">
        <v>103.73844172856988</v>
      </c>
      <c r="Q13">
        <v>104.41601568481481</v>
      </c>
      <c r="R13">
        <v>104.25809840651537</v>
      </c>
      <c r="S13">
        <v>104.19216436485418</v>
      </c>
      <c r="T13">
        <v>104.9453025500449</v>
      </c>
      <c r="U13">
        <v>108.12917193411245</v>
      </c>
      <c r="V13">
        <v>109.04388936625854</v>
      </c>
      <c r="W13">
        <v>108.77044087546645</v>
      </c>
      <c r="X13">
        <v>108.78473086011157</v>
      </c>
      <c r="Y13">
        <v>108.95922658329999</v>
      </c>
      <c r="Z13">
        <v>109.56520106652756</v>
      </c>
      <c r="AA13">
        <v>110.71760536398469</v>
      </c>
      <c r="AB13">
        <v>111.02783524904214</v>
      </c>
      <c r="AC13">
        <v>111.28554597701151</v>
      </c>
      <c r="AD13">
        <v>111.30068965517241</v>
      </c>
      <c r="AE13">
        <v>111.52718390804597</v>
      </c>
      <c r="AF13">
        <v>111.93420498084291</v>
      </c>
      <c r="AG13">
        <v>112.47055555555556</v>
      </c>
      <c r="AH13">
        <v>112.8912164750958</v>
      </c>
      <c r="AI13">
        <v>113.26444444444444</v>
      </c>
      <c r="AJ13">
        <v>113.76452107279692</v>
      </c>
      <c r="AK13">
        <v>115.33409961685823</v>
      </c>
      <c r="AL13">
        <v>118.07420498084292</v>
      </c>
      <c r="AM13">
        <v>118.30510536398468</v>
      </c>
      <c r="AN13">
        <v>117.69380268199235</v>
      </c>
      <c r="AO13">
        <v>118.05321839080462</v>
      </c>
      <c r="AP13">
        <v>118.51226053639847</v>
      </c>
      <c r="AQ13">
        <v>118.98697318007662</v>
      </c>
      <c r="AR13">
        <v>119.51515325670499</v>
      </c>
      <c r="AS13">
        <v>120.12632183908046</v>
      </c>
      <c r="AT13">
        <v>120.55877394636016</v>
      </c>
      <c r="AU13">
        <v>120.8477969348659</v>
      </c>
      <c r="AV13">
        <v>120.61506704980845</v>
      </c>
      <c r="AW13">
        <v>120.690938697318</v>
      </c>
      <c r="AX13">
        <v>121.71319923371649</v>
      </c>
      <c r="AY13">
        <v>122.49964559386973</v>
      </c>
      <c r="AZ13">
        <v>122.38264367816092</v>
      </c>
      <c r="BA13">
        <v>122.43235632183907</v>
      </c>
      <c r="BB13">
        <v>122.11934865900383</v>
      </c>
      <c r="BC13">
        <v>122.28577586206897</v>
      </c>
      <c r="BD13">
        <v>123.01998084291189</v>
      </c>
      <c r="BE13">
        <v>123.95882183908047</v>
      </c>
      <c r="BF13">
        <v>123.90367816091954</v>
      </c>
      <c r="BG13">
        <v>124.10162835249042</v>
      </c>
      <c r="BH13">
        <v>123.93356321839082</v>
      </c>
      <c r="BI13">
        <v>124.34482758620689</v>
      </c>
      <c r="BJ13">
        <v>125.03949233716475</v>
      </c>
      <c r="BK13">
        <v>126.9409961685824</v>
      </c>
      <c r="BL13">
        <v>127.2557183908046</v>
      </c>
      <c r="BM13">
        <v>127.13648467432949</v>
      </c>
      <c r="BN13">
        <v>127.50818007662836</v>
      </c>
      <c r="BO13">
        <v>128.11878352490422</v>
      </c>
      <c r="BP13">
        <v>128.74777777777777</v>
      </c>
      <c r="BQ13">
        <v>128.94013409961687</v>
      </c>
      <c r="BR13">
        <v>128.62022988505748</v>
      </c>
      <c r="BS13">
        <v>128.85531609195402</v>
      </c>
      <c r="BT13">
        <v>128.88341954022988</v>
      </c>
      <c r="BU13">
        <v>129.17714559386971</v>
      </c>
      <c r="BV13">
        <v>130.08963601532568</v>
      </c>
      <c r="BW13">
        <v>130.87417624521075</v>
      </c>
      <c r="BX13">
        <v>131.0859195402299</v>
      </c>
      <c r="BY13">
        <v>131.16221264367817</v>
      </c>
      <c r="BZ13">
        <v>131.40429118773946</v>
      </c>
      <c r="CA13">
        <v>131.63054597701151</v>
      </c>
      <c r="CB13">
        <v>132.18568007662836</v>
      </c>
      <c r="CC13">
        <v>132.27241379310345</v>
      </c>
      <c r="CD13">
        <v>132.41786398467434</v>
      </c>
      <c r="CE13">
        <v>132.40840038314175</v>
      </c>
      <c r="CF13">
        <v>132.653591954023</v>
      </c>
      <c r="CG13">
        <v>133.00553639846743</v>
      </c>
      <c r="CH13">
        <v>133.80848659003834</v>
      </c>
      <c r="CI13">
        <v>134.26648467432949</v>
      </c>
      <c r="CJ13">
        <v>134.02426245210728</v>
      </c>
      <c r="CK13">
        <v>134.24487547892721</v>
      </c>
      <c r="CL13">
        <v>134.79668582375479</v>
      </c>
      <c r="CM13">
        <v>135.18992337164752</v>
      </c>
      <c r="CN13">
        <v>135.36077586206898</v>
      </c>
      <c r="CO13">
        <v>135.57405172413795</v>
      </c>
      <c r="CP13">
        <v>135.73774904214562</v>
      </c>
      <c r="CQ13">
        <v>135.64750957854406</v>
      </c>
      <c r="CR13">
        <v>135.61473180076629</v>
      </c>
      <c r="CS13">
        <v>135.92976053639848</v>
      </c>
      <c r="CT13">
        <v>136.6500670498084</v>
      </c>
    </row>
    <row r="14" spans="1:98">
      <c r="A14">
        <v>13</v>
      </c>
      <c r="B14" t="s">
        <v>13</v>
      </c>
      <c r="C14">
        <v>97.622807972402512</v>
      </c>
      <c r="D14">
        <v>98.683856421920865</v>
      </c>
      <c r="E14">
        <v>98.550313085475977</v>
      </c>
      <c r="F14">
        <v>98.910085350935461</v>
      </c>
      <c r="G14">
        <v>99.361923435710253</v>
      </c>
      <c r="H14">
        <v>99.632119198440861</v>
      </c>
      <c r="I14">
        <v>100.87019363284068</v>
      </c>
      <c r="J14">
        <v>101.78693781459329</v>
      </c>
      <c r="K14">
        <v>101.1688746688735</v>
      </c>
      <c r="L14">
        <v>100.51526732755384</v>
      </c>
      <c r="M14">
        <v>101.0138490138626</v>
      </c>
      <c r="N14">
        <v>101.88377207739033</v>
      </c>
      <c r="O14">
        <v>102.65371904190641</v>
      </c>
      <c r="P14">
        <v>103.38892814590972</v>
      </c>
      <c r="Q14">
        <v>104.15109617381295</v>
      </c>
      <c r="R14">
        <v>104.54312309235763</v>
      </c>
      <c r="S14">
        <v>105.20320277249034</v>
      </c>
      <c r="T14">
        <v>105.66205198390416</v>
      </c>
      <c r="U14">
        <v>109.08595599878508</v>
      </c>
      <c r="V14">
        <v>110.32789682101816</v>
      </c>
      <c r="W14">
        <v>110.17619482296095</v>
      </c>
      <c r="X14">
        <v>110.6228695024119</v>
      </c>
      <c r="Y14">
        <v>110.17090921325124</v>
      </c>
      <c r="Z14">
        <v>110.93925021857839</v>
      </c>
      <c r="AA14">
        <v>111.30562499999999</v>
      </c>
      <c r="AB14">
        <v>114.15078124999999</v>
      </c>
      <c r="AC14">
        <v>113.35242187499999</v>
      </c>
      <c r="AD14">
        <v>113.334609375</v>
      </c>
      <c r="AE14">
        <v>113.89945312500001</v>
      </c>
      <c r="AF14">
        <v>114.947421875</v>
      </c>
      <c r="AG14">
        <v>116.60554687499999</v>
      </c>
      <c r="AH14">
        <v>116.86023437499999</v>
      </c>
      <c r="AI14">
        <v>117.10906249999999</v>
      </c>
      <c r="AJ14">
        <v>116.60007812500001</v>
      </c>
      <c r="AK14">
        <v>118.17281250000001</v>
      </c>
      <c r="AL14">
        <v>121.402421875</v>
      </c>
      <c r="AM14">
        <v>122.78234375</v>
      </c>
      <c r="AN14">
        <v>123.2584375</v>
      </c>
      <c r="AO14">
        <v>123.48304687500001</v>
      </c>
      <c r="AP14">
        <v>124.05703124999999</v>
      </c>
      <c r="AQ14">
        <v>124.669453125</v>
      </c>
      <c r="AR14">
        <v>125.33828124999999</v>
      </c>
      <c r="AS14">
        <v>128.27281249999999</v>
      </c>
      <c r="AT14">
        <v>127.204609375</v>
      </c>
      <c r="AU14">
        <v>127.45671874999999</v>
      </c>
      <c r="AV14">
        <v>127.28585937499999</v>
      </c>
      <c r="AW14">
        <v>127.131015625</v>
      </c>
      <c r="AX14">
        <v>128.43390625000001</v>
      </c>
      <c r="AY14">
        <v>128.848203125</v>
      </c>
      <c r="AZ14">
        <v>129.25843749999999</v>
      </c>
      <c r="BA14">
        <v>129.181796875</v>
      </c>
      <c r="BB14">
        <v>128.59085937499998</v>
      </c>
      <c r="BC14">
        <v>130.46078125</v>
      </c>
      <c r="BD14">
        <v>131.91523437499998</v>
      </c>
      <c r="BE14">
        <v>133.03929687499999</v>
      </c>
      <c r="BF14">
        <v>133.6665625</v>
      </c>
      <c r="BG14">
        <v>132.32460937499999</v>
      </c>
      <c r="BH14">
        <v>131.84101562500001</v>
      </c>
      <c r="BI14">
        <v>131.93382812500002</v>
      </c>
      <c r="BJ14">
        <v>133.13609375000001</v>
      </c>
      <c r="BK14">
        <v>135.54296875</v>
      </c>
      <c r="BL14">
        <v>135.98804687500001</v>
      </c>
      <c r="BM14">
        <v>135.66398437499998</v>
      </c>
      <c r="BN14">
        <v>136.0378125</v>
      </c>
      <c r="BO14">
        <v>136.45140625000002</v>
      </c>
      <c r="BP14">
        <v>138.14234374999998</v>
      </c>
      <c r="BQ14">
        <v>137.89578125</v>
      </c>
      <c r="BR14">
        <v>138.09476562500001</v>
      </c>
      <c r="BS14">
        <v>138.54078125000001</v>
      </c>
      <c r="BT14">
        <v>138.18656250000001</v>
      </c>
      <c r="BU14">
        <v>137.815</v>
      </c>
      <c r="BV14">
        <v>138.58226562499999</v>
      </c>
      <c r="BW14">
        <v>139.22125</v>
      </c>
      <c r="BX14">
        <v>139.54453125000001</v>
      </c>
      <c r="BY14">
        <v>140.32953125</v>
      </c>
      <c r="BZ14">
        <v>140.52976562499998</v>
      </c>
      <c r="CA14">
        <v>141.00562500000001</v>
      </c>
      <c r="CB14">
        <v>142.92265624999999</v>
      </c>
      <c r="CC14">
        <v>143.64609375000001</v>
      </c>
      <c r="CD14">
        <v>142.89218750000001</v>
      </c>
      <c r="CE14">
        <v>142.56867187500001</v>
      </c>
      <c r="CF14">
        <v>142.05703124999999</v>
      </c>
      <c r="CG14">
        <v>142.30070312500001</v>
      </c>
      <c r="CH14">
        <v>143.91429687500002</v>
      </c>
      <c r="CI14">
        <v>144.86164062500001</v>
      </c>
      <c r="CJ14">
        <v>145.61367187499999</v>
      </c>
      <c r="CK14">
        <v>145.23484375000001</v>
      </c>
      <c r="CL14">
        <v>145.54484375000001</v>
      </c>
      <c r="CM14">
        <v>146.442109375</v>
      </c>
      <c r="CN14">
        <v>147.25578125000001</v>
      </c>
      <c r="CO14">
        <v>147.16507812499998</v>
      </c>
      <c r="CP14">
        <v>146.67203125000003</v>
      </c>
      <c r="CQ14">
        <v>146.976015625</v>
      </c>
      <c r="CR14">
        <v>147.03609375000002</v>
      </c>
      <c r="CS14">
        <v>146.84804687500002</v>
      </c>
      <c r="CT14">
        <v>147.32843749999998</v>
      </c>
    </row>
    <row r="15" spans="1:98">
      <c r="A15">
        <v>14</v>
      </c>
      <c r="B15" t="s">
        <v>14</v>
      </c>
      <c r="C15">
        <v>99.483324325259062</v>
      </c>
      <c r="D15">
        <v>99.086902214998318</v>
      </c>
      <c r="E15">
        <v>99.021262325814575</v>
      </c>
      <c r="F15">
        <v>98.97289621860476</v>
      </c>
      <c r="G15">
        <v>99.018440290385044</v>
      </c>
      <c r="H15">
        <v>99.542520666410837</v>
      </c>
      <c r="I15">
        <v>100.20753605846167</v>
      </c>
      <c r="J15">
        <v>100.93013142864481</v>
      </c>
      <c r="K15">
        <v>100.46158991531293</v>
      </c>
      <c r="L15">
        <v>100.56909502143381</v>
      </c>
      <c r="M15">
        <v>101.1033594397142</v>
      </c>
      <c r="N15">
        <v>101.6029420949599</v>
      </c>
      <c r="O15">
        <v>102.53738383525003</v>
      </c>
      <c r="P15">
        <v>103.30172952476754</v>
      </c>
      <c r="Q15">
        <v>103.28060200700666</v>
      </c>
      <c r="R15">
        <v>103.42545912017573</v>
      </c>
      <c r="S15">
        <v>103.27112538773002</v>
      </c>
      <c r="T15">
        <v>103.82355572581085</v>
      </c>
      <c r="U15">
        <v>105.94298310079384</v>
      </c>
      <c r="V15">
        <v>107.22315902035636</v>
      </c>
      <c r="W15">
        <v>106.75338067716802</v>
      </c>
      <c r="X15">
        <v>106.52302412636978</v>
      </c>
      <c r="Y15">
        <v>107.08786263157359</v>
      </c>
      <c r="Z15">
        <v>108.16255211115309</v>
      </c>
      <c r="AA15">
        <v>108.9904697986577</v>
      </c>
      <c r="AB15">
        <v>108.69785234899328</v>
      </c>
      <c r="AC15">
        <v>108.31966442953019</v>
      </c>
      <c r="AD15">
        <v>108.89637583892616</v>
      </c>
      <c r="AE15">
        <v>110.0246308724832</v>
      </c>
      <c r="AF15">
        <v>110.91013422818791</v>
      </c>
      <c r="AG15">
        <v>111.65651006711408</v>
      </c>
      <c r="AH15">
        <v>111.66469798657717</v>
      </c>
      <c r="AI15">
        <v>111.8846308724832</v>
      </c>
      <c r="AJ15">
        <v>112.48436241610736</v>
      </c>
      <c r="AK15">
        <v>114.11738255033555</v>
      </c>
      <c r="AL15">
        <v>116.04087248322146</v>
      </c>
      <c r="AM15">
        <v>116.24671140939597</v>
      </c>
      <c r="AN15">
        <v>116.23993288590603</v>
      </c>
      <c r="AO15">
        <v>115.90194630872482</v>
      </c>
      <c r="AP15">
        <v>116.34416107382549</v>
      </c>
      <c r="AQ15">
        <v>116.74993288590603</v>
      </c>
      <c r="AR15">
        <v>117.64154362416106</v>
      </c>
      <c r="AS15">
        <v>118.96013422818791</v>
      </c>
      <c r="AT15">
        <v>119.09583892617448</v>
      </c>
      <c r="AU15">
        <v>119.76275167785234</v>
      </c>
      <c r="AV15">
        <v>120.00147651006709</v>
      </c>
      <c r="AW15">
        <v>120.51953020134226</v>
      </c>
      <c r="AX15">
        <v>122.01778523489931</v>
      </c>
      <c r="AY15">
        <v>122.55577181208052</v>
      </c>
      <c r="AZ15">
        <v>122.73369127516779</v>
      </c>
      <c r="BA15">
        <v>122.90664429530202</v>
      </c>
      <c r="BB15">
        <v>122.93818791946308</v>
      </c>
      <c r="BC15">
        <v>123.26315436241609</v>
      </c>
      <c r="BD15">
        <v>124.55577181208054</v>
      </c>
      <c r="BE15">
        <v>125.30375838926172</v>
      </c>
      <c r="BF15">
        <v>125.3376510067114</v>
      </c>
      <c r="BG15">
        <v>125.42523489932884</v>
      </c>
      <c r="BH15">
        <v>125.01993288590603</v>
      </c>
      <c r="BI15">
        <v>125.31865771812079</v>
      </c>
      <c r="BJ15">
        <v>126.36785234899328</v>
      </c>
      <c r="BK15">
        <v>127.54234899328857</v>
      </c>
      <c r="BL15">
        <v>127.81342281879193</v>
      </c>
      <c r="BM15">
        <v>127.8426174496644</v>
      </c>
      <c r="BN15">
        <v>128.16959731543622</v>
      </c>
      <c r="BO15">
        <v>128.54087248322148</v>
      </c>
      <c r="BP15">
        <v>129.77778523489931</v>
      </c>
      <c r="BQ15">
        <v>130.37859060402684</v>
      </c>
      <c r="BR15">
        <v>130.38758389261744</v>
      </c>
      <c r="BS15">
        <v>130.45744966442953</v>
      </c>
      <c r="BT15">
        <v>129.90496644295303</v>
      </c>
      <c r="BU15">
        <v>130.00966442953018</v>
      </c>
      <c r="BV15">
        <v>131.06718120805368</v>
      </c>
      <c r="BW15">
        <v>131.45677852348993</v>
      </c>
      <c r="BX15">
        <v>131.26530201342283</v>
      </c>
      <c r="BY15">
        <v>131.73476510067113</v>
      </c>
      <c r="BZ15">
        <v>131.88718120805368</v>
      </c>
      <c r="CA15">
        <v>132.09785234899326</v>
      </c>
      <c r="CB15">
        <v>133.33583892617449</v>
      </c>
      <c r="CC15">
        <v>133.27993288590602</v>
      </c>
      <c r="CD15">
        <v>133.31033557046979</v>
      </c>
      <c r="CE15">
        <v>133.22671140939596</v>
      </c>
      <c r="CF15">
        <v>133.36630872483221</v>
      </c>
      <c r="CG15">
        <v>133.584966442953</v>
      </c>
      <c r="CH15">
        <v>134.51275167785235</v>
      </c>
      <c r="CI15">
        <v>135.60610738255033</v>
      </c>
      <c r="CJ15">
        <v>135.44704697986575</v>
      </c>
      <c r="CK15">
        <v>135.78785234899325</v>
      </c>
      <c r="CL15">
        <v>137.05691275167783</v>
      </c>
      <c r="CM15">
        <v>138.29355704697983</v>
      </c>
      <c r="CN15">
        <v>138.65442953020133</v>
      </c>
      <c r="CO15">
        <v>138.56174496644294</v>
      </c>
      <c r="CP15">
        <v>138.59832214765098</v>
      </c>
      <c r="CQ15">
        <v>138.61187919463083</v>
      </c>
      <c r="CR15">
        <v>138.83758389261743</v>
      </c>
      <c r="CS15">
        <v>139.15657718120804</v>
      </c>
      <c r="CT15">
        <v>139.90268456375836</v>
      </c>
    </row>
    <row r="16" spans="1:98">
      <c r="A16">
        <v>15</v>
      </c>
      <c r="B16" t="s">
        <v>15</v>
      </c>
      <c r="C16">
        <v>99.113982976130018</v>
      </c>
      <c r="D16">
        <v>98.847288504628239</v>
      </c>
      <c r="E16">
        <v>98.937182104943616</v>
      </c>
      <c r="F16">
        <v>98.881492186897034</v>
      </c>
      <c r="G16">
        <v>98.825988549419066</v>
      </c>
      <c r="H16">
        <v>99.513661328250691</v>
      </c>
      <c r="I16">
        <v>100.31239770925708</v>
      </c>
      <c r="J16">
        <v>101.00365754676929</v>
      </c>
      <c r="K16">
        <v>100.70210553225039</v>
      </c>
      <c r="L16">
        <v>100.65248301032412</v>
      </c>
      <c r="M16">
        <v>101.03708344783426</v>
      </c>
      <c r="N16">
        <v>102.17267710329622</v>
      </c>
      <c r="O16">
        <v>104.01980860190261</v>
      </c>
      <c r="P16">
        <v>103.7452930335412</v>
      </c>
      <c r="Q16">
        <v>104.55589677646699</v>
      </c>
      <c r="R16">
        <v>104.94683571246628</v>
      </c>
      <c r="S16">
        <v>104.65574071186603</v>
      </c>
      <c r="T16">
        <v>105.54590736545184</v>
      </c>
      <c r="U16">
        <v>107.95760025533944</v>
      </c>
      <c r="V16">
        <v>109.15391898320701</v>
      </c>
      <c r="W16">
        <v>107.86036194609156</v>
      </c>
      <c r="X16">
        <v>107.67129518089908</v>
      </c>
      <c r="Y16">
        <v>107.63793776937794</v>
      </c>
      <c r="Z16">
        <v>108.8380349252576</v>
      </c>
      <c r="AA16">
        <v>110.14732394366199</v>
      </c>
      <c r="AB16">
        <v>110.02788732394367</v>
      </c>
      <c r="AC16">
        <v>109.99591549295775</v>
      </c>
      <c r="AD16">
        <v>110.45056338028169</v>
      </c>
      <c r="AE16">
        <v>111.21394366197184</v>
      </c>
      <c r="AF16">
        <v>112.26971830985916</v>
      </c>
      <c r="AG16">
        <v>112.63239436619719</v>
      </c>
      <c r="AH16">
        <v>112.34859154929578</v>
      </c>
      <c r="AI16">
        <v>112.86577464788732</v>
      </c>
      <c r="AJ16">
        <v>113.2674647887324</v>
      </c>
      <c r="AK16">
        <v>114.47295774647888</v>
      </c>
      <c r="AL16">
        <v>116.53676056338028</v>
      </c>
      <c r="AM16">
        <v>117.38281690140846</v>
      </c>
      <c r="AN16">
        <v>116.55929577464789</v>
      </c>
      <c r="AO16">
        <v>116.48408450704227</v>
      </c>
      <c r="AP16">
        <v>116.75718309859155</v>
      </c>
      <c r="AQ16">
        <v>117.73070422535211</v>
      </c>
      <c r="AR16">
        <v>118.84309859154931</v>
      </c>
      <c r="AS16">
        <v>119.93901408450705</v>
      </c>
      <c r="AT16">
        <v>119.60028169014085</v>
      </c>
      <c r="AU16">
        <v>119.3587323943662</v>
      </c>
      <c r="AV16">
        <v>119.92422535211269</v>
      </c>
      <c r="AW16">
        <v>120.79690140845071</v>
      </c>
      <c r="AX16">
        <v>122.06112676056338</v>
      </c>
      <c r="AY16">
        <v>122.49704225352113</v>
      </c>
      <c r="AZ16">
        <v>121.97943661971831</v>
      </c>
      <c r="BA16">
        <v>121.79915492957747</v>
      </c>
      <c r="BB16">
        <v>121.37169014084509</v>
      </c>
      <c r="BC16">
        <v>121.57422535211268</v>
      </c>
      <c r="BD16">
        <v>122.56211267605633</v>
      </c>
      <c r="BE16">
        <v>122.9323943661972</v>
      </c>
      <c r="BF16">
        <v>123.26957746478874</v>
      </c>
      <c r="BG16">
        <v>123.15605633802818</v>
      </c>
      <c r="BH16">
        <v>122.61225352112676</v>
      </c>
      <c r="BI16">
        <v>123.04704225352114</v>
      </c>
      <c r="BJ16">
        <v>124.63169014084507</v>
      </c>
      <c r="BK16">
        <v>125.71690140845071</v>
      </c>
      <c r="BL16">
        <v>126.06042253521127</v>
      </c>
      <c r="BM16">
        <v>126.79338028169013</v>
      </c>
      <c r="BN16">
        <v>127.01816901408452</v>
      </c>
      <c r="BO16">
        <v>127.45633802816903</v>
      </c>
      <c r="BP16">
        <v>128.65126760563379</v>
      </c>
      <c r="BQ16">
        <v>128.58788732394368</v>
      </c>
      <c r="BR16">
        <v>128.18154929577466</v>
      </c>
      <c r="BS16">
        <v>127.85042253521128</v>
      </c>
      <c r="BT16">
        <v>127.53450704225354</v>
      </c>
      <c r="BU16">
        <v>127.75901408450704</v>
      </c>
      <c r="BV16">
        <v>128.59140845070422</v>
      </c>
      <c r="BW16">
        <v>129.17098591549296</v>
      </c>
      <c r="BX16">
        <v>129.27028169014085</v>
      </c>
      <c r="BY16">
        <v>129.71915492957748</v>
      </c>
      <c r="BZ16">
        <v>130.25112676056338</v>
      </c>
      <c r="CA16">
        <v>130.79591549295776</v>
      </c>
      <c r="CB16">
        <v>132.61098591549296</v>
      </c>
      <c r="CC16">
        <v>132.61521126760564</v>
      </c>
      <c r="CD16">
        <v>132.63535211267606</v>
      </c>
      <c r="CE16">
        <v>132.60549295774649</v>
      </c>
      <c r="CF16">
        <v>132.85436619718311</v>
      </c>
      <c r="CG16">
        <v>132.78985915492959</v>
      </c>
      <c r="CH16">
        <v>134.40169014084506</v>
      </c>
      <c r="CI16">
        <v>134.9623943661972</v>
      </c>
      <c r="CJ16">
        <v>134.71971830985916</v>
      </c>
      <c r="CK16">
        <v>134.69028169014086</v>
      </c>
      <c r="CL16">
        <v>135.28281690140847</v>
      </c>
      <c r="CM16">
        <v>136.25225352112676</v>
      </c>
      <c r="CN16">
        <v>136.43690140845072</v>
      </c>
      <c r="CO16">
        <v>136.09929577464789</v>
      </c>
      <c r="CP16">
        <v>135.70140845070424</v>
      </c>
      <c r="CQ16">
        <v>135.61000000000001</v>
      </c>
      <c r="CR16">
        <v>136.26633802816903</v>
      </c>
      <c r="CS16">
        <v>136.79830985915495</v>
      </c>
      <c r="CT16">
        <v>137.69760563380282</v>
      </c>
    </row>
    <row r="17" spans="1:98">
      <c r="A17">
        <v>16</v>
      </c>
      <c r="B17" t="s">
        <v>16</v>
      </c>
      <c r="C17">
        <v>98.447693860785421</v>
      </c>
      <c r="D17">
        <v>98.602863916867904</v>
      </c>
      <c r="E17">
        <v>98.80067317971799</v>
      </c>
      <c r="F17">
        <v>99.007330643319648</v>
      </c>
      <c r="G17">
        <v>98.966823921295486</v>
      </c>
      <c r="H17">
        <v>99.269157774248669</v>
      </c>
      <c r="I17">
        <v>99.954921570636884</v>
      </c>
      <c r="J17">
        <v>101.59997478962424</v>
      </c>
      <c r="K17">
        <v>101.33099824880253</v>
      </c>
      <c r="L17">
        <v>100.99925162219614</v>
      </c>
      <c r="M17">
        <v>101.19859130061266</v>
      </c>
      <c r="N17">
        <v>101.82171917189231</v>
      </c>
      <c r="O17">
        <v>103.41330697010289</v>
      </c>
      <c r="P17">
        <v>104.15416774846383</v>
      </c>
      <c r="Q17">
        <v>104.51560686819411</v>
      </c>
      <c r="R17">
        <v>104.92321836762244</v>
      </c>
      <c r="S17">
        <v>104.99403561711196</v>
      </c>
      <c r="T17">
        <v>106.04682822093878</v>
      </c>
      <c r="U17">
        <v>109.86949974136979</v>
      </c>
      <c r="V17">
        <v>111.3670179691006</v>
      </c>
      <c r="W17">
        <v>110.76985226729462</v>
      </c>
      <c r="X17">
        <v>110.90165794841948</v>
      </c>
      <c r="Y17">
        <v>111.18541171612139</v>
      </c>
      <c r="Z17">
        <v>111.77192008101073</v>
      </c>
      <c r="AA17">
        <v>113.2791304347826</v>
      </c>
      <c r="AB17">
        <v>112.9886956521739</v>
      </c>
      <c r="AC17">
        <v>113.04826086956521</v>
      </c>
      <c r="AD17">
        <v>113.43652173913043</v>
      </c>
      <c r="AE17">
        <v>113.68913043478261</v>
      </c>
      <c r="AF17">
        <v>114.0808695652174</v>
      </c>
      <c r="AG17">
        <v>114.81478260869565</v>
      </c>
      <c r="AH17">
        <v>115.10478260869564</v>
      </c>
      <c r="AI17">
        <v>115.38956521739129</v>
      </c>
      <c r="AJ17">
        <v>115.53608695652173</v>
      </c>
      <c r="AK17">
        <v>116.80086956521738</v>
      </c>
      <c r="AL17">
        <v>119.63782608695652</v>
      </c>
      <c r="AM17">
        <v>120.91304347826087</v>
      </c>
      <c r="AN17">
        <v>121.17826086956521</v>
      </c>
      <c r="AO17">
        <v>120.63608695652172</v>
      </c>
      <c r="AP17">
        <v>120.63043478260869</v>
      </c>
      <c r="AQ17">
        <v>121.11652173913042</v>
      </c>
      <c r="AR17">
        <v>122.31260869565216</v>
      </c>
      <c r="AS17">
        <v>124.11043478260869</v>
      </c>
      <c r="AT17">
        <v>124.05782608695651</v>
      </c>
      <c r="AU17">
        <v>123.94869565217391</v>
      </c>
      <c r="AV17">
        <v>124.54695652173913</v>
      </c>
      <c r="AW17">
        <v>124.43217391304347</v>
      </c>
      <c r="AX17">
        <v>125.75521739130434</v>
      </c>
      <c r="AY17">
        <v>125.99391304347827</v>
      </c>
      <c r="AZ17">
        <v>126.30173913043477</v>
      </c>
      <c r="BA17">
        <v>126.59652173913042</v>
      </c>
      <c r="BB17">
        <v>126.15999999999998</v>
      </c>
      <c r="BC17">
        <v>126.26782608695652</v>
      </c>
      <c r="BD17">
        <v>127.6595652173913</v>
      </c>
      <c r="BE17">
        <v>128.38043478260869</v>
      </c>
      <c r="BF17">
        <v>128.55304347826086</v>
      </c>
      <c r="BG17">
        <v>128.52913043478259</v>
      </c>
      <c r="BH17">
        <v>128.41652173913042</v>
      </c>
      <c r="BI17">
        <v>128.68521739130435</v>
      </c>
      <c r="BJ17">
        <v>130.02565217391304</v>
      </c>
      <c r="BK17">
        <v>131.38347826086954</v>
      </c>
      <c r="BL17">
        <v>131.32739130434783</v>
      </c>
      <c r="BM17">
        <v>131.5191304347826</v>
      </c>
      <c r="BN17">
        <v>131.69043478260869</v>
      </c>
      <c r="BO17">
        <v>132.16</v>
      </c>
      <c r="BP17">
        <v>133.46304347826086</v>
      </c>
      <c r="BQ17">
        <v>133.6108695652174</v>
      </c>
      <c r="BR17">
        <v>133.22739130434783</v>
      </c>
      <c r="BS17">
        <v>133.21608695652174</v>
      </c>
      <c r="BT17">
        <v>132.96130434782609</v>
      </c>
      <c r="BU17">
        <v>132.75347826086957</v>
      </c>
      <c r="BV17">
        <v>134.11478260869566</v>
      </c>
      <c r="BW17">
        <v>134.54565217391303</v>
      </c>
      <c r="BX17">
        <v>134.84826086956522</v>
      </c>
      <c r="BY17">
        <v>134.91869565217391</v>
      </c>
      <c r="BZ17">
        <v>135.31869565217391</v>
      </c>
      <c r="CA17">
        <v>135.81130434782608</v>
      </c>
      <c r="CB17">
        <v>136.93130434782609</v>
      </c>
      <c r="CC17">
        <v>138.18739130434781</v>
      </c>
      <c r="CD17">
        <v>138.39478260869566</v>
      </c>
      <c r="CE17">
        <v>138.02391304347825</v>
      </c>
      <c r="CF17">
        <v>137.80173913043478</v>
      </c>
      <c r="CG17">
        <v>137.71434782608696</v>
      </c>
      <c r="CH17">
        <v>138.45913043478259</v>
      </c>
      <c r="CI17">
        <v>139.22826086956519</v>
      </c>
      <c r="CJ17">
        <v>139.2086956521739</v>
      </c>
      <c r="CK17">
        <v>138.95434782608694</v>
      </c>
      <c r="CL17">
        <v>139.15739130434781</v>
      </c>
      <c r="CM17">
        <v>139.94173913043477</v>
      </c>
      <c r="CN17">
        <v>140.64739130434782</v>
      </c>
      <c r="CO17">
        <v>141.05869565217392</v>
      </c>
      <c r="CP17">
        <v>140.79347826086956</v>
      </c>
      <c r="CQ17">
        <v>140.40869565217389</v>
      </c>
      <c r="CR17">
        <v>139.8908695652174</v>
      </c>
      <c r="CS17">
        <v>140.18695652173912</v>
      </c>
      <c r="CT17">
        <v>140.75260869565216</v>
      </c>
    </row>
    <row r="18" spans="1:98">
      <c r="A18">
        <v>17</v>
      </c>
      <c r="B18" t="s">
        <v>17</v>
      </c>
      <c r="C18">
        <v>97.96664984609636</v>
      </c>
      <c r="D18">
        <v>98.572801657061291</v>
      </c>
      <c r="E18">
        <v>98.69378013099471</v>
      </c>
      <c r="F18">
        <v>98.675816661871437</v>
      </c>
      <c r="G18">
        <v>98.534836702567802</v>
      </c>
      <c r="H18">
        <v>99.123190689886854</v>
      </c>
      <c r="I18">
        <v>100.34720981483569</v>
      </c>
      <c r="J18">
        <v>101.64718892867161</v>
      </c>
      <c r="K18">
        <v>101.22604065905864</v>
      </c>
      <c r="L18">
        <v>101.40323681811418</v>
      </c>
      <c r="M18">
        <v>101.43481659271238</v>
      </c>
      <c r="N18">
        <v>102.37443149812866</v>
      </c>
      <c r="O18">
        <v>103.99926786858241</v>
      </c>
      <c r="P18">
        <v>104.64115708531673</v>
      </c>
      <c r="Q18">
        <v>105.0600655260284</v>
      </c>
      <c r="R18">
        <v>105.62557077625571</v>
      </c>
      <c r="S18">
        <v>106.51295241594708</v>
      </c>
      <c r="T18">
        <v>107.65536984024379</v>
      </c>
      <c r="U18">
        <v>111.38969149035326</v>
      </c>
      <c r="V18">
        <v>113.32390381895333</v>
      </c>
      <c r="W18">
        <v>112.80641252679654</v>
      </c>
      <c r="X18">
        <v>113.35261733694131</v>
      </c>
      <c r="Y18">
        <v>112.30797200254521</v>
      </c>
      <c r="Z18">
        <v>113.15344020710943</v>
      </c>
      <c r="AA18">
        <v>113.64</v>
      </c>
      <c r="AB18">
        <v>114.31</v>
      </c>
      <c r="AC18">
        <v>115.44</v>
      </c>
      <c r="AD18">
        <v>115.66</v>
      </c>
      <c r="AE18">
        <v>115.95</v>
      </c>
      <c r="AF18">
        <v>116.58</v>
      </c>
      <c r="AG18">
        <v>119.51</v>
      </c>
      <c r="AH18">
        <v>120.18</v>
      </c>
      <c r="AI18">
        <v>121.03</v>
      </c>
      <c r="AJ18">
        <v>121.48</v>
      </c>
      <c r="AK18">
        <v>123.55</v>
      </c>
      <c r="AL18">
        <v>126.63</v>
      </c>
      <c r="AM18">
        <v>127.07</v>
      </c>
      <c r="AN18">
        <v>126.44</v>
      </c>
      <c r="AO18">
        <v>126.43</v>
      </c>
      <c r="AP18">
        <v>126.7</v>
      </c>
      <c r="AQ18">
        <v>127.26</v>
      </c>
      <c r="AR18">
        <v>127.99</v>
      </c>
      <c r="AS18">
        <v>129.78</v>
      </c>
      <c r="AT18">
        <v>129.58000000000001</v>
      </c>
      <c r="AU18">
        <v>129.21</v>
      </c>
      <c r="AV18">
        <v>129.63999999999999</v>
      </c>
      <c r="AW18">
        <v>129.69999999999999</v>
      </c>
      <c r="AX18">
        <v>130.96</v>
      </c>
      <c r="AY18">
        <v>132.04</v>
      </c>
      <c r="AZ18">
        <v>132.27000000000001</v>
      </c>
      <c r="BA18">
        <v>132.38999999999999</v>
      </c>
      <c r="BB18">
        <v>132.97999999999999</v>
      </c>
      <c r="BC18">
        <v>133.74</v>
      </c>
      <c r="BD18">
        <v>135.87</v>
      </c>
      <c r="BE18">
        <v>136.28</v>
      </c>
      <c r="BF18">
        <v>135.69999999999999</v>
      </c>
      <c r="BG18">
        <v>135.1</v>
      </c>
      <c r="BH18">
        <v>135.52000000000001</v>
      </c>
      <c r="BI18">
        <v>136.04</v>
      </c>
      <c r="BJ18">
        <v>136.6</v>
      </c>
      <c r="BK18">
        <v>137.54</v>
      </c>
      <c r="BL18">
        <v>137.59</v>
      </c>
      <c r="BM18">
        <v>138.13999999999999</v>
      </c>
      <c r="BN18">
        <v>138.51</v>
      </c>
      <c r="BO18">
        <v>139.21</v>
      </c>
      <c r="BP18">
        <v>141.84</v>
      </c>
      <c r="BQ18">
        <v>141.44999999999999</v>
      </c>
      <c r="BR18">
        <v>140.32</v>
      </c>
      <c r="BS18">
        <v>139.97999999999999</v>
      </c>
      <c r="BT18">
        <v>139.41999999999999</v>
      </c>
      <c r="BU18">
        <v>139.16999999999999</v>
      </c>
      <c r="BV18">
        <v>140.38</v>
      </c>
      <c r="BW18">
        <v>141.07</v>
      </c>
      <c r="BX18">
        <v>141.19</v>
      </c>
      <c r="BY18">
        <v>141.15</v>
      </c>
      <c r="BZ18">
        <v>141.56</v>
      </c>
      <c r="CA18">
        <v>142.27000000000001</v>
      </c>
      <c r="CB18">
        <v>146.13</v>
      </c>
      <c r="CC18">
        <v>144.09</v>
      </c>
      <c r="CD18">
        <v>144.99</v>
      </c>
      <c r="CE18">
        <v>143.93</v>
      </c>
      <c r="CF18">
        <v>143.97999999999999</v>
      </c>
      <c r="CG18">
        <v>145.08000000000001</v>
      </c>
      <c r="CH18">
        <v>147.4</v>
      </c>
      <c r="CI18">
        <v>148.82</v>
      </c>
      <c r="CJ18">
        <v>148.78</v>
      </c>
      <c r="CK18">
        <v>147.84</v>
      </c>
      <c r="CL18">
        <v>148.72</v>
      </c>
      <c r="CM18">
        <v>149.86000000000001</v>
      </c>
      <c r="CN18">
        <v>150.66</v>
      </c>
      <c r="CO18">
        <v>149.69999999999999</v>
      </c>
      <c r="CP18">
        <v>148.32</v>
      </c>
      <c r="CQ18">
        <v>147.47</v>
      </c>
      <c r="CR18">
        <v>147.03</v>
      </c>
      <c r="CS18">
        <v>147.94999999999999</v>
      </c>
      <c r="CT18">
        <v>149.56</v>
      </c>
    </row>
    <row r="19" spans="1:98">
      <c r="A19">
        <v>18</v>
      </c>
      <c r="B19" t="s">
        <v>18</v>
      </c>
      <c r="C19">
        <v>99.557219938621046</v>
      </c>
      <c r="D19">
        <v>99.140349708395163</v>
      </c>
      <c r="E19">
        <v>99.332301021046902</v>
      </c>
      <c r="F19">
        <v>99.306984226117208</v>
      </c>
      <c r="G19">
        <v>99.43534973164347</v>
      </c>
      <c r="H19">
        <v>99.827913109218983</v>
      </c>
      <c r="I19">
        <v>100.06963978615262</v>
      </c>
      <c r="J19">
        <v>100.40239567372592</v>
      </c>
      <c r="K19">
        <v>100.64418124647344</v>
      </c>
      <c r="L19">
        <v>100.58767721825451</v>
      </c>
      <c r="M19">
        <v>100.50762441054252</v>
      </c>
      <c r="N19">
        <v>101.18836392980838</v>
      </c>
      <c r="O19">
        <v>102.02014840204401</v>
      </c>
      <c r="P19">
        <v>102.63185333394425</v>
      </c>
      <c r="Q19">
        <v>102.32459769260409</v>
      </c>
      <c r="R19">
        <v>102.56473439070439</v>
      </c>
      <c r="S19">
        <v>102.83590963882274</v>
      </c>
      <c r="T19">
        <v>103.6963779208919</v>
      </c>
      <c r="U19">
        <v>106.16283084302688</v>
      </c>
      <c r="V19">
        <v>106.96272932194105</v>
      </c>
      <c r="W19">
        <v>107.54822065415817</v>
      </c>
      <c r="X19">
        <v>107.84594044514139</v>
      </c>
      <c r="Y19">
        <v>108.43675607527319</v>
      </c>
      <c r="Z19">
        <v>109.06007360952859</v>
      </c>
      <c r="AA19">
        <v>109.93996441281139</v>
      </c>
      <c r="AB19">
        <v>110.23384341637011</v>
      </c>
      <c r="AC19">
        <v>110.35238434163701</v>
      </c>
      <c r="AD19">
        <v>109.71402135231317</v>
      </c>
      <c r="AE19">
        <v>109.68298932384342</v>
      </c>
      <c r="AF19">
        <v>109.95021352313168</v>
      </c>
      <c r="AG19">
        <v>111.28423487544484</v>
      </c>
      <c r="AH19">
        <v>111.84135231316726</v>
      </c>
      <c r="AI19">
        <v>112.305871886121</v>
      </c>
      <c r="AJ19">
        <v>112.69565836298933</v>
      </c>
      <c r="AK19">
        <v>114.25462633451957</v>
      </c>
      <c r="AL19">
        <v>117.34024911032029</v>
      </c>
      <c r="AM19">
        <v>116.96131672597866</v>
      </c>
      <c r="AN19">
        <v>116.38128113879003</v>
      </c>
      <c r="AO19">
        <v>116.59441281138791</v>
      </c>
      <c r="AP19">
        <v>117.15572953736655</v>
      </c>
      <c r="AQ19">
        <v>118.00163701067616</v>
      </c>
      <c r="AR19">
        <v>118.97893238434165</v>
      </c>
      <c r="AS19">
        <v>120.96377224199287</v>
      </c>
      <c r="AT19">
        <v>121.6344128113879</v>
      </c>
      <c r="AU19">
        <v>121.62249110320283</v>
      </c>
      <c r="AV19">
        <v>120.75270462633452</v>
      </c>
      <c r="AW19">
        <v>121.32434163701068</v>
      </c>
      <c r="AX19">
        <v>122.50156583629894</v>
      </c>
      <c r="AY19">
        <v>123.17843416370107</v>
      </c>
      <c r="AZ19">
        <v>122.78508896797153</v>
      </c>
      <c r="BA19">
        <v>123.11078291814947</v>
      </c>
      <c r="BB19">
        <v>121.96398576512455</v>
      </c>
      <c r="BC19">
        <v>121.9153024911032</v>
      </c>
      <c r="BD19">
        <v>123.55722419928826</v>
      </c>
      <c r="BE19">
        <v>125.24597864768683</v>
      </c>
      <c r="BF19">
        <v>124.89715302491103</v>
      </c>
      <c r="BG19">
        <v>125.29729537366549</v>
      </c>
      <c r="BH19">
        <v>125.42003558718862</v>
      </c>
      <c r="BI19">
        <v>126.50330960854092</v>
      </c>
      <c r="BJ19">
        <v>126.82476868327402</v>
      </c>
      <c r="BK19">
        <v>127.72743772241994</v>
      </c>
      <c r="BL19">
        <v>127.9285409252669</v>
      </c>
      <c r="BM19">
        <v>126.90270462633453</v>
      </c>
      <c r="BN19">
        <v>127.37889679715303</v>
      </c>
      <c r="BO19">
        <v>128.06185053380784</v>
      </c>
      <c r="BP19">
        <v>129.39800711743771</v>
      </c>
      <c r="BQ19">
        <v>129.34480427046265</v>
      </c>
      <c r="BR19">
        <v>129.39039145907472</v>
      </c>
      <c r="BS19">
        <v>130.03480427046264</v>
      </c>
      <c r="BT19">
        <v>130.83672597864771</v>
      </c>
      <c r="BU19">
        <v>130.96391459074732</v>
      </c>
      <c r="BV19">
        <v>131.92384341637012</v>
      </c>
      <c r="BW19">
        <v>133.08010676156584</v>
      </c>
      <c r="BX19">
        <v>133.03854092526691</v>
      </c>
      <c r="BY19">
        <v>133.31455516014233</v>
      </c>
      <c r="BZ19">
        <v>132.92156583629895</v>
      </c>
      <c r="CA19">
        <v>133.13558718861211</v>
      </c>
      <c r="CB19">
        <v>134.65629893238435</v>
      </c>
      <c r="CC19">
        <v>135.01473309608539</v>
      </c>
      <c r="CD19">
        <v>134.29412811387903</v>
      </c>
      <c r="CE19">
        <v>134.16701067615659</v>
      </c>
      <c r="CF19">
        <v>134.37548042704628</v>
      </c>
      <c r="CG19">
        <v>134.94733096085409</v>
      </c>
      <c r="CH19">
        <v>136.5047330960854</v>
      </c>
      <c r="CI19">
        <v>136.6873309608541</v>
      </c>
      <c r="CJ19">
        <v>137.00320284697509</v>
      </c>
      <c r="CK19">
        <v>136.93195729537365</v>
      </c>
      <c r="CL19">
        <v>137.17626334519571</v>
      </c>
      <c r="CM19">
        <v>138.56352313167261</v>
      </c>
      <c r="CN19">
        <v>138.90775800711742</v>
      </c>
      <c r="CO19">
        <v>139.74637010676159</v>
      </c>
      <c r="CP19">
        <v>138.63459074733098</v>
      </c>
      <c r="CQ19">
        <v>137.95284697508896</v>
      </c>
      <c r="CR19">
        <v>137.57427046263345</v>
      </c>
      <c r="CS19">
        <v>137.5329537366548</v>
      </c>
      <c r="CT19">
        <v>139.27590747330959</v>
      </c>
    </row>
    <row r="20" spans="1:98">
      <c r="A20">
        <v>19</v>
      </c>
      <c r="B20" t="s">
        <v>19</v>
      </c>
      <c r="C20">
        <v>98.457221570633365</v>
      </c>
      <c r="D20">
        <v>98.293441713774328</v>
      </c>
      <c r="E20">
        <v>98.153385438041653</v>
      </c>
      <c r="F20">
        <v>98.512352636183834</v>
      </c>
      <c r="G20">
        <v>98.816771424856412</v>
      </c>
      <c r="H20">
        <v>99.46903018528144</v>
      </c>
      <c r="I20">
        <v>100.18339092489562</v>
      </c>
      <c r="J20">
        <v>101.15597379939102</v>
      </c>
      <c r="K20">
        <v>101.44801240235736</v>
      </c>
      <c r="L20">
        <v>101.72976823065399</v>
      </c>
      <c r="M20">
        <v>101.68869090791573</v>
      </c>
      <c r="N20">
        <v>102.09196076601523</v>
      </c>
      <c r="O20">
        <v>103.00387004297716</v>
      </c>
      <c r="P20">
        <v>103.77629731572938</v>
      </c>
      <c r="Q20">
        <v>104.74731073041005</v>
      </c>
      <c r="R20">
        <v>104.61107476236782</v>
      </c>
      <c r="S20">
        <v>104.60712212521902</v>
      </c>
      <c r="T20">
        <v>105.5926484637108</v>
      </c>
      <c r="U20">
        <v>108.75893035128652</v>
      </c>
      <c r="V20">
        <v>109.96375898433254</v>
      </c>
      <c r="W20">
        <v>109.83363884814618</v>
      </c>
      <c r="X20">
        <v>110.30843146512358</v>
      </c>
      <c r="Y20">
        <v>110.13073828454235</v>
      </c>
      <c r="Z20">
        <v>110.72498940978009</v>
      </c>
      <c r="AA20">
        <v>111.90390862944162</v>
      </c>
      <c r="AB20">
        <v>111.93715736040608</v>
      </c>
      <c r="AC20">
        <v>111.61670050761421</v>
      </c>
      <c r="AD20">
        <v>111.42832487309644</v>
      </c>
      <c r="AE20">
        <v>111.5227918781726</v>
      </c>
      <c r="AF20">
        <v>112.33568527918783</v>
      </c>
      <c r="AG20">
        <v>113.5453807106599</v>
      </c>
      <c r="AH20">
        <v>114.30939086294416</v>
      </c>
      <c r="AI20">
        <v>114.47106598984772</v>
      </c>
      <c r="AJ20">
        <v>115.30507614213198</v>
      </c>
      <c r="AK20">
        <v>116.50096446700508</v>
      </c>
      <c r="AL20">
        <v>119.64979695431472</v>
      </c>
      <c r="AM20">
        <v>118.97781725888325</v>
      </c>
      <c r="AN20">
        <v>118.50827411167514</v>
      </c>
      <c r="AO20">
        <v>119.03147208121828</v>
      </c>
      <c r="AP20">
        <v>119.81959390862943</v>
      </c>
      <c r="AQ20">
        <v>120.63639593908628</v>
      </c>
      <c r="AR20">
        <v>121.51025380710659</v>
      </c>
      <c r="AS20">
        <v>122.86766497461929</v>
      </c>
      <c r="AT20">
        <v>123.2307614213198</v>
      </c>
      <c r="AU20">
        <v>123.28431472081219</v>
      </c>
      <c r="AV20">
        <v>123.38401015228426</v>
      </c>
      <c r="AW20">
        <v>123.45482233502538</v>
      </c>
      <c r="AX20">
        <v>124.83918781725889</v>
      </c>
      <c r="AY20">
        <v>125.23573604060914</v>
      </c>
      <c r="AZ20">
        <v>124.77944162436548</v>
      </c>
      <c r="BA20">
        <v>125.32467005076143</v>
      </c>
      <c r="BB20">
        <v>124.36700507614214</v>
      </c>
      <c r="BC20">
        <v>124.43081218274111</v>
      </c>
      <c r="BD20">
        <v>125.34492385786803</v>
      </c>
      <c r="BE20">
        <v>125.96517766497462</v>
      </c>
      <c r="BF20">
        <v>125.96944162436549</v>
      </c>
      <c r="BG20">
        <v>126.32294416243654</v>
      </c>
      <c r="BH20">
        <v>126.94431472081219</v>
      </c>
      <c r="BI20">
        <v>127.52258883248732</v>
      </c>
      <c r="BJ20">
        <v>128.3065989847716</v>
      </c>
      <c r="BK20">
        <v>129.36040609137055</v>
      </c>
      <c r="BL20">
        <v>130.05593908629442</v>
      </c>
      <c r="BM20">
        <v>129.92736040609137</v>
      </c>
      <c r="BN20">
        <v>129.66324873096448</v>
      </c>
      <c r="BO20">
        <v>130.806192893401</v>
      </c>
      <c r="BP20">
        <v>131.49883248730964</v>
      </c>
      <c r="BQ20">
        <v>131.3817766497462</v>
      </c>
      <c r="BR20">
        <v>130.88624365482232</v>
      </c>
      <c r="BS20">
        <v>131.18827411167513</v>
      </c>
      <c r="BT20">
        <v>131.35477157360404</v>
      </c>
      <c r="BU20">
        <v>131.6097461928934</v>
      </c>
      <c r="BV20">
        <v>132.17558375634519</v>
      </c>
      <c r="BW20">
        <v>133.85893401015227</v>
      </c>
      <c r="BX20">
        <v>133.96543147208124</v>
      </c>
      <c r="BY20">
        <v>134.12720812182741</v>
      </c>
      <c r="BZ20">
        <v>134.09512690355328</v>
      </c>
      <c r="CA20">
        <v>133.96918781725887</v>
      </c>
      <c r="CB20">
        <v>135.18233502538072</v>
      </c>
      <c r="CC20">
        <v>135.12086294416244</v>
      </c>
      <c r="CD20">
        <v>135.22177664974618</v>
      </c>
      <c r="CE20">
        <v>134.93619289340103</v>
      </c>
      <c r="CF20">
        <v>135.02299492385785</v>
      </c>
      <c r="CG20">
        <v>135.36741116751267</v>
      </c>
      <c r="CH20">
        <v>135.78152284263959</v>
      </c>
      <c r="CI20">
        <v>136.08238578680204</v>
      </c>
      <c r="CJ20">
        <v>135.691269035533</v>
      </c>
      <c r="CK20">
        <v>136.12446700507616</v>
      </c>
      <c r="CL20">
        <v>137.02355329949236</v>
      </c>
      <c r="CM20">
        <v>138.07172588832486</v>
      </c>
      <c r="CN20">
        <v>138.91375634517766</v>
      </c>
      <c r="CO20">
        <v>139.83781725888326</v>
      </c>
      <c r="CP20">
        <v>140.06964467005076</v>
      </c>
      <c r="CQ20">
        <v>139.79167512690356</v>
      </c>
      <c r="CR20">
        <v>139.66020304568528</v>
      </c>
      <c r="CS20">
        <v>139.81203045685277</v>
      </c>
      <c r="CT20">
        <v>140.45878172588831</v>
      </c>
    </row>
    <row r="21" spans="1:98">
      <c r="A21">
        <v>20</v>
      </c>
      <c r="B21" t="s">
        <v>20</v>
      </c>
      <c r="C21">
        <v>98.303287826294834</v>
      </c>
      <c r="D21">
        <v>98.640456726466567</v>
      </c>
      <c r="E21">
        <v>98.594971625008014</v>
      </c>
      <c r="F21">
        <v>99.408706374176973</v>
      </c>
      <c r="G21">
        <v>99.206983032123929</v>
      </c>
      <c r="H21">
        <v>99.886884549901552</v>
      </c>
      <c r="I21">
        <v>100.93211693098299</v>
      </c>
      <c r="J21">
        <v>101.55434949069502</v>
      </c>
      <c r="K21">
        <v>100.89826429310618</v>
      </c>
      <c r="L21">
        <v>100.32430974010047</v>
      </c>
      <c r="M21">
        <v>100.85194681222167</v>
      </c>
      <c r="N21">
        <v>101.39772259892182</v>
      </c>
      <c r="O21">
        <v>101.73865797337679</v>
      </c>
      <c r="P21">
        <v>102.68752876208006</v>
      </c>
      <c r="Q21">
        <v>103.08823529411764</v>
      </c>
      <c r="R21">
        <v>103.32997895892417</v>
      </c>
      <c r="S21">
        <v>103.48208558599836</v>
      </c>
      <c r="T21">
        <v>104.12756264236903</v>
      </c>
      <c r="U21">
        <v>109.29863831374743</v>
      </c>
      <c r="V21">
        <v>113.22596388482187</v>
      </c>
      <c r="W21">
        <v>111.01518026565465</v>
      </c>
      <c r="X21">
        <v>111.59078027583601</v>
      </c>
      <c r="Y21">
        <v>111.0788537179247</v>
      </c>
      <c r="Z21">
        <v>111.84668989547038</v>
      </c>
      <c r="AA21">
        <v>112.35</v>
      </c>
      <c r="AB21">
        <v>111.57</v>
      </c>
      <c r="AC21">
        <v>112.16</v>
      </c>
      <c r="AD21">
        <v>112.95</v>
      </c>
      <c r="AE21">
        <v>112.93</v>
      </c>
      <c r="AF21">
        <v>114.28</v>
      </c>
      <c r="AG21">
        <v>117.19</v>
      </c>
      <c r="AH21">
        <v>116</v>
      </c>
      <c r="AI21">
        <v>117.01</v>
      </c>
      <c r="AJ21">
        <v>118.13</v>
      </c>
      <c r="AK21">
        <v>118.61</v>
      </c>
      <c r="AL21">
        <v>122.3</v>
      </c>
      <c r="AM21">
        <v>121.63</v>
      </c>
      <c r="AN21">
        <v>120.62</v>
      </c>
      <c r="AO21">
        <v>121.04</v>
      </c>
      <c r="AP21">
        <v>121.79</v>
      </c>
      <c r="AQ21">
        <v>122.58</v>
      </c>
      <c r="AR21">
        <v>123.67</v>
      </c>
      <c r="AS21">
        <v>124.78</v>
      </c>
      <c r="AT21">
        <v>126.73</v>
      </c>
      <c r="AU21">
        <v>124.73</v>
      </c>
      <c r="AV21">
        <v>125.87</v>
      </c>
      <c r="AW21">
        <v>125.9</v>
      </c>
      <c r="AX21">
        <v>127.83</v>
      </c>
      <c r="AY21">
        <v>128.5</v>
      </c>
      <c r="AZ21">
        <v>127.28</v>
      </c>
      <c r="BA21">
        <v>127.64</v>
      </c>
      <c r="BB21">
        <v>127.71</v>
      </c>
      <c r="BC21">
        <v>128.08000000000001</v>
      </c>
      <c r="BD21">
        <v>128.46</v>
      </c>
      <c r="BE21">
        <v>129.79</v>
      </c>
      <c r="BF21">
        <v>129.66</v>
      </c>
      <c r="BG21">
        <v>129.78</v>
      </c>
      <c r="BH21">
        <v>129.51</v>
      </c>
      <c r="BI21">
        <v>129.85</v>
      </c>
      <c r="BJ21">
        <v>130.27000000000001</v>
      </c>
      <c r="BK21">
        <v>131.09</v>
      </c>
      <c r="BL21">
        <v>131.13</v>
      </c>
      <c r="BM21">
        <v>130.72</v>
      </c>
      <c r="BN21">
        <v>131.19</v>
      </c>
      <c r="BO21">
        <v>131.44999999999999</v>
      </c>
      <c r="BP21">
        <v>133.49</v>
      </c>
      <c r="BQ21">
        <v>134.56</v>
      </c>
      <c r="BR21">
        <v>132.53</v>
      </c>
      <c r="BS21">
        <v>131.86000000000001</v>
      </c>
      <c r="BT21">
        <v>132.55000000000001</v>
      </c>
      <c r="BU21">
        <v>131.15</v>
      </c>
      <c r="BV21">
        <v>132.84</v>
      </c>
      <c r="BW21">
        <v>133.71</v>
      </c>
      <c r="BX21">
        <v>134.19</v>
      </c>
      <c r="BY21">
        <v>135.01</v>
      </c>
      <c r="BZ21">
        <v>135.84</v>
      </c>
      <c r="CA21">
        <v>136.38</v>
      </c>
      <c r="CB21">
        <v>138.71</v>
      </c>
      <c r="CC21">
        <v>137.09</v>
      </c>
      <c r="CD21">
        <v>136.71</v>
      </c>
      <c r="CE21">
        <v>136.69999999999999</v>
      </c>
      <c r="CF21">
        <v>136.87</v>
      </c>
      <c r="CG21">
        <v>137.22999999999999</v>
      </c>
      <c r="CH21">
        <v>138.31</v>
      </c>
      <c r="CI21">
        <v>139.36000000000001</v>
      </c>
      <c r="CJ21">
        <v>139.03</v>
      </c>
      <c r="CK21">
        <v>138.99</v>
      </c>
      <c r="CL21">
        <v>139.46</v>
      </c>
      <c r="CM21">
        <v>140.29</v>
      </c>
      <c r="CN21">
        <v>140.97999999999999</v>
      </c>
      <c r="CO21">
        <v>140.81</v>
      </c>
      <c r="CP21">
        <v>141.41999999999999</v>
      </c>
      <c r="CQ21">
        <v>140.31</v>
      </c>
      <c r="CR21">
        <v>140.32</v>
      </c>
      <c r="CS21">
        <v>140.91</v>
      </c>
      <c r="CT21">
        <v>141.11000000000001</v>
      </c>
    </row>
    <row r="22" spans="1:98">
      <c r="A22">
        <v>21</v>
      </c>
      <c r="B22" t="s">
        <v>21</v>
      </c>
      <c r="C22">
        <v>97.099581423409873</v>
      </c>
      <c r="D22">
        <v>97.911628300785694</v>
      </c>
      <c r="E22">
        <v>98.888357504708623</v>
      </c>
      <c r="F22">
        <v>99.492582158276448</v>
      </c>
      <c r="G22">
        <v>99.466190199433015</v>
      </c>
      <c r="H22">
        <v>100.78692580134539</v>
      </c>
      <c r="I22">
        <v>101.9226806897572</v>
      </c>
      <c r="J22">
        <v>102.07623005886742</v>
      </c>
      <c r="K22">
        <v>101.0099093241755</v>
      </c>
      <c r="L22">
        <v>99.979272058969286</v>
      </c>
      <c r="M22">
        <v>100.37460484158285</v>
      </c>
      <c r="N22">
        <v>100.99203763868874</v>
      </c>
      <c r="O22">
        <v>102.41638516083873</v>
      </c>
      <c r="P22">
        <v>100.79059073212829</v>
      </c>
      <c r="Q22">
        <v>101.3213621202768</v>
      </c>
      <c r="R22">
        <v>101.44613455575143</v>
      </c>
      <c r="S22">
        <v>103.05681237951092</v>
      </c>
      <c r="T22">
        <v>102.86274552521282</v>
      </c>
      <c r="U22">
        <v>106.25492794778827</v>
      </c>
      <c r="V22">
        <v>109.85961347507993</v>
      </c>
      <c r="W22">
        <v>109.26871715223714</v>
      </c>
      <c r="X22">
        <v>106.25935142539998</v>
      </c>
      <c r="Y22">
        <v>106.48277705271082</v>
      </c>
      <c r="Z22">
        <v>108.08262152912032</v>
      </c>
      <c r="AA22">
        <v>108.98396825396824</v>
      </c>
      <c r="AB22">
        <v>109.96269841269842</v>
      </c>
      <c r="AC22">
        <v>110.38492063492063</v>
      </c>
      <c r="AD22">
        <v>111.32825396825396</v>
      </c>
      <c r="AE22">
        <v>111.78015873015873</v>
      </c>
      <c r="AF22">
        <v>111.96984126984127</v>
      </c>
      <c r="AG22">
        <v>112.37269841269841</v>
      </c>
      <c r="AH22">
        <v>112.66428571428571</v>
      </c>
      <c r="AI22">
        <v>112.3131746031746</v>
      </c>
      <c r="AJ22">
        <v>112.67285714285714</v>
      </c>
      <c r="AK22">
        <v>113.79285714285714</v>
      </c>
      <c r="AL22">
        <v>115.85746031746032</v>
      </c>
      <c r="AM22">
        <v>117.7695238095238</v>
      </c>
      <c r="AN22">
        <v>119.90460317460317</v>
      </c>
      <c r="AO22">
        <v>120.39920634920635</v>
      </c>
      <c r="AP22">
        <v>120.90317460317459</v>
      </c>
      <c r="AQ22">
        <v>122.23984126984126</v>
      </c>
      <c r="AR22">
        <v>121.8779365079365</v>
      </c>
      <c r="AS22">
        <v>123.05285714285714</v>
      </c>
      <c r="AT22">
        <v>121.18809523809523</v>
      </c>
      <c r="AU22">
        <v>121.46</v>
      </c>
      <c r="AV22">
        <v>122.42968253968253</v>
      </c>
      <c r="AW22">
        <v>122.03968253968253</v>
      </c>
      <c r="AX22">
        <v>122.98015873015872</v>
      </c>
      <c r="AY22">
        <v>123.32492063492063</v>
      </c>
      <c r="AZ22">
        <v>123.3838095238095</v>
      </c>
      <c r="BA22">
        <v>123.06682539682539</v>
      </c>
      <c r="BB22">
        <v>121.89380952380952</v>
      </c>
      <c r="BC22">
        <v>123.65238095238095</v>
      </c>
      <c r="BD22">
        <v>124.09428571428572</v>
      </c>
      <c r="BE22">
        <v>124.72809523809524</v>
      </c>
      <c r="BF22">
        <v>125.185873015873</v>
      </c>
      <c r="BG22">
        <v>124.97920634920635</v>
      </c>
      <c r="BH22">
        <v>125.66698412698412</v>
      </c>
      <c r="BI22">
        <v>126.18999999999998</v>
      </c>
      <c r="BJ22">
        <v>126.98333333333332</v>
      </c>
      <c r="BK22">
        <v>127.31666666666666</v>
      </c>
      <c r="BL22">
        <v>126.56634920634922</v>
      </c>
      <c r="BM22">
        <v>127.95253968253968</v>
      </c>
      <c r="BN22">
        <v>127.08698412698412</v>
      </c>
      <c r="BO22">
        <v>127.42666666666666</v>
      </c>
      <c r="BP22">
        <v>131.31888888888889</v>
      </c>
      <c r="BQ22">
        <v>132.62460317460315</v>
      </c>
      <c r="BR22">
        <v>129.86968253968254</v>
      </c>
      <c r="BS22">
        <v>129.79396825396825</v>
      </c>
      <c r="BT22">
        <v>128.42190476190476</v>
      </c>
      <c r="BU22">
        <v>127.40333333333334</v>
      </c>
      <c r="BV22">
        <v>127.974126984127</v>
      </c>
      <c r="BW22">
        <v>128.71968253968254</v>
      </c>
      <c r="BX22">
        <v>129.54190476190476</v>
      </c>
      <c r="BY22">
        <v>129.0952380952381</v>
      </c>
      <c r="BZ22">
        <v>128.19936507936507</v>
      </c>
      <c r="CA22">
        <v>129.80015873015873</v>
      </c>
      <c r="CB22">
        <v>131.16841269841271</v>
      </c>
      <c r="CC22">
        <v>129.51984126984127</v>
      </c>
      <c r="CD22">
        <v>129.53444444444443</v>
      </c>
      <c r="CE22">
        <v>129.02634920634921</v>
      </c>
      <c r="CF22">
        <v>129.6368253968254</v>
      </c>
      <c r="CG22">
        <v>130.7673015873016</v>
      </c>
      <c r="CH22">
        <v>132.25857142857143</v>
      </c>
      <c r="CI22">
        <v>132.7222222222222</v>
      </c>
      <c r="CJ22">
        <v>133.26301587301586</v>
      </c>
      <c r="CK22">
        <v>133.92079365079363</v>
      </c>
      <c r="CL22">
        <v>133.74968253968254</v>
      </c>
      <c r="CM22">
        <v>135.88285714285712</v>
      </c>
      <c r="CN22">
        <v>136.54365079365078</v>
      </c>
      <c r="CO22">
        <v>136.30920634920633</v>
      </c>
      <c r="CP22">
        <v>136.1311111111111</v>
      </c>
      <c r="CQ22">
        <v>136.14920634920634</v>
      </c>
      <c r="CR22">
        <v>136.49142857142857</v>
      </c>
      <c r="CS22">
        <v>135.40158730158728</v>
      </c>
      <c r="CT22">
        <v>135.01555555555555</v>
      </c>
    </row>
    <row r="23" spans="1:98">
      <c r="A23">
        <v>22</v>
      </c>
      <c r="B23" t="s">
        <v>22</v>
      </c>
      <c r="C23">
        <v>98.952432329978265</v>
      </c>
      <c r="D23">
        <v>99.816181154824847</v>
      </c>
      <c r="E23">
        <v>99.251641257384193</v>
      </c>
      <c r="F23">
        <v>99.518482211241405</v>
      </c>
      <c r="G23">
        <v>99.085850907608318</v>
      </c>
      <c r="H23">
        <v>99.544609541430646</v>
      </c>
      <c r="I23">
        <v>100.13421219786727</v>
      </c>
      <c r="J23">
        <v>100.6692912579243</v>
      </c>
      <c r="K23">
        <v>100.71950805319101</v>
      </c>
      <c r="L23">
        <v>100.56979192757252</v>
      </c>
      <c r="M23">
        <v>100.59647449007173</v>
      </c>
      <c r="N23">
        <v>101.14152467090541</v>
      </c>
      <c r="O23">
        <v>102.65656152451751</v>
      </c>
      <c r="P23">
        <v>103.56558485444707</v>
      </c>
      <c r="Q23">
        <v>104.24358212712772</v>
      </c>
      <c r="R23">
        <v>104.70478687953079</v>
      </c>
      <c r="S23">
        <v>103.94186062573817</v>
      </c>
      <c r="T23">
        <v>104.77125698958723</v>
      </c>
      <c r="U23">
        <v>108.94431573106857</v>
      </c>
      <c r="V23">
        <v>110.35474161607463</v>
      </c>
      <c r="W23">
        <v>108.87325042594426</v>
      </c>
      <c r="X23">
        <v>109.26934617603861</v>
      </c>
      <c r="Y23">
        <v>109.44963307817564</v>
      </c>
      <c r="Z23">
        <v>110.0860807368436</v>
      </c>
      <c r="AA23">
        <v>111.6678947368421</v>
      </c>
      <c r="AB23">
        <v>111.99587719298245</v>
      </c>
      <c r="AC23">
        <v>111.56991228070174</v>
      </c>
      <c r="AD23">
        <v>111.15912280701754</v>
      </c>
      <c r="AE23">
        <v>111.38140350877192</v>
      </c>
      <c r="AF23">
        <v>111.85114035087719</v>
      </c>
      <c r="AG23">
        <v>113.12070175438595</v>
      </c>
      <c r="AH23">
        <v>113.87412280701753</v>
      </c>
      <c r="AI23">
        <v>114.22263157894736</v>
      </c>
      <c r="AJ23">
        <v>114.38307017543858</v>
      </c>
      <c r="AK23">
        <v>115.49350877192981</v>
      </c>
      <c r="AL23">
        <v>118.0369298245614</v>
      </c>
      <c r="AM23">
        <v>118.60122807017544</v>
      </c>
      <c r="AN23">
        <v>117.89464912280701</v>
      </c>
      <c r="AO23">
        <v>118.24728070175438</v>
      </c>
      <c r="AP23">
        <v>118.31798245614034</v>
      </c>
      <c r="AQ23">
        <v>118.65140350877192</v>
      </c>
      <c r="AR23">
        <v>118.60140350877191</v>
      </c>
      <c r="AS23">
        <v>119.40964912280701</v>
      </c>
      <c r="AT23">
        <v>119.87307017543858</v>
      </c>
      <c r="AU23">
        <v>120.40394736842104</v>
      </c>
      <c r="AV23">
        <v>120.75166666666665</v>
      </c>
      <c r="AW23">
        <v>120.96298245614034</v>
      </c>
      <c r="AX23">
        <v>122.08289473684209</v>
      </c>
      <c r="AY23">
        <v>123.48736842105262</v>
      </c>
      <c r="AZ23">
        <v>123.4644736842105</v>
      </c>
      <c r="BA23">
        <v>123.38026315789473</v>
      </c>
      <c r="BB23">
        <v>122.84710526315789</v>
      </c>
      <c r="BC23">
        <v>122.48991228070174</v>
      </c>
      <c r="BD23">
        <v>123.80815789473684</v>
      </c>
      <c r="BE23">
        <v>125.1398245614035</v>
      </c>
      <c r="BF23">
        <v>124.72096491228069</v>
      </c>
      <c r="BG23">
        <v>123.94736842105262</v>
      </c>
      <c r="BH23">
        <v>124.21947368421051</v>
      </c>
      <c r="BI23">
        <v>124.46149122807017</v>
      </c>
      <c r="BJ23">
        <v>125.26245614035088</v>
      </c>
      <c r="BK23">
        <v>127.12833333333332</v>
      </c>
      <c r="BL23">
        <v>127.42254385964911</v>
      </c>
      <c r="BM23">
        <v>126.5598245614035</v>
      </c>
      <c r="BN23">
        <v>126.59684210526316</v>
      </c>
      <c r="BO23">
        <v>127.25921052631578</v>
      </c>
      <c r="BP23">
        <v>127.99640350877192</v>
      </c>
      <c r="BQ23">
        <v>128.51342105263154</v>
      </c>
      <c r="BR23">
        <v>128.1888596491228</v>
      </c>
      <c r="BS23">
        <v>128.23508771929824</v>
      </c>
      <c r="BT23">
        <v>128.31894736842105</v>
      </c>
      <c r="BU23">
        <v>128.79824561403507</v>
      </c>
      <c r="BV23">
        <v>129.88587719298243</v>
      </c>
      <c r="BW23">
        <v>130.50078947368422</v>
      </c>
      <c r="BX23">
        <v>131.05666666666667</v>
      </c>
      <c r="BY23">
        <v>130.74166666666667</v>
      </c>
      <c r="BZ23">
        <v>131.22096491228069</v>
      </c>
      <c r="CA23">
        <v>130.85263157894738</v>
      </c>
      <c r="CB23">
        <v>131.84473684210525</v>
      </c>
      <c r="CC23">
        <v>132.69728070175438</v>
      </c>
      <c r="CD23">
        <v>132.56692982456138</v>
      </c>
      <c r="CE23">
        <v>132.20307017543857</v>
      </c>
      <c r="CF23">
        <v>132.72736842105263</v>
      </c>
      <c r="CG23">
        <v>133.17929824561404</v>
      </c>
      <c r="CH23">
        <v>134.00035087719297</v>
      </c>
      <c r="CI23">
        <v>134.67719298245612</v>
      </c>
      <c r="CJ23">
        <v>134.22807017543857</v>
      </c>
      <c r="CK23">
        <v>133.94149122807016</v>
      </c>
      <c r="CL23">
        <v>134.48035087719296</v>
      </c>
      <c r="CM23">
        <v>135.58552631578945</v>
      </c>
      <c r="CN23">
        <v>136.30842105263159</v>
      </c>
      <c r="CO23">
        <v>136.12921052631577</v>
      </c>
      <c r="CP23">
        <v>135.59666666666666</v>
      </c>
      <c r="CQ23">
        <v>135.08131578947368</v>
      </c>
      <c r="CR23">
        <v>135.6767543859649</v>
      </c>
      <c r="CS23">
        <v>136.00991228070174</v>
      </c>
      <c r="CT23">
        <v>136.50377192982455</v>
      </c>
    </row>
    <row r="24" spans="1:98">
      <c r="A24">
        <v>23</v>
      </c>
      <c r="B24" t="s">
        <v>23</v>
      </c>
      <c r="C24">
        <v>98.39804994421533</v>
      </c>
      <c r="D24">
        <v>98.562100252409735</v>
      </c>
      <c r="E24">
        <v>98.772413963666509</v>
      </c>
      <c r="F24">
        <v>98.568583843214711</v>
      </c>
      <c r="G24">
        <v>99.05971118779668</v>
      </c>
      <c r="H24">
        <v>99.722387292957791</v>
      </c>
      <c r="I24">
        <v>101.01533946026427</v>
      </c>
      <c r="J24">
        <v>101.39333063450226</v>
      </c>
      <c r="K24">
        <v>100.8983078751572</v>
      </c>
      <c r="L24">
        <v>100.55684920622858</v>
      </c>
      <c r="M24">
        <v>100.78604241227707</v>
      </c>
      <c r="N24">
        <v>102.26688392731006</v>
      </c>
      <c r="O24">
        <v>103.48594941564274</v>
      </c>
      <c r="P24">
        <v>103.73515395633507</v>
      </c>
      <c r="Q24">
        <v>104.40207722598572</v>
      </c>
      <c r="R24">
        <v>103.67634554080722</v>
      </c>
      <c r="S24">
        <v>103.36157793555248</v>
      </c>
      <c r="T24">
        <v>104.78643055540661</v>
      </c>
      <c r="U24">
        <v>109.25163809720398</v>
      </c>
      <c r="V24">
        <v>109.59126492728994</v>
      </c>
      <c r="W24">
        <v>108.6629104168542</v>
      </c>
      <c r="X24">
        <v>108.36443701927402</v>
      </c>
      <c r="Y24">
        <v>108.96020728700456</v>
      </c>
      <c r="Z24">
        <v>110.57260487933807</v>
      </c>
      <c r="AA24">
        <v>111.04191176470589</v>
      </c>
      <c r="AB24">
        <v>112.68779411764706</v>
      </c>
      <c r="AC24">
        <v>112.52485294117648</v>
      </c>
      <c r="AD24">
        <v>112.49558823529412</v>
      </c>
      <c r="AE24">
        <v>112.5889705882353</v>
      </c>
      <c r="AF24">
        <v>113.27264705882354</v>
      </c>
      <c r="AG24">
        <v>114.35838235294118</v>
      </c>
      <c r="AH24">
        <v>113.54235294117647</v>
      </c>
      <c r="AI24">
        <v>113.14926470588236</v>
      </c>
      <c r="AJ24">
        <v>113.30941176470589</v>
      </c>
      <c r="AK24">
        <v>115.22573529411764</v>
      </c>
      <c r="AL24">
        <v>119.15205882352942</v>
      </c>
      <c r="AM24">
        <v>119.87955882352942</v>
      </c>
      <c r="AN24">
        <v>118.3414705882353</v>
      </c>
      <c r="AO24">
        <v>118.58852941176471</v>
      </c>
      <c r="AP24">
        <v>118.84294117647059</v>
      </c>
      <c r="AQ24">
        <v>119.37279411764706</v>
      </c>
      <c r="AR24">
        <v>120.07485294117647</v>
      </c>
      <c r="AS24">
        <v>121.35058823529413</v>
      </c>
      <c r="AT24">
        <v>120.45955882352942</v>
      </c>
      <c r="AU24">
        <v>120.77632352941178</v>
      </c>
      <c r="AV24">
        <v>121.16014705882353</v>
      </c>
      <c r="AW24">
        <v>122.01367647058824</v>
      </c>
      <c r="AX24">
        <v>125.01838235294119</v>
      </c>
      <c r="AY24">
        <v>125.94220588235294</v>
      </c>
      <c r="AZ24">
        <v>125.51602941176471</v>
      </c>
      <c r="BA24">
        <v>124.56264705882353</v>
      </c>
      <c r="BB24">
        <v>124.61308823529411</v>
      </c>
      <c r="BC24">
        <v>125.37529411764706</v>
      </c>
      <c r="BD24">
        <v>126.10308823529412</v>
      </c>
      <c r="BE24">
        <v>125.70470588235295</v>
      </c>
      <c r="BF24">
        <v>124.69735294117648</v>
      </c>
      <c r="BG24">
        <v>124.48352941176471</v>
      </c>
      <c r="BH24">
        <v>124.71544117647059</v>
      </c>
      <c r="BI24">
        <v>125.70191176470588</v>
      </c>
      <c r="BJ24">
        <v>128.11573529411766</v>
      </c>
      <c r="BK24">
        <v>129.06558823529411</v>
      </c>
      <c r="BL24">
        <v>129.25720588235293</v>
      </c>
      <c r="BM24">
        <v>128.23970588235295</v>
      </c>
      <c r="BN24">
        <v>128.54161764705881</v>
      </c>
      <c r="BO24">
        <v>128.53308823529412</v>
      </c>
      <c r="BP24">
        <v>129.19014705882353</v>
      </c>
      <c r="BQ24">
        <v>128.98750000000001</v>
      </c>
      <c r="BR24">
        <v>128.32191176470587</v>
      </c>
      <c r="BS24">
        <v>128.79161764705884</v>
      </c>
      <c r="BT24">
        <v>128.16411764705882</v>
      </c>
      <c r="BU24">
        <v>129.09970588235294</v>
      </c>
      <c r="BV24">
        <v>130.68029411764707</v>
      </c>
      <c r="BW24">
        <v>131.91411764705882</v>
      </c>
      <c r="BX24">
        <v>131.70588235294119</v>
      </c>
      <c r="BY24">
        <v>131.12</v>
      </c>
      <c r="BZ24">
        <v>131.07382352941175</v>
      </c>
      <c r="CA24">
        <v>131.96073529411765</v>
      </c>
      <c r="CB24">
        <v>132.92676470588236</v>
      </c>
      <c r="CC24">
        <v>132.74882352941177</v>
      </c>
      <c r="CD24">
        <v>132.15102941176471</v>
      </c>
      <c r="CE24">
        <v>131.24161764705883</v>
      </c>
      <c r="CF24">
        <v>131.18294117647059</v>
      </c>
      <c r="CG24">
        <v>132.26014705882355</v>
      </c>
      <c r="CH24">
        <v>134.69602941176473</v>
      </c>
      <c r="CI24">
        <v>134.99926470588235</v>
      </c>
      <c r="CJ24">
        <v>134.29779411764707</v>
      </c>
      <c r="CK24">
        <v>133.89750000000001</v>
      </c>
      <c r="CL24">
        <v>134.57632352941175</v>
      </c>
      <c r="CM24">
        <v>134.98485294117648</v>
      </c>
      <c r="CN24">
        <v>134.72235294117647</v>
      </c>
      <c r="CO24">
        <v>135.00294117647059</v>
      </c>
      <c r="CP24">
        <v>134.60588235294117</v>
      </c>
      <c r="CQ24">
        <v>133.94147058823529</v>
      </c>
      <c r="CR24">
        <v>134.08852941176471</v>
      </c>
      <c r="CS24">
        <v>134.51411764705884</v>
      </c>
      <c r="CT24">
        <v>135.59308823529412</v>
      </c>
    </row>
    <row r="25" spans="1:98">
      <c r="A25">
        <v>24</v>
      </c>
      <c r="B25" t="s">
        <v>24</v>
      </c>
      <c r="C25">
        <v>98.685116745292802</v>
      </c>
      <c r="D25">
        <v>99.432978174516563</v>
      </c>
      <c r="E25">
        <v>98.633704201098965</v>
      </c>
      <c r="F25">
        <v>99.743671717850376</v>
      </c>
      <c r="G25">
        <v>98.682000552210042</v>
      </c>
      <c r="H25">
        <v>99.174359347503142</v>
      </c>
      <c r="I25">
        <v>99.831041909745622</v>
      </c>
      <c r="J25">
        <v>100.48397570064959</v>
      </c>
      <c r="K25">
        <v>100.7215902022476</v>
      </c>
      <c r="L25">
        <v>100.92113212872127</v>
      </c>
      <c r="M25">
        <v>100.97396303578992</v>
      </c>
      <c r="N25">
        <v>102.71646628437412</v>
      </c>
      <c r="O25">
        <v>103.34250435628678</v>
      </c>
      <c r="P25">
        <v>105.8835825172536</v>
      </c>
      <c r="Q25">
        <v>103.61652278896129</v>
      </c>
      <c r="R25">
        <v>103.25091897278257</v>
      </c>
      <c r="S25">
        <v>104.25113630921504</v>
      </c>
      <c r="T25">
        <v>104.89579733774229</v>
      </c>
      <c r="U25">
        <v>107.8365650863069</v>
      </c>
      <c r="V25">
        <v>109.65994440410186</v>
      </c>
      <c r="W25">
        <v>109.12857586963176</v>
      </c>
      <c r="X25">
        <v>109.60086018625711</v>
      </c>
      <c r="Y25">
        <v>109.88218229924908</v>
      </c>
      <c r="Z25">
        <v>111.05518735257508</v>
      </c>
      <c r="AA25">
        <v>113.07622950819672</v>
      </c>
      <c r="AB25">
        <v>112.62934426229508</v>
      </c>
      <c r="AC25">
        <v>113.53573770491803</v>
      </c>
      <c r="AD25">
        <v>112.01508196721312</v>
      </c>
      <c r="AE25">
        <v>112.99819672131147</v>
      </c>
      <c r="AF25">
        <v>112.6555737704918</v>
      </c>
      <c r="AG25">
        <v>113.24704918032788</v>
      </c>
      <c r="AH25">
        <v>113.3416393442623</v>
      </c>
      <c r="AI25">
        <v>114.05311475409837</v>
      </c>
      <c r="AJ25">
        <v>114.71934426229508</v>
      </c>
      <c r="AK25">
        <v>116.13983606557379</v>
      </c>
      <c r="AL25">
        <v>121.17049180327871</v>
      </c>
      <c r="AM25">
        <v>121.35557377049182</v>
      </c>
      <c r="AN25">
        <v>121.01180327868852</v>
      </c>
      <c r="AO25">
        <v>121.30311475409837</v>
      </c>
      <c r="AP25">
        <v>121.25868852459017</v>
      </c>
      <c r="AQ25">
        <v>121.37540983606557</v>
      </c>
      <c r="AR25">
        <v>121.89737704918034</v>
      </c>
      <c r="AS25">
        <v>122.1449180327869</v>
      </c>
      <c r="AT25">
        <v>121.36606557377051</v>
      </c>
      <c r="AU25">
        <v>122.10081967213114</v>
      </c>
      <c r="AV25">
        <v>122.38442622950821</v>
      </c>
      <c r="AW25">
        <v>123.2488524590164</v>
      </c>
      <c r="AX25">
        <v>125.51459016393443</v>
      </c>
      <c r="AY25">
        <v>126.59360655737706</v>
      </c>
      <c r="AZ25">
        <v>125.72295081967215</v>
      </c>
      <c r="BA25">
        <v>125.86426229508197</v>
      </c>
      <c r="BB25">
        <v>125.34622950819673</v>
      </c>
      <c r="BC25">
        <v>126.23459016393443</v>
      </c>
      <c r="BD25">
        <v>128.26524590163933</v>
      </c>
      <c r="BE25">
        <v>127.20098360655739</v>
      </c>
      <c r="BF25">
        <v>127.26737704918034</v>
      </c>
      <c r="BG25">
        <v>127.86819672131148</v>
      </c>
      <c r="BH25">
        <v>127.77180327868852</v>
      </c>
      <c r="BI25">
        <v>127.84114754098363</v>
      </c>
      <c r="BJ25">
        <v>129.56016393442624</v>
      </c>
      <c r="BK25">
        <v>130.03229508196722</v>
      </c>
      <c r="BL25">
        <v>129.44360655737705</v>
      </c>
      <c r="BM25">
        <v>130.7716393442623</v>
      </c>
      <c r="BN25">
        <v>131.31557377049182</v>
      </c>
      <c r="BO25">
        <v>131.23459016393443</v>
      </c>
      <c r="BP25">
        <v>132.25032786885248</v>
      </c>
      <c r="BQ25">
        <v>130.62344262295085</v>
      </c>
      <c r="BR25">
        <v>130.52311475409837</v>
      </c>
      <c r="BS25">
        <v>129.68786885245902</v>
      </c>
      <c r="BT25">
        <v>129.76196721311476</v>
      </c>
      <c r="BU25">
        <v>129.77524590163935</v>
      </c>
      <c r="BV25">
        <v>132.27983606557379</v>
      </c>
      <c r="BW25">
        <v>131.49442622950821</v>
      </c>
      <c r="BX25">
        <v>132.82245901639345</v>
      </c>
      <c r="BY25">
        <v>134.90524590163935</v>
      </c>
      <c r="BZ25">
        <v>135.32573770491803</v>
      </c>
      <c r="CA25">
        <v>136.39885245901638</v>
      </c>
      <c r="CB25">
        <v>137.66524590163937</v>
      </c>
      <c r="CC25">
        <v>137.56786885245901</v>
      </c>
      <c r="CD25">
        <v>136.46639344262294</v>
      </c>
      <c r="CE25">
        <v>136.57278688524593</v>
      </c>
      <c r="CF25">
        <v>136.76639344262296</v>
      </c>
      <c r="CG25">
        <v>138.64426229508197</v>
      </c>
      <c r="CH25">
        <v>140.69540983606561</v>
      </c>
      <c r="CI25">
        <v>140.96311475409837</v>
      </c>
      <c r="CJ25">
        <v>140.15459016393442</v>
      </c>
      <c r="CK25">
        <v>140.53295081967215</v>
      </c>
      <c r="CL25">
        <v>140.69540983606558</v>
      </c>
      <c r="CM25">
        <v>141.69000000000003</v>
      </c>
      <c r="CN25">
        <v>141.68016393442625</v>
      </c>
      <c r="CO25">
        <v>141.06393442622954</v>
      </c>
      <c r="CP25">
        <v>140.85081967213117</v>
      </c>
      <c r="CQ25">
        <v>139.1709836065574</v>
      </c>
      <c r="CR25">
        <v>138.76229508196724</v>
      </c>
      <c r="CS25">
        <v>140.07557377049181</v>
      </c>
      <c r="CT25">
        <v>141.07639344262296</v>
      </c>
    </row>
    <row r="26" spans="1:98">
      <c r="A26">
        <v>25</v>
      </c>
      <c r="B26" t="s">
        <v>25</v>
      </c>
      <c r="C26">
        <v>99.409024808394506</v>
      </c>
      <c r="D26">
        <v>98.90005501328389</v>
      </c>
      <c r="E26">
        <v>98.837424189639378</v>
      </c>
      <c r="F26">
        <v>99.086283530771553</v>
      </c>
      <c r="G26">
        <v>99.297763876793482</v>
      </c>
      <c r="H26">
        <v>100.02650391115417</v>
      </c>
      <c r="I26">
        <v>100.13363321735011</v>
      </c>
      <c r="J26">
        <v>100.84715314121257</v>
      </c>
      <c r="K26">
        <v>100.69585993241795</v>
      </c>
      <c r="L26">
        <v>100.83465013810084</v>
      </c>
      <c r="M26">
        <v>100.79053125279262</v>
      </c>
      <c r="N26">
        <v>101.14111698808914</v>
      </c>
      <c r="O26">
        <v>102.97017938621444</v>
      </c>
      <c r="P26">
        <v>103.43374628080515</v>
      </c>
      <c r="Q26">
        <v>103.49662800801943</v>
      </c>
      <c r="R26">
        <v>103.85149078572096</v>
      </c>
      <c r="S26">
        <v>104.30881689047897</v>
      </c>
      <c r="T26">
        <v>105.46671213124176</v>
      </c>
      <c r="U26">
        <v>107.46937595357676</v>
      </c>
      <c r="V26">
        <v>108.3506253664811</v>
      </c>
      <c r="W26">
        <v>108.68236563981863</v>
      </c>
      <c r="X26">
        <v>109.5442279239665</v>
      </c>
      <c r="Y26">
        <v>109.94372477395528</v>
      </c>
      <c r="Z26">
        <v>110.35445565994053</v>
      </c>
      <c r="AA26">
        <v>111.23226086956522</v>
      </c>
      <c r="AB26">
        <v>111.35008695652175</v>
      </c>
      <c r="AC26">
        <v>111.51373913043479</v>
      </c>
      <c r="AD26">
        <v>111.59713043478261</v>
      </c>
      <c r="AE26">
        <v>111.77230434782609</v>
      </c>
      <c r="AF26">
        <v>112.41752173913045</v>
      </c>
      <c r="AG26">
        <v>113.49517391304347</v>
      </c>
      <c r="AH26">
        <v>114.51256521739131</v>
      </c>
      <c r="AI26">
        <v>114.99708695652176</v>
      </c>
      <c r="AJ26">
        <v>115.61560869565218</v>
      </c>
      <c r="AK26">
        <v>117.90669565217392</v>
      </c>
      <c r="AL26">
        <v>119.89834782608696</v>
      </c>
      <c r="AM26">
        <v>119.16865217391305</v>
      </c>
      <c r="AN26">
        <v>118.4095652173913</v>
      </c>
      <c r="AO26">
        <v>118.39460869565218</v>
      </c>
      <c r="AP26">
        <v>119.25882608695653</v>
      </c>
      <c r="AQ26">
        <v>119.88926086956522</v>
      </c>
      <c r="AR26">
        <v>120.72682608695654</v>
      </c>
      <c r="AS26">
        <v>121.46704347826088</v>
      </c>
      <c r="AT26">
        <v>122.00943478260871</v>
      </c>
      <c r="AU26">
        <v>121.5503043478261</v>
      </c>
      <c r="AV26">
        <v>121.36747826086958</v>
      </c>
      <c r="AW26">
        <v>121.76069565217391</v>
      </c>
      <c r="AX26">
        <v>123.07517391304349</v>
      </c>
      <c r="AY26">
        <v>123.47617391304348</v>
      </c>
      <c r="AZ26">
        <v>123.04956521739132</v>
      </c>
      <c r="BA26">
        <v>123.63282608695653</v>
      </c>
      <c r="BB26">
        <v>122.27100000000002</v>
      </c>
      <c r="BC26">
        <v>122.51269565217392</v>
      </c>
      <c r="BD26">
        <v>123.04326086956523</v>
      </c>
      <c r="BE26">
        <v>124.35365217391306</v>
      </c>
      <c r="BF26">
        <v>124.51260869565218</v>
      </c>
      <c r="BG26">
        <v>125.52160869565218</v>
      </c>
      <c r="BH26">
        <v>126.31021739130436</v>
      </c>
      <c r="BI26">
        <v>127.75917391304348</v>
      </c>
      <c r="BJ26">
        <v>128.04747826086958</v>
      </c>
      <c r="BK26">
        <v>129.91460869565219</v>
      </c>
      <c r="BL26">
        <v>129.49891304347827</v>
      </c>
      <c r="BM26">
        <v>129.84726086956522</v>
      </c>
      <c r="BN26">
        <v>130.09104347826087</v>
      </c>
      <c r="BO26">
        <v>130.3036086956522</v>
      </c>
      <c r="BP26">
        <v>130.65265217391305</v>
      </c>
      <c r="BQ26">
        <v>131.27673913043478</v>
      </c>
      <c r="BR26">
        <v>131.58439130434783</v>
      </c>
      <c r="BS26">
        <v>131.89747826086958</v>
      </c>
      <c r="BT26">
        <v>132.26504347826088</v>
      </c>
      <c r="BU26">
        <v>132.77021739130436</v>
      </c>
      <c r="BV26">
        <v>133.42247826086958</v>
      </c>
      <c r="BW26">
        <v>134.17982608695652</v>
      </c>
      <c r="BX26">
        <v>133.81447826086958</v>
      </c>
      <c r="BY26">
        <v>134.5504347826087</v>
      </c>
      <c r="BZ26">
        <v>134.80600000000001</v>
      </c>
      <c r="CA26">
        <v>134.83630434782611</v>
      </c>
      <c r="CB26">
        <v>134.98930434782608</v>
      </c>
      <c r="CC26">
        <v>135.40691304347826</v>
      </c>
      <c r="CD26">
        <v>135.48260869565217</v>
      </c>
      <c r="CE26">
        <v>135.13639130434782</v>
      </c>
      <c r="CF26">
        <v>135.71404347826086</v>
      </c>
      <c r="CG26">
        <v>136.37773913043478</v>
      </c>
      <c r="CH26">
        <v>136.68739130434784</v>
      </c>
      <c r="CI26">
        <v>136.60982608695653</v>
      </c>
      <c r="CJ26">
        <v>136.14613043478261</v>
      </c>
      <c r="CK26">
        <v>136.29356521739132</v>
      </c>
      <c r="CL26">
        <v>137.01039130434785</v>
      </c>
      <c r="CM26">
        <v>137.9448695652174</v>
      </c>
      <c r="CN26">
        <v>139.5974347826087</v>
      </c>
      <c r="CO26">
        <v>140.70639130434785</v>
      </c>
      <c r="CP26">
        <v>141.0127391304348</v>
      </c>
      <c r="CQ26">
        <v>140.56708695652173</v>
      </c>
      <c r="CR26">
        <v>140.46734782608695</v>
      </c>
      <c r="CS26">
        <v>140.14713043478261</v>
      </c>
      <c r="CT26">
        <v>139.91665217391306</v>
      </c>
    </row>
    <row r="27" spans="1:98">
      <c r="A27">
        <v>26</v>
      </c>
      <c r="B27" t="s">
        <v>26</v>
      </c>
      <c r="C27">
        <v>98.876445216476995</v>
      </c>
      <c r="D27">
        <v>99.03307645850056</v>
      </c>
      <c r="E27">
        <v>98.891963407455563</v>
      </c>
      <c r="F27">
        <v>98.960565965257942</v>
      </c>
      <c r="G27">
        <v>98.759838129595579</v>
      </c>
      <c r="H27">
        <v>99.142080426242018</v>
      </c>
      <c r="I27">
        <v>100.38945011972508</v>
      </c>
      <c r="J27">
        <v>101.32772314549878</v>
      </c>
      <c r="K27">
        <v>101.01835799050009</v>
      </c>
      <c r="L27">
        <v>100.86347118796736</v>
      </c>
      <c r="M27">
        <v>101.17095963553098</v>
      </c>
      <c r="N27">
        <v>101.56606831724898</v>
      </c>
      <c r="O27">
        <v>101.91172336238404</v>
      </c>
      <c r="P27">
        <v>102.03050435108076</v>
      </c>
      <c r="Q27">
        <v>102.52259036144578</v>
      </c>
      <c r="R27">
        <v>102.57785304356008</v>
      </c>
      <c r="S27">
        <v>102.97960334617915</v>
      </c>
      <c r="T27">
        <v>103.40365682137833</v>
      </c>
      <c r="U27">
        <v>106.19747899159664</v>
      </c>
      <c r="V27">
        <v>108.16958668086343</v>
      </c>
      <c r="W27">
        <v>107.7350181887804</v>
      </c>
      <c r="X27">
        <v>107.8639846743295</v>
      </c>
      <c r="Y27">
        <v>108.05229253505115</v>
      </c>
      <c r="Z27">
        <v>108.30594562294593</v>
      </c>
      <c r="AA27">
        <v>108.75</v>
      </c>
      <c r="AB27">
        <v>109.04</v>
      </c>
      <c r="AC27">
        <v>108.92</v>
      </c>
      <c r="AD27">
        <v>109.03</v>
      </c>
      <c r="AE27">
        <v>109.56</v>
      </c>
      <c r="AF27">
        <v>110.28</v>
      </c>
      <c r="AG27">
        <v>111.21</v>
      </c>
      <c r="AH27">
        <v>111.75</v>
      </c>
      <c r="AI27">
        <v>112.54</v>
      </c>
      <c r="AJ27">
        <v>112.61</v>
      </c>
      <c r="AK27">
        <v>114.06</v>
      </c>
      <c r="AL27">
        <v>116.85</v>
      </c>
      <c r="AM27">
        <v>117.01</v>
      </c>
      <c r="AN27">
        <v>115.69</v>
      </c>
      <c r="AO27">
        <v>116.2</v>
      </c>
      <c r="AP27">
        <v>116.31</v>
      </c>
      <c r="AQ27">
        <v>117.53</v>
      </c>
      <c r="AR27">
        <v>118.65</v>
      </c>
      <c r="AS27">
        <v>119.82</v>
      </c>
      <c r="AT27">
        <v>119.58</v>
      </c>
      <c r="AU27">
        <v>119.84</v>
      </c>
      <c r="AV27">
        <v>119.99</v>
      </c>
      <c r="AW27">
        <v>120.73</v>
      </c>
      <c r="AX27">
        <v>122.78</v>
      </c>
      <c r="AY27">
        <v>122.71</v>
      </c>
      <c r="AZ27">
        <v>122.25</v>
      </c>
      <c r="BA27">
        <v>122.23</v>
      </c>
      <c r="BB27">
        <v>122.12</v>
      </c>
      <c r="BC27">
        <v>122.28</v>
      </c>
      <c r="BD27">
        <v>123.74</v>
      </c>
      <c r="BE27">
        <v>124.53</v>
      </c>
      <c r="BF27">
        <v>123.55</v>
      </c>
      <c r="BG27">
        <v>123.94</v>
      </c>
      <c r="BH27">
        <v>123.73</v>
      </c>
      <c r="BI27">
        <v>124.3</v>
      </c>
      <c r="BJ27">
        <v>125.52</v>
      </c>
      <c r="BK27">
        <v>126.26</v>
      </c>
      <c r="BL27">
        <v>127.61</v>
      </c>
      <c r="BM27">
        <v>127.24</v>
      </c>
      <c r="BN27">
        <v>127.31</v>
      </c>
      <c r="BO27">
        <v>127.66</v>
      </c>
      <c r="BP27">
        <v>128.91999999999999</v>
      </c>
      <c r="BQ27">
        <v>129</v>
      </c>
      <c r="BR27">
        <v>129.54</v>
      </c>
      <c r="BS27">
        <v>129.55000000000001</v>
      </c>
      <c r="BT27">
        <v>128.93</v>
      </c>
      <c r="BU27">
        <v>129.51</v>
      </c>
      <c r="BV27">
        <v>130.28</v>
      </c>
      <c r="BW27">
        <v>130.93</v>
      </c>
      <c r="BX27">
        <v>131.27000000000001</v>
      </c>
      <c r="BY27">
        <v>130.57</v>
      </c>
      <c r="BZ27">
        <v>130.88</v>
      </c>
      <c r="CA27">
        <v>131.22999999999999</v>
      </c>
      <c r="CB27">
        <v>132.37</v>
      </c>
      <c r="CC27">
        <v>132.55000000000001</v>
      </c>
      <c r="CD27">
        <v>132.47999999999999</v>
      </c>
      <c r="CE27">
        <v>132.08000000000001</v>
      </c>
      <c r="CF27">
        <v>132.1</v>
      </c>
      <c r="CG27">
        <v>132.01</v>
      </c>
      <c r="CH27">
        <v>132.62</v>
      </c>
      <c r="CI27">
        <v>132.55000000000001</v>
      </c>
      <c r="CJ27">
        <v>132.06</v>
      </c>
      <c r="CK27">
        <v>131.82</v>
      </c>
      <c r="CL27">
        <v>132.05000000000001</v>
      </c>
      <c r="CM27">
        <v>132.87</v>
      </c>
      <c r="CN27">
        <v>133.08000000000001</v>
      </c>
      <c r="CO27">
        <v>133.21</v>
      </c>
      <c r="CP27">
        <v>133.78</v>
      </c>
      <c r="CQ27">
        <v>133.09</v>
      </c>
      <c r="CR27">
        <v>133.28</v>
      </c>
      <c r="CS27">
        <v>133.59</v>
      </c>
      <c r="CT27">
        <v>134.52000000000001</v>
      </c>
    </row>
    <row r="28" spans="1:98">
      <c r="A28">
        <v>27</v>
      </c>
      <c r="B28" t="s">
        <v>27</v>
      </c>
      <c r="C28">
        <v>98.448022829283261</v>
      </c>
      <c r="D28">
        <v>98.747393581287952</v>
      </c>
      <c r="E28">
        <v>99.074817729105803</v>
      </c>
      <c r="F28">
        <v>99.480278411411703</v>
      </c>
      <c r="G28">
        <v>99.054673947004318</v>
      </c>
      <c r="H28">
        <v>99.545095905202089</v>
      </c>
      <c r="I28">
        <v>100.19991351085207</v>
      </c>
      <c r="J28">
        <v>101.25680543694243</v>
      </c>
      <c r="K28">
        <v>101.00268399721223</v>
      </c>
      <c r="L28">
        <v>100.98160564677089</v>
      </c>
      <c r="M28">
        <v>100.87495010692872</v>
      </c>
      <c r="N28">
        <v>101.33375889799879</v>
      </c>
      <c r="O28">
        <v>102.24106712063329</v>
      </c>
      <c r="P28">
        <v>102.84919530418337</v>
      </c>
      <c r="Q28">
        <v>103.09747586432717</v>
      </c>
      <c r="R28">
        <v>103.15265006213131</v>
      </c>
      <c r="S28">
        <v>102.97587455128429</v>
      </c>
      <c r="T28">
        <v>103.58338297592599</v>
      </c>
      <c r="U28">
        <v>106.47323247773625</v>
      </c>
      <c r="V28">
        <v>107.8942262859447</v>
      </c>
      <c r="W28">
        <v>107.70422543325066</v>
      </c>
      <c r="X28">
        <v>107.1587889805905</v>
      </c>
      <c r="Y28">
        <v>106.76920869681082</v>
      </c>
      <c r="Z28">
        <v>107.6192785197597</v>
      </c>
      <c r="AA28">
        <v>108.81398176291796</v>
      </c>
      <c r="AB28">
        <v>109.13744680851063</v>
      </c>
      <c r="AC28">
        <v>109.16465045592706</v>
      </c>
      <c r="AD28">
        <v>109.55753799392099</v>
      </c>
      <c r="AE28">
        <v>109.3827963525836</v>
      </c>
      <c r="AF28">
        <v>109.7115501519757</v>
      </c>
      <c r="AG28">
        <v>110.99571428571431</v>
      </c>
      <c r="AH28">
        <v>111.44091185410335</v>
      </c>
      <c r="AI28">
        <v>111.71598784194529</v>
      </c>
      <c r="AJ28">
        <v>112.16954407294836</v>
      </c>
      <c r="AK28">
        <v>113.7521276595745</v>
      </c>
      <c r="AL28">
        <v>116.88544072948328</v>
      </c>
      <c r="AM28">
        <v>116.68574468085107</v>
      </c>
      <c r="AN28">
        <v>116.37221884498481</v>
      </c>
      <c r="AO28">
        <v>116.94848024316109</v>
      </c>
      <c r="AP28">
        <v>117.33255319148938</v>
      </c>
      <c r="AQ28">
        <v>117.69702127659576</v>
      </c>
      <c r="AR28">
        <v>118.55425531914895</v>
      </c>
      <c r="AS28">
        <v>119.96854103343466</v>
      </c>
      <c r="AT28">
        <v>120.41346504559273</v>
      </c>
      <c r="AU28">
        <v>121.05942249240123</v>
      </c>
      <c r="AV28">
        <v>120.96401215805473</v>
      </c>
      <c r="AW28">
        <v>121.28054711246202</v>
      </c>
      <c r="AX28">
        <v>122.12565349544076</v>
      </c>
      <c r="AY28">
        <v>123.62060790273559</v>
      </c>
      <c r="AZ28">
        <v>123.52069908814592</v>
      </c>
      <c r="BA28">
        <v>123.61963525835867</v>
      </c>
      <c r="BB28">
        <v>123.13747720364744</v>
      </c>
      <c r="BC28">
        <v>123.09674772036476</v>
      </c>
      <c r="BD28">
        <v>123.64920972644379</v>
      </c>
      <c r="BE28">
        <v>124.92948328267479</v>
      </c>
      <c r="BF28">
        <v>124.37541033434651</v>
      </c>
      <c r="BG28">
        <v>124.77683890577509</v>
      </c>
      <c r="BH28">
        <v>124.77617021276598</v>
      </c>
      <c r="BI28">
        <v>125.33148936170213</v>
      </c>
      <c r="BJ28">
        <v>125.71373860182372</v>
      </c>
      <c r="BK28">
        <v>127.12373860182373</v>
      </c>
      <c r="BL28">
        <v>128.07744680851064</v>
      </c>
      <c r="BM28">
        <v>127.84151975683891</v>
      </c>
      <c r="BN28">
        <v>128.2628267477204</v>
      </c>
      <c r="BO28">
        <v>127.95358662613984</v>
      </c>
      <c r="BP28">
        <v>129.19826747720364</v>
      </c>
      <c r="BQ28">
        <v>130.39893617021281</v>
      </c>
      <c r="BR28">
        <v>130.06613981762922</v>
      </c>
      <c r="BS28">
        <v>129.98063829787236</v>
      </c>
      <c r="BT28">
        <v>129.58325227963527</v>
      </c>
      <c r="BU28">
        <v>129.94440729483281</v>
      </c>
      <c r="BV28">
        <v>131.29079027355624</v>
      </c>
      <c r="BW28">
        <v>132.35294832826747</v>
      </c>
      <c r="BX28">
        <v>132.65556231003043</v>
      </c>
      <c r="BY28">
        <v>132.57155015197571</v>
      </c>
      <c r="BZ28">
        <v>132.80726443769001</v>
      </c>
      <c r="CA28">
        <v>133.29276595744682</v>
      </c>
      <c r="CB28">
        <v>134.54723404255324</v>
      </c>
      <c r="CC28">
        <v>135.29510638297876</v>
      </c>
      <c r="CD28">
        <v>135.15866261398179</v>
      </c>
      <c r="CE28">
        <v>133.99717325227965</v>
      </c>
      <c r="CF28">
        <v>134.35887537993924</v>
      </c>
      <c r="CG28">
        <v>134.72866261398178</v>
      </c>
      <c r="CH28">
        <v>135.88875379939211</v>
      </c>
      <c r="CI28">
        <v>136.61471124620061</v>
      </c>
      <c r="CJ28">
        <v>136.36012158054714</v>
      </c>
      <c r="CK28">
        <v>136.65486322188451</v>
      </c>
      <c r="CL28">
        <v>137.22762917933133</v>
      </c>
      <c r="CM28">
        <v>138.27668693009122</v>
      </c>
      <c r="CN28">
        <v>138.55762917933131</v>
      </c>
      <c r="CO28">
        <v>138.4950455927052</v>
      </c>
      <c r="CP28">
        <v>138.9932218844985</v>
      </c>
      <c r="CQ28">
        <v>138.78142857142859</v>
      </c>
      <c r="CR28">
        <v>138.87595744680854</v>
      </c>
      <c r="CS28">
        <v>139.02844984802431</v>
      </c>
      <c r="CT28">
        <v>139.07896656534956</v>
      </c>
    </row>
    <row r="29" spans="1:98">
      <c r="A29">
        <v>28</v>
      </c>
      <c r="B29" t="s">
        <v>28</v>
      </c>
      <c r="C29">
        <v>97.63873858849847</v>
      </c>
      <c r="D29">
        <v>97.591107376509328</v>
      </c>
      <c r="E29">
        <v>97.797458453003756</v>
      </c>
      <c r="F29">
        <v>97.830036501053542</v>
      </c>
      <c r="G29">
        <v>98.670283021359467</v>
      </c>
      <c r="H29">
        <v>99.340807747294917</v>
      </c>
      <c r="I29">
        <v>100.98247729598037</v>
      </c>
      <c r="J29">
        <v>104.05341705140015</v>
      </c>
      <c r="K29">
        <v>101.7972057989397</v>
      </c>
      <c r="L29">
        <v>101.29342098716488</v>
      </c>
      <c r="M29">
        <v>100.61900861221469</v>
      </c>
      <c r="N29">
        <v>102.38603856658062</v>
      </c>
      <c r="O29">
        <v>102.54572190056061</v>
      </c>
      <c r="P29">
        <v>103.1759336872497</v>
      </c>
      <c r="Q29">
        <v>102.79468732706142</v>
      </c>
      <c r="R29">
        <v>102.06543593492962</v>
      </c>
      <c r="S29">
        <v>101.91924678616694</v>
      </c>
      <c r="T29">
        <v>102.96276162000545</v>
      </c>
      <c r="U29">
        <v>107.77134317205305</v>
      </c>
      <c r="V29">
        <v>110.00666476244884</v>
      </c>
      <c r="W29">
        <v>109.15987104115305</v>
      </c>
      <c r="X29">
        <v>108.69524697110904</v>
      </c>
      <c r="Y29">
        <v>109.45958602603727</v>
      </c>
      <c r="Z29">
        <v>110.44244283876077</v>
      </c>
      <c r="AA29">
        <v>111.58</v>
      </c>
      <c r="AB29">
        <v>110.78</v>
      </c>
      <c r="AC29">
        <v>111.45</v>
      </c>
      <c r="AD29">
        <v>111.68</v>
      </c>
      <c r="AE29">
        <v>112.58</v>
      </c>
      <c r="AF29">
        <v>113.64</v>
      </c>
      <c r="AG29">
        <v>115.38</v>
      </c>
      <c r="AH29">
        <v>115.54</v>
      </c>
      <c r="AI29">
        <v>115.12</v>
      </c>
      <c r="AJ29">
        <v>116.63</v>
      </c>
      <c r="AK29">
        <v>116.87</v>
      </c>
      <c r="AL29">
        <v>120.21</v>
      </c>
      <c r="AM29">
        <v>120.35</v>
      </c>
      <c r="AN29">
        <v>118.14</v>
      </c>
      <c r="AO29">
        <v>117.34</v>
      </c>
      <c r="AP29">
        <v>117.78</v>
      </c>
      <c r="AQ29">
        <v>120.42</v>
      </c>
      <c r="AR29">
        <v>120.46</v>
      </c>
      <c r="AS29">
        <v>122.05</v>
      </c>
      <c r="AT29">
        <v>121.14</v>
      </c>
      <c r="AU29">
        <v>121.29</v>
      </c>
      <c r="AV29">
        <v>122.24</v>
      </c>
      <c r="AW29">
        <v>122.81</v>
      </c>
      <c r="AX29">
        <v>125.22</v>
      </c>
      <c r="AY29">
        <v>124.71</v>
      </c>
      <c r="AZ29">
        <v>123.95</v>
      </c>
      <c r="BA29">
        <v>124.42</v>
      </c>
      <c r="BB29">
        <v>123.76</v>
      </c>
      <c r="BC29">
        <v>124.75</v>
      </c>
      <c r="BD29">
        <v>125.53</v>
      </c>
      <c r="BE29">
        <v>126.02</v>
      </c>
      <c r="BF29">
        <v>125.5</v>
      </c>
      <c r="BG29">
        <v>126.24</v>
      </c>
      <c r="BH29">
        <v>125.04</v>
      </c>
      <c r="BI29">
        <v>125.65</v>
      </c>
      <c r="BJ29">
        <v>127.09</v>
      </c>
      <c r="BK29">
        <v>128.77000000000001</v>
      </c>
      <c r="BL29">
        <v>129.13999999999999</v>
      </c>
      <c r="BM29">
        <v>129.46</v>
      </c>
      <c r="BN29">
        <v>130.06</v>
      </c>
      <c r="BO29">
        <v>131.11000000000001</v>
      </c>
      <c r="BP29">
        <v>132.1</v>
      </c>
      <c r="BQ29">
        <v>132.16</v>
      </c>
      <c r="BR29">
        <v>132.22999999999999</v>
      </c>
      <c r="BS29">
        <v>132.06</v>
      </c>
      <c r="BT29">
        <v>130.33000000000001</v>
      </c>
      <c r="BU29">
        <v>130.15</v>
      </c>
      <c r="BV29">
        <v>132.59</v>
      </c>
      <c r="BW29">
        <v>133.5</v>
      </c>
      <c r="BX29">
        <v>133.08000000000001</v>
      </c>
      <c r="BY29">
        <v>132.97</v>
      </c>
      <c r="BZ29">
        <v>133.97999999999999</v>
      </c>
      <c r="CA29">
        <v>134.33000000000001</v>
      </c>
      <c r="CB29">
        <v>136.87</v>
      </c>
      <c r="CC29">
        <v>137.13999999999999</v>
      </c>
      <c r="CD29">
        <v>137.06</v>
      </c>
      <c r="CE29">
        <v>135.38999999999999</v>
      </c>
      <c r="CF29">
        <v>138.46</v>
      </c>
      <c r="CG29">
        <v>139.61000000000001</v>
      </c>
      <c r="CH29">
        <v>141.15</v>
      </c>
      <c r="CI29">
        <v>141.44999999999999</v>
      </c>
      <c r="CJ29">
        <v>141.04</v>
      </c>
      <c r="CK29">
        <v>140.4</v>
      </c>
      <c r="CL29">
        <v>141.41</v>
      </c>
      <c r="CM29">
        <v>142.78</v>
      </c>
      <c r="CN29">
        <v>144.15</v>
      </c>
      <c r="CO29">
        <v>143.16999999999999</v>
      </c>
      <c r="CP29">
        <v>143.62</v>
      </c>
      <c r="CQ29">
        <v>143.12</v>
      </c>
      <c r="CR29">
        <v>142.83000000000001</v>
      </c>
      <c r="CS29">
        <v>143.21</v>
      </c>
      <c r="CT29">
        <v>144.4</v>
      </c>
    </row>
    <row r="30" spans="1:98">
      <c r="A30">
        <v>29</v>
      </c>
      <c r="B30" t="s">
        <v>29</v>
      </c>
      <c r="C30">
        <v>98.335764932686899</v>
      </c>
      <c r="D30">
        <v>98.818553888376499</v>
      </c>
      <c r="E30">
        <v>98.601315301326508</v>
      </c>
      <c r="F30">
        <v>99.167802230362085</v>
      </c>
      <c r="G30">
        <v>99.220089374266891</v>
      </c>
      <c r="H30">
        <v>99.754920944556531</v>
      </c>
      <c r="I30">
        <v>100.42825076238047</v>
      </c>
      <c r="J30">
        <v>101.23622759152465</v>
      </c>
      <c r="K30">
        <v>100.77572171316633</v>
      </c>
      <c r="L30">
        <v>100.77214944068973</v>
      </c>
      <c r="M30">
        <v>101.22348575964429</v>
      </c>
      <c r="N30">
        <v>101.66571806101925</v>
      </c>
      <c r="O30">
        <v>101.77276057729158</v>
      </c>
      <c r="P30">
        <v>102.03249902284159</v>
      </c>
      <c r="Q30">
        <v>102.2757156127675</v>
      </c>
      <c r="R30">
        <v>102.59173218187972</v>
      </c>
      <c r="S30">
        <v>103.47747883006981</v>
      </c>
      <c r="T30">
        <v>104.6989232863191</v>
      </c>
      <c r="U30">
        <v>109.45712979794686</v>
      </c>
      <c r="V30">
        <v>110.57071963934621</v>
      </c>
      <c r="W30">
        <v>109.70839539275428</v>
      </c>
      <c r="X30">
        <v>108.50288122126464</v>
      </c>
      <c r="Y30">
        <v>108.4440133731075</v>
      </c>
      <c r="Z30">
        <v>108.50489908503577</v>
      </c>
      <c r="AA30">
        <v>109.38138888888889</v>
      </c>
      <c r="AB30">
        <v>108.18625</v>
      </c>
      <c r="AC30">
        <v>107.99972222222223</v>
      </c>
      <c r="AD30">
        <v>108.27180555555557</v>
      </c>
      <c r="AE30">
        <v>108.87958333333333</v>
      </c>
      <c r="AF30">
        <v>109.76819444444445</v>
      </c>
      <c r="AG30">
        <v>111.69277777777778</v>
      </c>
      <c r="AH30">
        <v>112.05833333333332</v>
      </c>
      <c r="AI30">
        <v>111.71777777777778</v>
      </c>
      <c r="AJ30">
        <v>112.06555555555555</v>
      </c>
      <c r="AK30">
        <v>113.92347222222223</v>
      </c>
      <c r="AL30">
        <v>117.67208333333335</v>
      </c>
      <c r="AM30">
        <v>116.95791666666666</v>
      </c>
      <c r="AN30">
        <v>116.07680555555555</v>
      </c>
      <c r="AO30">
        <v>116.42861111111111</v>
      </c>
      <c r="AP30">
        <v>116.63611111111112</v>
      </c>
      <c r="AQ30">
        <v>117.23416666666665</v>
      </c>
      <c r="AR30">
        <v>117.83652777777777</v>
      </c>
      <c r="AS30">
        <v>118.87277777777778</v>
      </c>
      <c r="AT30">
        <v>119.2638888888889</v>
      </c>
      <c r="AU30">
        <v>119.81291666666667</v>
      </c>
      <c r="AV30">
        <v>119.16861111111112</v>
      </c>
      <c r="AW30">
        <v>119.49458333333334</v>
      </c>
      <c r="AX30">
        <v>120.34</v>
      </c>
      <c r="AY30">
        <v>122.04194444444445</v>
      </c>
      <c r="AZ30">
        <v>121.77097222222224</v>
      </c>
      <c r="BA30">
        <v>121.9638888888889</v>
      </c>
      <c r="BB30">
        <v>121.16375000000001</v>
      </c>
      <c r="BC30">
        <v>121.77652777777777</v>
      </c>
      <c r="BD30">
        <v>122.69388888888889</v>
      </c>
      <c r="BE30">
        <v>123.89833333333334</v>
      </c>
      <c r="BF30">
        <v>123.65763888888888</v>
      </c>
      <c r="BG30">
        <v>123.74263888888891</v>
      </c>
      <c r="BH30">
        <v>123.99083333333334</v>
      </c>
      <c r="BI30">
        <v>123.26166666666666</v>
      </c>
      <c r="BJ30">
        <v>123.57736111111112</v>
      </c>
      <c r="BK30">
        <v>124.51805555555556</v>
      </c>
      <c r="BL30">
        <v>124.90958333333333</v>
      </c>
      <c r="BM30">
        <v>124.70402777777778</v>
      </c>
      <c r="BN30">
        <v>124.35666666666668</v>
      </c>
      <c r="BO30">
        <v>125.03305555555556</v>
      </c>
      <c r="BP30">
        <v>129.08041666666668</v>
      </c>
      <c r="BQ30">
        <v>130.36180555555558</v>
      </c>
      <c r="BR30">
        <v>128.33777777777777</v>
      </c>
      <c r="BS30">
        <v>127.6738888888889</v>
      </c>
      <c r="BT30">
        <v>126.54569444444445</v>
      </c>
      <c r="BU30">
        <v>126.37166666666667</v>
      </c>
      <c r="BV30">
        <v>127.24861111111113</v>
      </c>
      <c r="BW30">
        <v>128.03874999999999</v>
      </c>
      <c r="BX30">
        <v>128.14625000000001</v>
      </c>
      <c r="BY30">
        <v>127.67944444444444</v>
      </c>
      <c r="BZ30">
        <v>127.48472222222222</v>
      </c>
      <c r="CA30">
        <v>128.82930555555555</v>
      </c>
      <c r="CB30">
        <v>131.39250000000001</v>
      </c>
      <c r="CC30">
        <v>132.45833333333334</v>
      </c>
      <c r="CD30">
        <v>130.3138888888889</v>
      </c>
      <c r="CE30">
        <v>129.46291666666667</v>
      </c>
      <c r="CF30">
        <v>129.72097222222223</v>
      </c>
      <c r="CG30">
        <v>130.13375000000002</v>
      </c>
      <c r="CH30">
        <v>130.62541666666667</v>
      </c>
      <c r="CI30">
        <v>131.46541666666667</v>
      </c>
      <c r="CJ30">
        <v>131.26791666666668</v>
      </c>
      <c r="CK30">
        <v>131.00277777777779</v>
      </c>
      <c r="CL30">
        <v>131.54472222222222</v>
      </c>
      <c r="CM30">
        <v>133.31527777777777</v>
      </c>
      <c r="CN30">
        <v>135.9675</v>
      </c>
      <c r="CO30">
        <v>136.15944444444446</v>
      </c>
      <c r="CP30">
        <v>133.83305555555555</v>
      </c>
      <c r="CQ30">
        <v>134.25986111111112</v>
      </c>
      <c r="CR30">
        <v>133.61763888888888</v>
      </c>
      <c r="CS30">
        <v>133.57569444444445</v>
      </c>
      <c r="CT30">
        <v>134.15847222222223</v>
      </c>
    </row>
    <row r="31" spans="1:98">
      <c r="A31">
        <v>30</v>
      </c>
      <c r="B31" t="s">
        <v>30</v>
      </c>
      <c r="C31">
        <v>97.616871802006429</v>
      </c>
      <c r="D31">
        <v>97.925416808562161</v>
      </c>
      <c r="E31">
        <v>98.456841658781016</v>
      </c>
      <c r="F31">
        <v>99.311745322416357</v>
      </c>
      <c r="G31">
        <v>98.977839162767651</v>
      </c>
      <c r="H31">
        <v>99.599194449006717</v>
      </c>
      <c r="I31">
        <v>100.1303073607485</v>
      </c>
      <c r="J31">
        <v>102.48481898544692</v>
      </c>
      <c r="K31">
        <v>100.70371548342804</v>
      </c>
      <c r="L31">
        <v>100.97948376259988</v>
      </c>
      <c r="M31">
        <v>101.87333137945585</v>
      </c>
      <c r="N31">
        <v>101.94043382478048</v>
      </c>
      <c r="O31">
        <v>102.13998691711055</v>
      </c>
      <c r="P31">
        <v>102.79008389103592</v>
      </c>
      <c r="Q31">
        <v>103.52039367843285</v>
      </c>
      <c r="R31">
        <v>103.39238597813797</v>
      </c>
      <c r="S31">
        <v>103.28085226737061</v>
      </c>
      <c r="T31">
        <v>103.78317334839075</v>
      </c>
      <c r="U31">
        <v>106.9217458181119</v>
      </c>
      <c r="V31">
        <v>108.51022204832242</v>
      </c>
      <c r="W31">
        <v>106.63461538461539</v>
      </c>
      <c r="X31">
        <v>105.66516347237881</v>
      </c>
      <c r="Y31">
        <v>106.09269062877311</v>
      </c>
      <c r="Z31">
        <v>108.15357213536514</v>
      </c>
      <c r="AA31">
        <v>109.3</v>
      </c>
      <c r="AB31">
        <v>109.05</v>
      </c>
      <c r="AC31">
        <v>109.39</v>
      </c>
      <c r="AD31">
        <v>109.72</v>
      </c>
      <c r="AE31">
        <v>109.55</v>
      </c>
      <c r="AF31">
        <v>110.28</v>
      </c>
      <c r="AG31">
        <v>111.22</v>
      </c>
      <c r="AH31">
        <v>110.93</v>
      </c>
      <c r="AI31">
        <v>110.9</v>
      </c>
      <c r="AJ31">
        <v>112.47</v>
      </c>
      <c r="AK31">
        <v>114.23</v>
      </c>
      <c r="AL31">
        <v>118.61</v>
      </c>
      <c r="AM31">
        <v>117.77</v>
      </c>
      <c r="AN31">
        <v>117.54</v>
      </c>
      <c r="AO31">
        <v>118.13</v>
      </c>
      <c r="AP31">
        <v>118.2</v>
      </c>
      <c r="AQ31">
        <v>119.32</v>
      </c>
      <c r="AR31">
        <v>119.91</v>
      </c>
      <c r="AS31">
        <v>121.15</v>
      </c>
      <c r="AT31">
        <v>120.51</v>
      </c>
      <c r="AU31">
        <v>121.26</v>
      </c>
      <c r="AV31">
        <v>123.07</v>
      </c>
      <c r="AW31">
        <v>123.06</v>
      </c>
      <c r="AX31">
        <v>125.2</v>
      </c>
      <c r="AY31">
        <v>124.98</v>
      </c>
      <c r="AZ31">
        <v>123.96</v>
      </c>
      <c r="BA31">
        <v>123.92</v>
      </c>
      <c r="BB31">
        <v>122.84</v>
      </c>
      <c r="BC31">
        <v>123.01</v>
      </c>
      <c r="BD31">
        <v>124.31</v>
      </c>
      <c r="BE31">
        <v>125.35</v>
      </c>
      <c r="BF31">
        <v>124.87</v>
      </c>
      <c r="BG31">
        <v>124.02</v>
      </c>
      <c r="BH31">
        <v>124.03</v>
      </c>
      <c r="BI31">
        <v>127.58</v>
      </c>
      <c r="BJ31">
        <v>125.64</v>
      </c>
      <c r="BK31">
        <v>127.02</v>
      </c>
      <c r="BL31">
        <v>128.49</v>
      </c>
      <c r="BM31">
        <v>128.79</v>
      </c>
      <c r="BN31">
        <v>128.77000000000001</v>
      </c>
      <c r="BO31">
        <v>127.31</v>
      </c>
      <c r="BP31">
        <v>128.77000000000001</v>
      </c>
      <c r="BQ31">
        <v>129.88</v>
      </c>
      <c r="BR31">
        <v>129.61000000000001</v>
      </c>
      <c r="BS31">
        <v>128.26</v>
      </c>
      <c r="BT31">
        <v>128.18</v>
      </c>
      <c r="BU31">
        <v>128.06</v>
      </c>
      <c r="BV31">
        <v>128.71</v>
      </c>
      <c r="BW31">
        <v>129.34</v>
      </c>
      <c r="BX31">
        <v>130.06</v>
      </c>
      <c r="BY31">
        <v>130.22999999999999</v>
      </c>
      <c r="BZ31">
        <v>131.65</v>
      </c>
      <c r="CA31">
        <v>132.37</v>
      </c>
      <c r="CB31">
        <v>133.22999999999999</v>
      </c>
      <c r="CC31">
        <v>132.32</v>
      </c>
      <c r="CD31">
        <v>131.16</v>
      </c>
      <c r="CE31">
        <v>130.12</v>
      </c>
      <c r="CF31">
        <v>130.22</v>
      </c>
      <c r="CG31">
        <v>132.61000000000001</v>
      </c>
      <c r="CH31">
        <v>133.63999999999999</v>
      </c>
      <c r="CI31">
        <v>135.09</v>
      </c>
      <c r="CJ31">
        <v>134.36000000000001</v>
      </c>
      <c r="CK31">
        <v>133.43</v>
      </c>
      <c r="CL31">
        <v>131.74</v>
      </c>
      <c r="CM31">
        <v>135.16</v>
      </c>
      <c r="CN31">
        <v>140.02000000000001</v>
      </c>
      <c r="CO31">
        <v>138.32</v>
      </c>
      <c r="CP31">
        <v>136.25</v>
      </c>
      <c r="CQ31">
        <v>134.84</v>
      </c>
      <c r="CR31">
        <v>136.49</v>
      </c>
      <c r="CS31">
        <v>140.99</v>
      </c>
      <c r="CT31">
        <v>138.34</v>
      </c>
    </row>
    <row r="32" spans="1:98">
      <c r="A32">
        <v>31</v>
      </c>
      <c r="B32" t="s">
        <v>31</v>
      </c>
      <c r="C32">
        <v>99.128295416146102</v>
      </c>
      <c r="D32">
        <v>98.296579829270044</v>
      </c>
      <c r="E32">
        <v>98.565477678451686</v>
      </c>
      <c r="F32">
        <v>98.968996649767334</v>
      </c>
      <c r="G32">
        <v>98.681855059218265</v>
      </c>
      <c r="H32">
        <v>99.83535980939584</v>
      </c>
      <c r="I32">
        <v>99.869660157910729</v>
      </c>
      <c r="J32">
        <v>100.61474726972985</v>
      </c>
      <c r="K32">
        <v>101.1310862921171</v>
      </c>
      <c r="L32">
        <v>101.78090712577819</v>
      </c>
      <c r="M32">
        <v>101.21258214295987</v>
      </c>
      <c r="N32">
        <v>101.91445256925493</v>
      </c>
      <c r="O32">
        <v>103.13280233405757</v>
      </c>
      <c r="P32">
        <v>103.81065670991217</v>
      </c>
      <c r="Q32">
        <v>104.12440922638055</v>
      </c>
      <c r="R32">
        <v>104.69829694189391</v>
      </c>
      <c r="S32">
        <v>105.36431562738215</v>
      </c>
      <c r="T32">
        <v>106.8474679862519</v>
      </c>
      <c r="U32">
        <v>109.36971683342287</v>
      </c>
      <c r="V32">
        <v>110.32591535297935</v>
      </c>
      <c r="W32">
        <v>110.18333765912243</v>
      </c>
      <c r="X32">
        <v>111.10717601519444</v>
      </c>
      <c r="Y32">
        <v>111.66480846479276</v>
      </c>
      <c r="Z32">
        <v>112.08602083407192</v>
      </c>
      <c r="AA32">
        <v>114.21247191011237</v>
      </c>
      <c r="AB32">
        <v>113.53685393258428</v>
      </c>
      <c r="AC32">
        <v>113.11528089887641</v>
      </c>
      <c r="AD32">
        <v>112.99426966292135</v>
      </c>
      <c r="AE32">
        <v>113.11112359550562</v>
      </c>
      <c r="AF32">
        <v>113.43022471910112</v>
      </c>
      <c r="AG32">
        <v>114.35516853932585</v>
      </c>
      <c r="AH32">
        <v>116.32044943820225</v>
      </c>
      <c r="AI32">
        <v>116.79449438202246</v>
      </c>
      <c r="AJ32">
        <v>118.07314606741573</v>
      </c>
      <c r="AK32">
        <v>121.93438202247191</v>
      </c>
      <c r="AL32">
        <v>125.0647191011236</v>
      </c>
      <c r="AM32">
        <v>122.82561797752811</v>
      </c>
      <c r="AN32">
        <v>120.23966292134831</v>
      </c>
      <c r="AO32">
        <v>120.22370786516854</v>
      </c>
      <c r="AP32">
        <v>120.92842696629214</v>
      </c>
      <c r="AQ32">
        <v>121.738202247191</v>
      </c>
      <c r="AR32">
        <v>122.69764044943821</v>
      </c>
      <c r="AS32">
        <v>124.24325842696629</v>
      </c>
      <c r="AT32">
        <v>124.73550561797754</v>
      </c>
      <c r="AU32">
        <v>124.09337078651686</v>
      </c>
      <c r="AV32">
        <v>123.55202247191012</v>
      </c>
      <c r="AW32">
        <v>124.19022471910114</v>
      </c>
      <c r="AX32">
        <v>126.41033707865168</v>
      </c>
      <c r="AY32">
        <v>126.47235955056181</v>
      </c>
      <c r="AZ32">
        <v>127.39550561797753</v>
      </c>
      <c r="BA32">
        <v>128.18573033707864</v>
      </c>
      <c r="BB32">
        <v>126.9005617977528</v>
      </c>
      <c r="BC32">
        <v>126.43797752808989</v>
      </c>
      <c r="BD32">
        <v>126.66067415730336</v>
      </c>
      <c r="BE32">
        <v>128.58089887640449</v>
      </c>
      <c r="BF32">
        <v>129.58797752808991</v>
      </c>
      <c r="BG32">
        <v>130.42337078651684</v>
      </c>
      <c r="BH32">
        <v>131.12876404494384</v>
      </c>
      <c r="BI32">
        <v>132.60146067415729</v>
      </c>
      <c r="BJ32">
        <v>132.59134831460673</v>
      </c>
      <c r="BK32">
        <v>133.29202247191012</v>
      </c>
      <c r="BL32">
        <v>133.06382022471911</v>
      </c>
      <c r="BM32">
        <v>133.08460674157303</v>
      </c>
      <c r="BN32">
        <v>132.68808988764044</v>
      </c>
      <c r="BO32">
        <v>132.56629213483146</v>
      </c>
      <c r="BP32">
        <v>132.99157303370785</v>
      </c>
      <c r="BQ32">
        <v>133.63617977528091</v>
      </c>
      <c r="BR32">
        <v>133.25876404494383</v>
      </c>
      <c r="BS32">
        <v>133.46471910112362</v>
      </c>
      <c r="BT32">
        <v>133.75685393258428</v>
      </c>
      <c r="BU32">
        <v>134.36842696629213</v>
      </c>
      <c r="BV32">
        <v>135.27662921348318</v>
      </c>
      <c r="BW32">
        <v>135.90359550561797</v>
      </c>
      <c r="BX32">
        <v>135.76258426966291</v>
      </c>
      <c r="BY32">
        <v>136.18393258426966</v>
      </c>
      <c r="BZ32">
        <v>136.21247191011236</v>
      </c>
      <c r="CA32">
        <v>136.70280898876408</v>
      </c>
      <c r="CB32">
        <v>137.20820224719102</v>
      </c>
      <c r="CC32">
        <v>137.97550561797752</v>
      </c>
      <c r="CD32">
        <v>137.46370786516854</v>
      </c>
      <c r="CE32">
        <v>137.05033707865169</v>
      </c>
      <c r="CF32">
        <v>138.1614606741573</v>
      </c>
      <c r="CG32">
        <v>138.53157303370787</v>
      </c>
      <c r="CH32">
        <v>138.79112359550561</v>
      </c>
      <c r="CI32">
        <v>139.02606741573035</v>
      </c>
      <c r="CJ32">
        <v>138.403595505618</v>
      </c>
      <c r="CK32">
        <v>138.82404494382021</v>
      </c>
      <c r="CL32">
        <v>139.4414606741573</v>
      </c>
      <c r="CM32">
        <v>140.62921348314609</v>
      </c>
      <c r="CN32">
        <v>142.16269662921349</v>
      </c>
      <c r="CO32">
        <v>143.35235955056183</v>
      </c>
      <c r="CP32">
        <v>143.26921348314607</v>
      </c>
      <c r="CQ32">
        <v>141.8843820224719</v>
      </c>
      <c r="CR32">
        <v>141.45865168539328</v>
      </c>
      <c r="CS32">
        <v>141.02191011235954</v>
      </c>
      <c r="CT32">
        <v>141.10831460674157</v>
      </c>
    </row>
    <row r="33" spans="1:98">
      <c r="A33">
        <v>32</v>
      </c>
      <c r="B33" t="s">
        <v>32</v>
      </c>
      <c r="C33">
        <v>99.469369410587461</v>
      </c>
      <c r="D33">
        <v>98.918702129983544</v>
      </c>
      <c r="E33">
        <v>98.87048433428815</v>
      </c>
      <c r="F33">
        <v>99.265513591685504</v>
      </c>
      <c r="G33">
        <v>99.303122667695646</v>
      </c>
      <c r="H33">
        <v>99.885253838244836</v>
      </c>
      <c r="I33">
        <v>100.29873166246442</v>
      </c>
      <c r="J33">
        <v>100.85756912245103</v>
      </c>
      <c r="K33">
        <v>100.4101236185052</v>
      </c>
      <c r="L33">
        <v>100.75748384638138</v>
      </c>
      <c r="M33">
        <v>100.82319424987919</v>
      </c>
      <c r="N33">
        <v>101.14045152783353</v>
      </c>
      <c r="O33">
        <v>101.72651941372044</v>
      </c>
      <c r="P33">
        <v>102.46247071526005</v>
      </c>
      <c r="Q33">
        <v>103.19276931179479</v>
      </c>
      <c r="R33">
        <v>103.30644994680874</v>
      </c>
      <c r="S33">
        <v>103.16533131097876</v>
      </c>
      <c r="T33">
        <v>104.33571819219935</v>
      </c>
      <c r="U33">
        <v>106.97070744795109</v>
      </c>
      <c r="V33">
        <v>107.61115323790729</v>
      </c>
      <c r="W33">
        <v>107.05328908931936</v>
      </c>
      <c r="X33">
        <v>107.79826199791229</v>
      </c>
      <c r="Y33">
        <v>107.75454818831435</v>
      </c>
      <c r="Z33">
        <v>107.76980495304511</v>
      </c>
      <c r="AA33">
        <v>108.95518518518519</v>
      </c>
      <c r="AB33">
        <v>108.67639730639731</v>
      </c>
      <c r="AC33">
        <v>108.46474747474748</v>
      </c>
      <c r="AD33">
        <v>108.26464646464646</v>
      </c>
      <c r="AE33">
        <v>108.27952861952863</v>
      </c>
      <c r="AF33">
        <v>108.86013468013468</v>
      </c>
      <c r="AG33">
        <v>109.92198653198653</v>
      </c>
      <c r="AH33">
        <v>110.02781144781144</v>
      </c>
      <c r="AI33">
        <v>110.54363636363637</v>
      </c>
      <c r="AJ33">
        <v>111.41380471380472</v>
      </c>
      <c r="AK33">
        <v>113.74858585858586</v>
      </c>
      <c r="AL33">
        <v>116.90885521885521</v>
      </c>
      <c r="AM33">
        <v>115.56407407407407</v>
      </c>
      <c r="AN33">
        <v>114.92787878787878</v>
      </c>
      <c r="AO33">
        <v>115.25343434343435</v>
      </c>
      <c r="AP33">
        <v>115.86397306397306</v>
      </c>
      <c r="AQ33">
        <v>116.50666666666667</v>
      </c>
      <c r="AR33">
        <v>117.01407407407409</v>
      </c>
      <c r="AS33">
        <v>118.34740740740742</v>
      </c>
      <c r="AT33">
        <v>118.69454545454546</v>
      </c>
      <c r="AU33">
        <v>118.2716835016835</v>
      </c>
      <c r="AV33">
        <v>118.39983164983164</v>
      </c>
      <c r="AW33">
        <v>119.15346801346801</v>
      </c>
      <c r="AX33">
        <v>120.52791245791246</v>
      </c>
      <c r="AY33">
        <v>120.92983164983164</v>
      </c>
      <c r="AZ33">
        <v>120.75912457912457</v>
      </c>
      <c r="BA33">
        <v>121.07400673400674</v>
      </c>
      <c r="BB33">
        <v>120.77303030303031</v>
      </c>
      <c r="BC33">
        <v>121.53127946127947</v>
      </c>
      <c r="BD33">
        <v>122.12363636363636</v>
      </c>
      <c r="BE33">
        <v>123.41222222222223</v>
      </c>
      <c r="BF33">
        <v>123.07656565656566</v>
      </c>
      <c r="BG33">
        <v>123.44545454545455</v>
      </c>
      <c r="BH33">
        <v>123.39659932659933</v>
      </c>
      <c r="BI33">
        <v>124.08303030303031</v>
      </c>
      <c r="BJ33">
        <v>124.83996632996633</v>
      </c>
      <c r="BK33">
        <v>125.5406734006734</v>
      </c>
      <c r="BL33">
        <v>125.67781144781145</v>
      </c>
      <c r="BM33">
        <v>125.56094276094277</v>
      </c>
      <c r="BN33">
        <v>125.49747474747475</v>
      </c>
      <c r="BO33">
        <v>126.2849494949495</v>
      </c>
      <c r="BP33">
        <v>127.39269360269361</v>
      </c>
      <c r="BQ33">
        <v>127.50885521885523</v>
      </c>
      <c r="BR33">
        <v>127.30626262626262</v>
      </c>
      <c r="BS33">
        <v>127.14824915824916</v>
      </c>
      <c r="BT33">
        <v>127.24616161616163</v>
      </c>
      <c r="BU33">
        <v>127.73313131313132</v>
      </c>
      <c r="BV33">
        <v>128.53774410774412</v>
      </c>
      <c r="BW33">
        <v>129.34531986531985</v>
      </c>
      <c r="BX33">
        <v>129.27053872053872</v>
      </c>
      <c r="BY33">
        <v>129.76801346801346</v>
      </c>
      <c r="BZ33">
        <v>130.14801346801346</v>
      </c>
      <c r="CA33">
        <v>130.33653198653201</v>
      </c>
      <c r="CB33">
        <v>131.12390572390572</v>
      </c>
      <c r="CC33">
        <v>131.15356902356902</v>
      </c>
      <c r="CD33">
        <v>130.96592592592592</v>
      </c>
      <c r="CE33">
        <v>130.45158249158249</v>
      </c>
      <c r="CF33">
        <v>130.6169696969697</v>
      </c>
      <c r="CG33">
        <v>130.89323232323233</v>
      </c>
      <c r="CH33">
        <v>132.05973063973065</v>
      </c>
      <c r="CI33">
        <v>132.25643097643098</v>
      </c>
      <c r="CJ33">
        <v>131.91451178451177</v>
      </c>
      <c r="CK33">
        <v>131.92121212121214</v>
      </c>
      <c r="CL33">
        <v>132.62511784511784</v>
      </c>
      <c r="CM33">
        <v>133.19400673400673</v>
      </c>
      <c r="CN33">
        <v>133.9346127946128</v>
      </c>
      <c r="CO33">
        <v>134.46296296296296</v>
      </c>
      <c r="CP33">
        <v>134.2654882154882</v>
      </c>
      <c r="CQ33">
        <v>134.02461279461278</v>
      </c>
      <c r="CR33">
        <v>133.92131313131313</v>
      </c>
      <c r="CS33">
        <v>134.28478114478114</v>
      </c>
      <c r="CT33">
        <v>134.7849494949495</v>
      </c>
    </row>
    <row r="34" spans="1:98">
      <c r="A34">
        <v>33</v>
      </c>
      <c r="B34" t="s">
        <v>33</v>
      </c>
      <c r="C34">
        <v>99.769530624434239</v>
      </c>
      <c r="D34">
        <v>99.001867274118226</v>
      </c>
      <c r="E34">
        <v>98.742653598584056</v>
      </c>
      <c r="F34">
        <v>98.970539248312917</v>
      </c>
      <c r="G34">
        <v>99.038140214290038</v>
      </c>
      <c r="H34">
        <v>100.20107643981078</v>
      </c>
      <c r="I34">
        <v>100.59002393651095</v>
      </c>
      <c r="J34">
        <v>100.60593355773533</v>
      </c>
      <c r="K34">
        <v>100.51213233551073</v>
      </c>
      <c r="L34">
        <v>100.74876038806916</v>
      </c>
      <c r="M34">
        <v>100.68145518725652</v>
      </c>
      <c r="N34">
        <v>101.13788719536723</v>
      </c>
      <c r="O34">
        <v>102.37929750235263</v>
      </c>
      <c r="P34">
        <v>103.2649852999208</v>
      </c>
      <c r="Q34">
        <v>103.74090428756152</v>
      </c>
      <c r="R34">
        <v>104.5900401540909</v>
      </c>
      <c r="S34">
        <v>105.02889625901113</v>
      </c>
      <c r="T34">
        <v>106.44911386231165</v>
      </c>
      <c r="U34">
        <v>109.55611910229661</v>
      </c>
      <c r="V34">
        <v>109.97529517907458</v>
      </c>
      <c r="W34">
        <v>110.07904275931082</v>
      </c>
      <c r="X34">
        <v>110.7768116478087</v>
      </c>
      <c r="Y34">
        <v>111.54323560265757</v>
      </c>
      <c r="Z34">
        <v>111.53614490586608</v>
      </c>
      <c r="AA34">
        <v>112.76098739495801</v>
      </c>
      <c r="AB34">
        <v>111.98403361344539</v>
      </c>
      <c r="AC34">
        <v>111.71205882352942</v>
      </c>
      <c r="AD34">
        <v>111.96651260504203</v>
      </c>
      <c r="AE34">
        <v>112.44441176470589</v>
      </c>
      <c r="AF34">
        <v>113.02441176470589</v>
      </c>
      <c r="AG34">
        <v>113.90676470588237</v>
      </c>
      <c r="AH34">
        <v>114.57342436974791</v>
      </c>
      <c r="AI34">
        <v>114.87123949579832</v>
      </c>
      <c r="AJ34">
        <v>115.61474789915967</v>
      </c>
      <c r="AK34">
        <v>117.69487394957984</v>
      </c>
      <c r="AL34">
        <v>120.6478361344538</v>
      </c>
      <c r="AM34">
        <v>120.23684873949581</v>
      </c>
      <c r="AN34">
        <v>118.57621848739497</v>
      </c>
      <c r="AO34">
        <v>118.5744117647059</v>
      </c>
      <c r="AP34">
        <v>119.62724789915967</v>
      </c>
      <c r="AQ34">
        <v>120.84550420168068</v>
      </c>
      <c r="AR34">
        <v>121.85693277310926</v>
      </c>
      <c r="AS34">
        <v>122.81092436974791</v>
      </c>
      <c r="AT34">
        <v>123.33220588235295</v>
      </c>
      <c r="AU34">
        <v>122.4711974789916</v>
      </c>
      <c r="AV34">
        <v>122.18350840336136</v>
      </c>
      <c r="AW34">
        <v>122.80445378151262</v>
      </c>
      <c r="AX34">
        <v>124.56235294117647</v>
      </c>
      <c r="AY34">
        <v>125.66065126050422</v>
      </c>
      <c r="AZ34">
        <v>126.00401260504204</v>
      </c>
      <c r="BA34">
        <v>127.05899159663868</v>
      </c>
      <c r="BB34">
        <v>125.58922268907564</v>
      </c>
      <c r="BC34">
        <v>126.14086134453783</v>
      </c>
      <c r="BD34">
        <v>127.11823529411767</v>
      </c>
      <c r="BE34">
        <v>127.34537815126052</v>
      </c>
      <c r="BF34">
        <v>128.28949579831934</v>
      </c>
      <c r="BG34">
        <v>129.84964285714287</v>
      </c>
      <c r="BH34">
        <v>131.20548319327733</v>
      </c>
      <c r="BI34">
        <v>132.20023109243698</v>
      </c>
      <c r="BJ34">
        <v>132.45378151260505</v>
      </c>
      <c r="BK34">
        <v>133.0564285714286</v>
      </c>
      <c r="BL34">
        <v>132.27500000000001</v>
      </c>
      <c r="BM34">
        <v>132.02590336134455</v>
      </c>
      <c r="BN34">
        <v>131.45214285714286</v>
      </c>
      <c r="BO34">
        <v>131.54407563025211</v>
      </c>
      <c r="BP34">
        <v>131.88392857142858</v>
      </c>
      <c r="BQ34">
        <v>132.2126260504202</v>
      </c>
      <c r="BR34">
        <v>133.54693277310926</v>
      </c>
      <c r="BS34">
        <v>134.86724789915965</v>
      </c>
      <c r="BT34">
        <v>135.17268907563025</v>
      </c>
      <c r="BU34">
        <v>135.74634453781513</v>
      </c>
      <c r="BV34">
        <v>136.69405462184875</v>
      </c>
      <c r="BW34">
        <v>137.64342436974789</v>
      </c>
      <c r="BX34">
        <v>136.42161764705884</v>
      </c>
      <c r="BY34">
        <v>137.19115546218489</v>
      </c>
      <c r="BZ34">
        <v>137.27758403361346</v>
      </c>
      <c r="CA34">
        <v>136.2571848739496</v>
      </c>
      <c r="CB34">
        <v>136.31647058823529</v>
      </c>
      <c r="CC34">
        <v>136.97518907563025</v>
      </c>
      <c r="CD34">
        <v>136.97605042016809</v>
      </c>
      <c r="CE34">
        <v>137.07144957983195</v>
      </c>
      <c r="CF34">
        <v>138.86760504201681</v>
      </c>
      <c r="CG34">
        <v>138.15470588235294</v>
      </c>
      <c r="CH34">
        <v>138.36821428571429</v>
      </c>
      <c r="CI34">
        <v>138.64571428571432</v>
      </c>
      <c r="CJ34">
        <v>138.20817226890759</v>
      </c>
      <c r="CK34">
        <v>138.63285714285718</v>
      </c>
      <c r="CL34">
        <v>140.32533613445378</v>
      </c>
      <c r="CM34">
        <v>142.0022899159664</v>
      </c>
      <c r="CN34">
        <v>144.3136974789916</v>
      </c>
      <c r="CO34">
        <v>145.5793067226891</v>
      </c>
      <c r="CP34">
        <v>145.84134453781513</v>
      </c>
      <c r="CQ34">
        <v>143.20449579831933</v>
      </c>
      <c r="CR34">
        <v>142.81035714285713</v>
      </c>
      <c r="CS34">
        <v>141.86596638655465</v>
      </c>
      <c r="CT34">
        <v>141.59586134453781</v>
      </c>
    </row>
    <row r="35" spans="1:98">
      <c r="A35">
        <v>34</v>
      </c>
      <c r="B35" t="s">
        <v>34</v>
      </c>
      <c r="C35">
        <v>98.540768287113877</v>
      </c>
      <c r="D35">
        <v>98.652339295655423</v>
      </c>
      <c r="E35">
        <v>98.941218216316457</v>
      </c>
      <c r="F35">
        <v>99.065195163868751</v>
      </c>
      <c r="G35">
        <v>99.074404371993239</v>
      </c>
      <c r="H35">
        <v>99.63193193455227</v>
      </c>
      <c r="I35">
        <v>100.20419298098089</v>
      </c>
      <c r="J35">
        <v>100.68771398550014</v>
      </c>
      <c r="K35">
        <v>100.82357765051768</v>
      </c>
      <c r="L35">
        <v>101.08658792949863</v>
      </c>
      <c r="M35">
        <v>101.32576648083341</v>
      </c>
      <c r="N35">
        <v>101.96630370316942</v>
      </c>
      <c r="O35">
        <v>102.81232596992761</v>
      </c>
      <c r="P35">
        <v>103.64656381486674</v>
      </c>
      <c r="Q35">
        <v>104.5394612921454</v>
      </c>
      <c r="R35">
        <v>104.42794020870545</v>
      </c>
      <c r="S35">
        <v>104.21003281762775</v>
      </c>
      <c r="T35">
        <v>104.95533615420781</v>
      </c>
      <c r="U35">
        <v>107.62979252318576</v>
      </c>
      <c r="V35">
        <v>108.62900115696107</v>
      </c>
      <c r="W35">
        <v>108.30304189783814</v>
      </c>
      <c r="X35">
        <v>108.75478927203065</v>
      </c>
      <c r="Y35">
        <v>109.32114633914119</v>
      </c>
      <c r="Z35">
        <v>109.61900049480455</v>
      </c>
      <c r="AA35">
        <v>110.77</v>
      </c>
      <c r="AB35">
        <v>110.85</v>
      </c>
      <c r="AC35">
        <v>111</v>
      </c>
      <c r="AD35">
        <v>111.08</v>
      </c>
      <c r="AE35">
        <v>111.14</v>
      </c>
      <c r="AF35">
        <v>111.62</v>
      </c>
      <c r="AG35">
        <v>112.57</v>
      </c>
      <c r="AH35">
        <v>112.67</v>
      </c>
      <c r="AI35">
        <v>113.22</v>
      </c>
      <c r="AJ35">
        <v>113.54</v>
      </c>
      <c r="AK35">
        <v>114.82</v>
      </c>
      <c r="AL35">
        <v>116.84</v>
      </c>
      <c r="AM35">
        <v>116.99</v>
      </c>
      <c r="AN35">
        <v>116.52</v>
      </c>
      <c r="AO35">
        <v>116.69</v>
      </c>
      <c r="AP35">
        <v>117.13</v>
      </c>
      <c r="AQ35">
        <v>117.55</v>
      </c>
      <c r="AR35">
        <v>117.96</v>
      </c>
      <c r="AS35">
        <v>118.7</v>
      </c>
      <c r="AT35">
        <v>119.09</v>
      </c>
      <c r="AU35">
        <v>119.14</v>
      </c>
      <c r="AV35">
        <v>119.15</v>
      </c>
      <c r="AW35">
        <v>119.31</v>
      </c>
      <c r="AX35">
        <v>120.45</v>
      </c>
      <c r="AY35">
        <v>121.09</v>
      </c>
      <c r="AZ35">
        <v>120.98</v>
      </c>
      <c r="BA35">
        <v>121</v>
      </c>
      <c r="BB35">
        <v>120.81</v>
      </c>
      <c r="BC35">
        <v>120.91</v>
      </c>
      <c r="BD35">
        <v>121.43</v>
      </c>
      <c r="BE35">
        <v>122.57</v>
      </c>
      <c r="BF35">
        <v>122.52</v>
      </c>
      <c r="BG35">
        <v>122.33</v>
      </c>
      <c r="BH35">
        <v>122.39</v>
      </c>
      <c r="BI35">
        <v>122.78</v>
      </c>
      <c r="BJ35">
        <v>123.21</v>
      </c>
      <c r="BK35">
        <v>124.74</v>
      </c>
      <c r="BL35">
        <v>125.19</v>
      </c>
      <c r="BM35">
        <v>125.11</v>
      </c>
      <c r="BN35">
        <v>125.46</v>
      </c>
      <c r="BO35">
        <v>125.87</v>
      </c>
      <c r="BP35">
        <v>126.64</v>
      </c>
      <c r="BQ35">
        <v>127.18</v>
      </c>
      <c r="BR35">
        <v>126.61</v>
      </c>
      <c r="BS35">
        <v>126.78</v>
      </c>
      <c r="BT35">
        <v>126.98</v>
      </c>
      <c r="BU35">
        <v>127.24</v>
      </c>
      <c r="BV35">
        <v>128.38999999999999</v>
      </c>
      <c r="BW35">
        <v>129.1</v>
      </c>
      <c r="BX35">
        <v>129.04</v>
      </c>
      <c r="BY35">
        <v>129.22999999999999</v>
      </c>
      <c r="BZ35">
        <v>129.36000000000001</v>
      </c>
      <c r="CA35">
        <v>129.46</v>
      </c>
      <c r="CB35">
        <v>130.05000000000001</v>
      </c>
      <c r="CC35">
        <v>130.78</v>
      </c>
      <c r="CD35">
        <v>130.44</v>
      </c>
      <c r="CE35">
        <v>130.29</v>
      </c>
      <c r="CF35">
        <v>130.46</v>
      </c>
      <c r="CG35">
        <v>131.06</v>
      </c>
      <c r="CH35">
        <v>131.81</v>
      </c>
      <c r="CI35">
        <v>132.37</v>
      </c>
      <c r="CJ35">
        <v>132.26</v>
      </c>
      <c r="CK35">
        <v>132.6</v>
      </c>
      <c r="CL35">
        <v>133.21</v>
      </c>
      <c r="CM35">
        <v>133.77000000000001</v>
      </c>
      <c r="CN35">
        <v>134.1</v>
      </c>
      <c r="CO35">
        <v>134.16999999999999</v>
      </c>
      <c r="CP35">
        <v>134.27000000000001</v>
      </c>
      <c r="CQ35">
        <v>134.18</v>
      </c>
      <c r="CR35">
        <v>134.41999999999999</v>
      </c>
      <c r="CS35">
        <v>134.84</v>
      </c>
      <c r="CT35">
        <v>135.46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EAFC-A439-4B4E-9561-67D96D016143}">
  <sheetPr codeName="Sheet10"/>
  <dimension ref="A1:CT71"/>
  <sheetViews>
    <sheetView topLeftCell="A45" workbookViewId="0">
      <selection activeCell="C38" sqref="C38"/>
    </sheetView>
  </sheetViews>
  <sheetFormatPr defaultRowHeight="18"/>
  <cols>
    <col min="2" max="2" width="19.33203125" bestFit="1" customWidth="1"/>
  </cols>
  <sheetData>
    <row r="1" spans="1:98">
      <c r="A1" t="s">
        <v>78</v>
      </c>
      <c r="B1" t="s">
        <v>0</v>
      </c>
      <c r="C1">
        <v>201201</v>
      </c>
      <c r="D1">
        <v>201202</v>
      </c>
      <c r="E1">
        <v>201203</v>
      </c>
      <c r="F1">
        <v>201204</v>
      </c>
      <c r="G1">
        <v>201205</v>
      </c>
      <c r="H1">
        <v>201206</v>
      </c>
      <c r="I1">
        <v>201207</v>
      </c>
      <c r="J1">
        <v>201208</v>
      </c>
      <c r="K1">
        <v>201209</v>
      </c>
      <c r="L1">
        <v>201210</v>
      </c>
      <c r="M1">
        <v>201211</v>
      </c>
      <c r="N1">
        <v>201212</v>
      </c>
      <c r="O1">
        <v>201301</v>
      </c>
      <c r="P1">
        <v>201302</v>
      </c>
      <c r="Q1">
        <v>201303</v>
      </c>
      <c r="R1">
        <v>201304</v>
      </c>
      <c r="S1">
        <v>201305</v>
      </c>
      <c r="T1">
        <v>201306</v>
      </c>
      <c r="U1">
        <v>201307</v>
      </c>
      <c r="V1">
        <v>201308</v>
      </c>
      <c r="W1">
        <v>201309</v>
      </c>
      <c r="X1">
        <v>201310</v>
      </c>
      <c r="Y1">
        <v>201311</v>
      </c>
      <c r="Z1">
        <v>201312</v>
      </c>
      <c r="AA1">
        <v>201401</v>
      </c>
      <c r="AB1">
        <v>201402</v>
      </c>
      <c r="AC1">
        <v>201403</v>
      </c>
      <c r="AD1">
        <v>201404</v>
      </c>
      <c r="AE1">
        <v>201405</v>
      </c>
      <c r="AF1">
        <v>201406</v>
      </c>
      <c r="AG1">
        <v>201407</v>
      </c>
      <c r="AH1">
        <v>201408</v>
      </c>
      <c r="AI1">
        <v>201409</v>
      </c>
      <c r="AJ1">
        <v>201410</v>
      </c>
      <c r="AK1">
        <v>201411</v>
      </c>
      <c r="AL1">
        <v>201412</v>
      </c>
      <c r="AM1">
        <v>201501</v>
      </c>
      <c r="AN1">
        <v>201502</v>
      </c>
      <c r="AO1">
        <v>201503</v>
      </c>
      <c r="AP1">
        <v>201504</v>
      </c>
      <c r="AQ1">
        <v>201505</v>
      </c>
      <c r="AR1">
        <v>201506</v>
      </c>
      <c r="AS1">
        <v>201507</v>
      </c>
      <c r="AT1">
        <v>201508</v>
      </c>
      <c r="AU1">
        <v>201509</v>
      </c>
      <c r="AV1">
        <v>201510</v>
      </c>
      <c r="AW1">
        <v>201511</v>
      </c>
      <c r="AX1">
        <v>201512</v>
      </c>
      <c r="AY1">
        <v>201601</v>
      </c>
      <c r="AZ1">
        <v>201602</v>
      </c>
      <c r="BA1">
        <v>201603</v>
      </c>
      <c r="BB1">
        <v>201604</v>
      </c>
      <c r="BC1">
        <v>201605</v>
      </c>
      <c r="BD1">
        <v>201606</v>
      </c>
      <c r="BE1">
        <v>201607</v>
      </c>
      <c r="BF1">
        <v>201608</v>
      </c>
      <c r="BG1">
        <v>201609</v>
      </c>
      <c r="BH1">
        <v>201610</v>
      </c>
      <c r="BI1">
        <v>201611</v>
      </c>
      <c r="BJ1">
        <v>201612</v>
      </c>
      <c r="BK1">
        <v>201701</v>
      </c>
      <c r="BL1">
        <v>201702</v>
      </c>
      <c r="BM1">
        <v>201703</v>
      </c>
      <c r="BN1">
        <v>201704</v>
      </c>
      <c r="BO1">
        <v>201705</v>
      </c>
      <c r="BP1">
        <v>201706</v>
      </c>
      <c r="BQ1">
        <v>201707</v>
      </c>
      <c r="BR1">
        <v>201708</v>
      </c>
      <c r="BS1">
        <v>201709</v>
      </c>
      <c r="BT1">
        <v>201710</v>
      </c>
      <c r="BU1">
        <v>201711</v>
      </c>
      <c r="BV1">
        <v>201712</v>
      </c>
      <c r="BW1">
        <v>201801</v>
      </c>
      <c r="BX1">
        <v>201802</v>
      </c>
      <c r="BY1">
        <v>201803</v>
      </c>
      <c r="BZ1">
        <v>201804</v>
      </c>
      <c r="CA1">
        <v>201805</v>
      </c>
      <c r="CB1">
        <v>201806</v>
      </c>
      <c r="CC1">
        <v>201807</v>
      </c>
      <c r="CD1">
        <v>201808</v>
      </c>
      <c r="CE1">
        <v>201809</v>
      </c>
      <c r="CF1">
        <v>201810</v>
      </c>
      <c r="CG1">
        <v>201811</v>
      </c>
      <c r="CH1">
        <v>201812</v>
      </c>
      <c r="CI1">
        <v>201901</v>
      </c>
      <c r="CJ1">
        <v>201902</v>
      </c>
      <c r="CK1">
        <v>201903</v>
      </c>
      <c r="CL1">
        <v>201904</v>
      </c>
      <c r="CM1">
        <v>201905</v>
      </c>
      <c r="CN1">
        <v>201906</v>
      </c>
      <c r="CO1">
        <v>201907</v>
      </c>
      <c r="CP1">
        <v>201908</v>
      </c>
      <c r="CQ1">
        <v>201909</v>
      </c>
      <c r="CR1">
        <v>201910</v>
      </c>
      <c r="CS1">
        <v>201911</v>
      </c>
      <c r="CT1">
        <v>201912</v>
      </c>
    </row>
    <row r="2" spans="1:98">
      <c r="A2">
        <v>1</v>
      </c>
      <c r="B2" t="s">
        <v>1</v>
      </c>
      <c r="C2">
        <v>2.1469329623829339</v>
      </c>
      <c r="D2">
        <v>1.5483086037716021</v>
      </c>
      <c r="E2">
        <v>3.6701032035976908</v>
      </c>
      <c r="F2">
        <v>3.9590037297500373</v>
      </c>
      <c r="G2">
        <v>3.9741705379644969</v>
      </c>
      <c r="H2">
        <v>4.5594519816878147</v>
      </c>
      <c r="I2">
        <v>3.88331862784419</v>
      </c>
      <c r="J2">
        <v>2.5606283087950601</v>
      </c>
      <c r="K2">
        <v>2.0598621928746468</v>
      </c>
      <c r="L2">
        <v>1.7675807550338334</v>
      </c>
      <c r="M2">
        <v>0.26103598492548485</v>
      </c>
      <c r="N2">
        <v>0.21827281361876771</v>
      </c>
      <c r="O2">
        <v>2.0200259054441005</v>
      </c>
      <c r="P2">
        <v>2.502680838692612</v>
      </c>
      <c r="Q2">
        <v>2.338912207945782</v>
      </c>
      <c r="R2">
        <v>2.5003371412732491</v>
      </c>
      <c r="S2">
        <v>2.9283736317632361</v>
      </c>
      <c r="T2">
        <v>3.6947943449179661</v>
      </c>
      <c r="U2">
        <v>5.3896249346482534</v>
      </c>
      <c r="V2">
        <v>5.7424625317213298</v>
      </c>
      <c r="W2">
        <v>5.5671717865769779</v>
      </c>
      <c r="X2">
        <v>6.0678744297180316</v>
      </c>
      <c r="Y2">
        <v>6.5377685899840259</v>
      </c>
      <c r="Z2">
        <v>6.6996652696119412</v>
      </c>
      <c r="AA2">
        <v>7.7080148975710046</v>
      </c>
      <c r="AB2">
        <v>6.3492946196190871</v>
      </c>
      <c r="AC2">
        <v>5.5813217629582255</v>
      </c>
      <c r="AD2">
        <v>5.246747249364887</v>
      </c>
      <c r="AE2">
        <v>6.2324004913511715</v>
      </c>
      <c r="AF2">
        <v>5.363982462135013</v>
      </c>
      <c r="AG2">
        <v>4.85356870852263</v>
      </c>
      <c r="AH2">
        <v>4.2501093839911732</v>
      </c>
      <c r="AI2">
        <v>5.0824688539353673</v>
      </c>
      <c r="AJ2">
        <v>5.3470345834448807</v>
      </c>
      <c r="AK2">
        <v>6.6605049033682917</v>
      </c>
      <c r="AL2">
        <v>8.0836127065430077</v>
      </c>
      <c r="AM2">
        <v>6.016132582963138</v>
      </c>
      <c r="AN2">
        <v>5.4038907922766128</v>
      </c>
      <c r="AO2">
        <v>5.4458899612707086</v>
      </c>
      <c r="AP2">
        <v>5.8524572145614684</v>
      </c>
      <c r="AQ2">
        <v>5.4324907682495933</v>
      </c>
      <c r="AR2">
        <v>6.2382832078073704</v>
      </c>
      <c r="AS2">
        <v>5.330446161723998</v>
      </c>
      <c r="AT2">
        <v>4.8539441427359264</v>
      </c>
      <c r="AU2">
        <v>4.1859985908190538</v>
      </c>
      <c r="AV2">
        <v>3.866253878161217</v>
      </c>
      <c r="AW2">
        <v>2.760281021476942</v>
      </c>
      <c r="AX2">
        <v>1.528559420747456</v>
      </c>
      <c r="AY2">
        <v>1.8584245134840103</v>
      </c>
      <c r="AZ2">
        <v>3.1738773608611268</v>
      </c>
      <c r="BA2">
        <v>3.5523915104470802</v>
      </c>
      <c r="BB2">
        <v>2.4711614902465584</v>
      </c>
      <c r="BC2">
        <v>2.5237092185833205</v>
      </c>
      <c r="BD2">
        <v>2.3358394922365875</v>
      </c>
      <c r="BE2">
        <v>2.3055414336553355</v>
      </c>
      <c r="BF2">
        <v>2.5687580495998787</v>
      </c>
      <c r="BG2">
        <v>3.7300744228480909</v>
      </c>
      <c r="BH2">
        <v>3.651643350964747</v>
      </c>
      <c r="BI2">
        <v>3.5862082107494189</v>
      </c>
      <c r="BJ2">
        <v>3.9493010188965485</v>
      </c>
      <c r="BK2">
        <v>3.8551969782348152</v>
      </c>
      <c r="BL2">
        <v>3.7568191059353779</v>
      </c>
      <c r="BM2">
        <v>3.4454005981343414</v>
      </c>
      <c r="BN2">
        <v>3.896803012902808</v>
      </c>
      <c r="BO2">
        <v>4.1291694837672281</v>
      </c>
      <c r="BP2">
        <v>4.0348445399051229</v>
      </c>
      <c r="BQ2">
        <v>3.7942786625918075</v>
      </c>
      <c r="BR2">
        <v>4.4035776027163251</v>
      </c>
      <c r="BS2">
        <v>3.8507825602040384</v>
      </c>
      <c r="BT2">
        <v>3.9167613956393694</v>
      </c>
      <c r="BU2">
        <v>4.0946747255397753</v>
      </c>
      <c r="BV2">
        <v>4.2456873026589932</v>
      </c>
      <c r="BW2">
        <v>3.7072567729310038</v>
      </c>
      <c r="BX2">
        <v>3.4674621308284657</v>
      </c>
      <c r="BY2">
        <v>3.9039984770021192</v>
      </c>
      <c r="BZ2">
        <v>3.9771007101421247</v>
      </c>
      <c r="CA2">
        <v>3.9010048928917342</v>
      </c>
      <c r="CB2">
        <v>3.9448769514077497</v>
      </c>
      <c r="CC2">
        <v>3.8942605961830452</v>
      </c>
      <c r="CD2">
        <v>3.5501497696195088</v>
      </c>
      <c r="CE2">
        <v>2.3276519843921477</v>
      </c>
      <c r="CF2">
        <v>2.4847346449647318</v>
      </c>
      <c r="CG2">
        <v>2.7377664499166059</v>
      </c>
      <c r="CH2">
        <v>1.8414579638960475</v>
      </c>
      <c r="CI2">
        <v>2.3684008732022193</v>
      </c>
      <c r="CJ2">
        <v>2.0695255426480088</v>
      </c>
      <c r="CK2">
        <v>1.8219844670829559</v>
      </c>
      <c r="CL2">
        <v>2.5121719818223909</v>
      </c>
      <c r="CM2">
        <v>3.1042008114200428</v>
      </c>
      <c r="CN2">
        <v>2.7326747917799423</v>
      </c>
      <c r="CO2">
        <v>2.4452271987603922</v>
      </c>
      <c r="CP2">
        <v>2.0780310124727635</v>
      </c>
      <c r="CQ2">
        <v>2.5054453621334432</v>
      </c>
      <c r="CR2">
        <v>2.4073758881615817</v>
      </c>
      <c r="CS2">
        <v>1.6541222611274833</v>
      </c>
      <c r="CT2">
        <v>1.6923964493661572</v>
      </c>
    </row>
    <row r="3" spans="1:98">
      <c r="A3">
        <v>2</v>
      </c>
      <c r="B3" t="s">
        <v>2</v>
      </c>
      <c r="C3">
        <v>3.6209068010075498</v>
      </c>
      <c r="D3">
        <v>4.2824529638668025</v>
      </c>
      <c r="E3">
        <v>4.5158250215974363</v>
      </c>
      <c r="F3">
        <v>4.8161533626649913</v>
      </c>
      <c r="G3">
        <v>4.7446975648075522</v>
      </c>
      <c r="H3">
        <v>4.3234400560878612</v>
      </c>
      <c r="I3">
        <v>4.2671614100185309</v>
      </c>
      <c r="J3">
        <v>4.44696941767711</v>
      </c>
      <c r="K3">
        <v>4.3733580590326255</v>
      </c>
      <c r="L3">
        <v>4.6608534609151775</v>
      </c>
      <c r="M3">
        <v>4.6140810352796251</v>
      </c>
      <c r="N3">
        <v>4.7064234248045125</v>
      </c>
      <c r="O3">
        <v>4.1287943054901746</v>
      </c>
      <c r="P3">
        <v>4.789557765274651</v>
      </c>
      <c r="Q3">
        <v>5.194015288438564</v>
      </c>
      <c r="R3">
        <v>4.7913162048433264</v>
      </c>
      <c r="S3">
        <v>4.45826106472758</v>
      </c>
      <c r="T3">
        <v>4.7544628337677466</v>
      </c>
      <c r="U3">
        <v>6.7898281059522816</v>
      </c>
      <c r="V3">
        <v>7.612632477777197</v>
      </c>
      <c r="W3">
        <v>7.3176565291342115</v>
      </c>
      <c r="X3">
        <v>7.2893189822773792</v>
      </c>
      <c r="Y3">
        <v>7.5012597161893524</v>
      </c>
      <c r="Z3">
        <v>7.3883465453035626</v>
      </c>
      <c r="AA3">
        <v>7.1719136078905166</v>
      </c>
      <c r="AB3">
        <v>6.6630527455496633</v>
      </c>
      <c r="AC3">
        <v>6.0901456133501313</v>
      </c>
      <c r="AD3">
        <v>6.361745922388323</v>
      </c>
      <c r="AE3">
        <v>7.2367921844231944</v>
      </c>
      <c r="AF3">
        <v>6.4093039784979453</v>
      </c>
      <c r="AG3">
        <v>4.1647925887976243</v>
      </c>
      <c r="AH3">
        <v>3.8952054144491228</v>
      </c>
      <c r="AI3">
        <v>4.5278839733654337</v>
      </c>
      <c r="AJ3">
        <v>5.084443406986523</v>
      </c>
      <c r="AK3">
        <v>6.4654261669985686</v>
      </c>
      <c r="AL3">
        <v>8.4309180301151088</v>
      </c>
      <c r="AM3">
        <v>6.9778456725038325</v>
      </c>
      <c r="AN3">
        <v>6.5444624816150707</v>
      </c>
      <c r="AO3">
        <v>6.4151757970189323</v>
      </c>
      <c r="AP3">
        <v>6.7384375674865993</v>
      </c>
      <c r="AQ3">
        <v>6.5928285745477098</v>
      </c>
      <c r="AR3">
        <v>6.9674149971006898</v>
      </c>
      <c r="AS3">
        <v>7.4418943072954278</v>
      </c>
      <c r="AT3">
        <v>7.0510681223612863</v>
      </c>
      <c r="AU3">
        <v>6.5583112270335135</v>
      </c>
      <c r="AV3">
        <v>5.2068249071334236</v>
      </c>
      <c r="AW3">
        <v>3.8443439594329192</v>
      </c>
      <c r="AX3">
        <v>2.7454243228625614</v>
      </c>
      <c r="AY3">
        <v>3.5193356727141634</v>
      </c>
      <c r="AZ3">
        <v>3.5723634733310092</v>
      </c>
      <c r="BA3">
        <v>3.591221042586028</v>
      </c>
      <c r="BB3">
        <v>2.9591723057351231</v>
      </c>
      <c r="BC3">
        <v>2.6906317770717436</v>
      </c>
      <c r="BD3">
        <v>2.9617034553803165</v>
      </c>
      <c r="BE3">
        <v>2.6081080074897187</v>
      </c>
      <c r="BF3">
        <v>2.8086265716390244</v>
      </c>
      <c r="BG3">
        <v>3.180166492006137</v>
      </c>
      <c r="BH3">
        <v>3.6288150807899626</v>
      </c>
      <c r="BI3">
        <v>3.6130986937075562</v>
      </c>
      <c r="BJ3">
        <v>3.230806616548108</v>
      </c>
      <c r="BK3">
        <v>4.13382012378311</v>
      </c>
      <c r="BL3">
        <v>4.623567364376342</v>
      </c>
      <c r="BM3">
        <v>4.3998843217666774</v>
      </c>
      <c r="BN3">
        <v>4.4414093613504235</v>
      </c>
      <c r="BO3">
        <v>4.5094572540486269</v>
      </c>
      <c r="BP3">
        <v>4.0247227208198666</v>
      </c>
      <c r="BQ3">
        <v>3.5542005476240774</v>
      </c>
      <c r="BR3">
        <v>3.3424165100660872</v>
      </c>
      <c r="BS3">
        <v>2.6874775326068772</v>
      </c>
      <c r="BT3">
        <v>2.7956610021274315</v>
      </c>
      <c r="BU3">
        <v>2.9052653353521407</v>
      </c>
      <c r="BV3">
        <v>3.3186263670845335</v>
      </c>
      <c r="BW3">
        <v>2.7761647204925737</v>
      </c>
      <c r="BX3">
        <v>2.8771027638231317</v>
      </c>
      <c r="BY3">
        <v>3.0957097868443526</v>
      </c>
      <c r="BZ3">
        <v>3.2445699088414983</v>
      </c>
      <c r="CA3">
        <v>2.9968417944213428</v>
      </c>
      <c r="CB3">
        <v>3.4711877452747331</v>
      </c>
      <c r="CC3">
        <v>3.8344067514389621</v>
      </c>
      <c r="CD3">
        <v>3.7539580570705482</v>
      </c>
      <c r="CE3">
        <v>3.6003119900724414</v>
      </c>
      <c r="CF3">
        <v>3.6182808049942423</v>
      </c>
      <c r="CG3">
        <v>3.4330870193074077</v>
      </c>
      <c r="CH3">
        <v>3.1307063136316771</v>
      </c>
      <c r="CI3">
        <v>2.8041962467614212</v>
      </c>
      <c r="CJ3">
        <v>1.7866623854490484</v>
      </c>
      <c r="CK3">
        <v>1.8543798851756037</v>
      </c>
      <c r="CL3">
        <v>2.1314860389590251</v>
      </c>
      <c r="CM3">
        <v>2.4514630022525239</v>
      </c>
      <c r="CN3">
        <v>2.1408154574198903</v>
      </c>
      <c r="CO3">
        <v>2.3494700524436212</v>
      </c>
      <c r="CP3">
        <v>2.5712997645839692</v>
      </c>
      <c r="CQ3">
        <v>2.5390242746416618</v>
      </c>
      <c r="CR3">
        <v>2.732417138237679</v>
      </c>
      <c r="CS3">
        <v>2.456839202601131</v>
      </c>
      <c r="CT3">
        <v>2.3818660584645386</v>
      </c>
    </row>
    <row r="4" spans="1:98">
      <c r="A4">
        <v>3</v>
      </c>
      <c r="B4" t="s">
        <v>3</v>
      </c>
      <c r="C4">
        <v>5.4161162483487431</v>
      </c>
      <c r="D4">
        <v>3.1206909064518555</v>
      </c>
      <c r="E4">
        <v>5.1478722619662278</v>
      </c>
      <c r="F4">
        <v>7.8020508247882248</v>
      </c>
      <c r="G4">
        <v>6.2611144042679285</v>
      </c>
      <c r="H4">
        <v>5.4698972099853194</v>
      </c>
      <c r="I4">
        <v>8.7068143475390372</v>
      </c>
      <c r="J4">
        <v>5.9817143277635694</v>
      </c>
      <c r="K4">
        <v>5.8279827841670908</v>
      </c>
      <c r="L4">
        <v>5.0777643633264802</v>
      </c>
      <c r="M4">
        <v>6.0303313447854521</v>
      </c>
      <c r="N4">
        <v>6.5716944663182915</v>
      </c>
      <c r="O4">
        <v>1.9515281016535511</v>
      </c>
      <c r="P4">
        <v>3.7628288186145653</v>
      </c>
      <c r="Q4">
        <v>5.4905651024874942</v>
      </c>
      <c r="R4">
        <v>5.292245999734547</v>
      </c>
      <c r="S4">
        <v>5.7691655737789631</v>
      </c>
      <c r="T4">
        <v>7.2958150915474818</v>
      </c>
      <c r="U4">
        <v>8.4697149379785515</v>
      </c>
      <c r="V4">
        <v>8.1975360507321398</v>
      </c>
      <c r="W4">
        <v>8.1200832127717746</v>
      </c>
      <c r="X4">
        <v>10.173428320358326</v>
      </c>
      <c r="Y4">
        <v>9.9247456853595253</v>
      </c>
      <c r="Z4">
        <v>10.497932884610165</v>
      </c>
      <c r="AA4">
        <v>13.499074687657654</v>
      </c>
      <c r="AB4">
        <v>11.194587707212207</v>
      </c>
      <c r="AC4">
        <v>8.2423616559811137</v>
      </c>
      <c r="AD4">
        <v>7.8945057093414022</v>
      </c>
      <c r="AE4">
        <v>7.6039016732332811</v>
      </c>
      <c r="AF4">
        <v>6.1118442902308772</v>
      </c>
      <c r="AG4">
        <v>5.2898115096306384</v>
      </c>
      <c r="AH4">
        <v>5.3961444638183309</v>
      </c>
      <c r="AI4">
        <v>6.2275150304855913</v>
      </c>
      <c r="AJ4">
        <v>5.366447226341748</v>
      </c>
      <c r="AK4">
        <v>7.1014859957641647</v>
      </c>
      <c r="AL4">
        <v>9.0548949409541706</v>
      </c>
      <c r="AM4">
        <v>6.3071568023016908</v>
      </c>
      <c r="AN4">
        <v>6.2281931983092562</v>
      </c>
      <c r="AO4">
        <v>6.7441848954939161</v>
      </c>
      <c r="AP4">
        <v>6.6439411428580968</v>
      </c>
      <c r="AQ4">
        <v>7.2143430206601948</v>
      </c>
      <c r="AR4">
        <v>6.9036147344461227</v>
      </c>
      <c r="AS4">
        <v>6.7359004165922869</v>
      </c>
      <c r="AT4">
        <v>7.1170246015091152</v>
      </c>
      <c r="AU4">
        <v>7.3294195835179607</v>
      </c>
      <c r="AV4">
        <v>6.9349466169537806</v>
      </c>
      <c r="AW4">
        <v>4.6625576167091509</v>
      </c>
      <c r="AX4">
        <v>3.2698192612862442</v>
      </c>
      <c r="AY4">
        <v>2.7361613696362639</v>
      </c>
      <c r="AZ4">
        <v>4.7060299355028263</v>
      </c>
      <c r="BA4">
        <v>5.4977002114321607</v>
      </c>
      <c r="BB4">
        <v>3.9118993591731481</v>
      </c>
      <c r="BC4">
        <v>4.4046987961063593</v>
      </c>
      <c r="BD4">
        <v>6.2088209621724104</v>
      </c>
      <c r="BE4">
        <v>5.9423510006100742</v>
      </c>
      <c r="BF4">
        <v>5.0981915837486724</v>
      </c>
      <c r="BG4">
        <v>4.2624052933969665</v>
      </c>
      <c r="BH4">
        <v>5.0355208887805247</v>
      </c>
      <c r="BI4">
        <v>6.6097466951266597</v>
      </c>
      <c r="BJ4">
        <v>6.7510398783937404</v>
      </c>
      <c r="BK4">
        <v>7.9490010275649041</v>
      </c>
      <c r="BL4">
        <v>6.4136205974571538</v>
      </c>
      <c r="BM4">
        <v>6.3980122680331988</v>
      </c>
      <c r="BN4">
        <v>8.3681773454329402</v>
      </c>
      <c r="BO4">
        <v>7.6332911927072757</v>
      </c>
      <c r="BP4">
        <v>7.1103902200178197</v>
      </c>
      <c r="BQ4">
        <v>5.179349147510365</v>
      </c>
      <c r="BR4">
        <v>3.9902548884907247</v>
      </c>
      <c r="BS4">
        <v>3.5911141277450156</v>
      </c>
      <c r="BT4">
        <v>3.7657004454800074</v>
      </c>
      <c r="BU4">
        <v>3.3125003517500318</v>
      </c>
      <c r="BV4">
        <v>3.1238182833128008</v>
      </c>
      <c r="BW4">
        <v>2.3717115924621623</v>
      </c>
      <c r="BX4">
        <v>2.5568045298085735</v>
      </c>
      <c r="BY4">
        <v>3.0142139374520411</v>
      </c>
      <c r="BZ4">
        <v>2.5671334925776677</v>
      </c>
      <c r="CA4">
        <v>2.3193138047165718</v>
      </c>
      <c r="CB4">
        <v>2.5490100892416621</v>
      </c>
      <c r="CC4">
        <v>3.3426206437850112</v>
      </c>
      <c r="CD4">
        <v>3.6167569732185996</v>
      </c>
      <c r="CE4">
        <v>3.456113002432474</v>
      </c>
      <c r="CF4">
        <v>3.3892154629203759</v>
      </c>
      <c r="CG4">
        <v>3.0695584079534228</v>
      </c>
      <c r="CH4">
        <v>3.1862122878914221</v>
      </c>
      <c r="CI4">
        <v>3.2531280845187922</v>
      </c>
      <c r="CJ4">
        <v>3.2885603244112929</v>
      </c>
      <c r="CK4">
        <v>2.7171021853906581</v>
      </c>
      <c r="CL4">
        <v>3.0520023448310667</v>
      </c>
      <c r="CM4">
        <v>4.8615593499390002</v>
      </c>
      <c r="CN4">
        <v>3.6894876296047698</v>
      </c>
      <c r="CO4">
        <v>3.3225411900136663</v>
      </c>
      <c r="CP4">
        <v>3.6368225323674181</v>
      </c>
      <c r="CQ4">
        <v>4.2571298513666136</v>
      </c>
      <c r="CR4">
        <v>4.2774863928748346</v>
      </c>
      <c r="CS4">
        <v>3.4817009199089739</v>
      </c>
      <c r="CT4">
        <v>2.6201168951198213</v>
      </c>
    </row>
    <row r="5" spans="1:98">
      <c r="A5">
        <v>4</v>
      </c>
      <c r="B5" t="s">
        <v>4</v>
      </c>
      <c r="C5">
        <v>3.4063714908807015</v>
      </c>
      <c r="D5">
        <v>3.1524766929793486</v>
      </c>
      <c r="E5">
        <v>3.8147276642372105</v>
      </c>
      <c r="F5">
        <v>4.0549792240095286</v>
      </c>
      <c r="G5">
        <v>4.2811076733072753</v>
      </c>
      <c r="H5">
        <v>4.4955919404674205</v>
      </c>
      <c r="I5">
        <v>4.3964872515646931</v>
      </c>
      <c r="J5">
        <v>4.3856562335139415</v>
      </c>
      <c r="K5">
        <v>4.5895520080826913</v>
      </c>
      <c r="L5">
        <v>4.8279137344214149</v>
      </c>
      <c r="M5">
        <v>4.4128013151158143</v>
      </c>
      <c r="N5">
        <v>4.3665786170548699</v>
      </c>
      <c r="O5">
        <v>4.1435044043371079</v>
      </c>
      <c r="P5">
        <v>5.2172045911582927</v>
      </c>
      <c r="Q5">
        <v>6.2842689237354818</v>
      </c>
      <c r="R5">
        <v>6.034596123673424</v>
      </c>
      <c r="S5">
        <v>6.0956990605334909</v>
      </c>
      <c r="T5">
        <v>7.1574730076607835</v>
      </c>
      <c r="U5">
        <v>10.407899155728614</v>
      </c>
      <c r="V5">
        <v>10.446730359597041</v>
      </c>
      <c r="W5">
        <v>9.8342272659620136</v>
      </c>
      <c r="X5">
        <v>10.17388415205474</v>
      </c>
      <c r="Y5">
        <v>10.561948198373571</v>
      </c>
      <c r="Z5">
        <v>10.454553536345188</v>
      </c>
      <c r="AA5">
        <v>10.962167421615405</v>
      </c>
      <c r="AB5">
        <v>10.72687796293603</v>
      </c>
      <c r="AC5">
        <v>9.6100345651314569</v>
      </c>
      <c r="AD5">
        <v>9.8515237015331962</v>
      </c>
      <c r="AE5">
        <v>9.6768085631011758</v>
      </c>
      <c r="AF5">
        <v>8.5197513875426409</v>
      </c>
      <c r="AG5">
        <v>5.5110159125061955</v>
      </c>
      <c r="AH5">
        <v>5.5244982218982273</v>
      </c>
      <c r="AI5">
        <v>6.1157585097926699</v>
      </c>
      <c r="AJ5">
        <v>6.6841897106141772</v>
      </c>
      <c r="AK5">
        <v>7.7969946075474184</v>
      </c>
      <c r="AL5">
        <v>10.204843081919151</v>
      </c>
      <c r="AM5">
        <v>8.4841321854456169</v>
      </c>
      <c r="AN5">
        <v>7.0084228765993544</v>
      </c>
      <c r="AO5">
        <v>7.4573058124131251</v>
      </c>
      <c r="AP5">
        <v>8.0238399596153585</v>
      </c>
      <c r="AQ5">
        <v>8.6620381438419827</v>
      </c>
      <c r="AR5">
        <v>8.9117583296796568</v>
      </c>
      <c r="AS5">
        <v>8.9431511156434595</v>
      </c>
      <c r="AT5">
        <v>8.7421560990063938</v>
      </c>
      <c r="AU5">
        <v>8.1402461356400124</v>
      </c>
      <c r="AV5">
        <v>6.9684202665307708</v>
      </c>
      <c r="AW5">
        <v>5.8620386556202959</v>
      </c>
      <c r="AX5">
        <v>4.2941156578837791</v>
      </c>
      <c r="AY5">
        <v>5.5683171196500041</v>
      </c>
      <c r="AZ5">
        <v>5.9700478319309553</v>
      </c>
      <c r="BA5">
        <v>5.7020264634464581</v>
      </c>
      <c r="BB5">
        <v>4.279970875937849</v>
      </c>
      <c r="BC5">
        <v>3.8400681050383696</v>
      </c>
      <c r="BD5">
        <v>3.7786828835921256</v>
      </c>
      <c r="BE5">
        <v>3.375544609268303</v>
      </c>
      <c r="BF5">
        <v>2.5706094261148422</v>
      </c>
      <c r="BG5">
        <v>3.0111367195059984</v>
      </c>
      <c r="BH5">
        <v>3.1366409613998769</v>
      </c>
      <c r="BI5">
        <v>3.3285346658894071</v>
      </c>
      <c r="BJ5">
        <v>2.9410002179912595</v>
      </c>
      <c r="BK5">
        <v>2.7740533516391679</v>
      </c>
      <c r="BL5">
        <v>3.4638076982578241</v>
      </c>
      <c r="BM5">
        <v>3.4485898674063549</v>
      </c>
      <c r="BN5">
        <v>4.1819645802524121</v>
      </c>
      <c r="BO5">
        <v>4.4209180261331085</v>
      </c>
      <c r="BP5">
        <v>4.6005484051867995</v>
      </c>
      <c r="BQ5">
        <v>4.2179195639005229</v>
      </c>
      <c r="BR5">
        <v>4.2794596164937388</v>
      </c>
      <c r="BS5">
        <v>4.1712140232221202</v>
      </c>
      <c r="BT5">
        <v>4.0656629004100608</v>
      </c>
      <c r="BU5">
        <v>3.8852733102958439</v>
      </c>
      <c r="BV5">
        <v>3.9761441475289843</v>
      </c>
      <c r="BW5">
        <v>3.4656868740516273</v>
      </c>
      <c r="BX5">
        <v>3.2332835659947108</v>
      </c>
      <c r="BY5">
        <v>3.5459718711445163</v>
      </c>
      <c r="BZ5">
        <v>3.7973320575192844</v>
      </c>
      <c r="CA5">
        <v>3.3540196059485936</v>
      </c>
      <c r="CB5">
        <v>2.9980846377421813</v>
      </c>
      <c r="CC5">
        <v>3.4656966536193323</v>
      </c>
      <c r="CD5">
        <v>3.6763356352948193</v>
      </c>
      <c r="CE5">
        <v>3.4160334859379589</v>
      </c>
      <c r="CF5">
        <v>3.4401275791528008</v>
      </c>
      <c r="CG5">
        <v>3.49097031832261</v>
      </c>
      <c r="CH5">
        <v>3.416681024211826</v>
      </c>
      <c r="CI5">
        <v>3.5524999743609129</v>
      </c>
      <c r="CJ5">
        <v>3.2973725047194478</v>
      </c>
      <c r="CK5">
        <v>2.9742195509627294</v>
      </c>
      <c r="CL5">
        <v>3.1353217374286544</v>
      </c>
      <c r="CM5">
        <v>3.5371467721192005</v>
      </c>
      <c r="CN5">
        <v>3.7161056347660804</v>
      </c>
      <c r="CO5">
        <v>3.533310248280813</v>
      </c>
      <c r="CP5">
        <v>3.7636123195538005</v>
      </c>
      <c r="CQ5">
        <v>3.6434973727586168</v>
      </c>
      <c r="CR5">
        <v>3.7694965303098229</v>
      </c>
      <c r="CS5">
        <v>3.7302640634297575</v>
      </c>
      <c r="CT5">
        <v>3.3032776209433763</v>
      </c>
    </row>
    <row r="6" spans="1:98">
      <c r="A6">
        <v>5</v>
      </c>
      <c r="B6" t="s">
        <v>5</v>
      </c>
      <c r="C6">
        <v>3.1930879038317102</v>
      </c>
      <c r="D6">
        <v>2.0772403449568912</v>
      </c>
      <c r="E6">
        <v>3.6520280573345616</v>
      </c>
      <c r="F6">
        <v>4.6237882751192672</v>
      </c>
      <c r="G6">
        <v>4.7297297297297405</v>
      </c>
      <c r="H6">
        <v>4.7981142118470217</v>
      </c>
      <c r="I6">
        <v>5.2587960521359207</v>
      </c>
      <c r="J6">
        <v>5.3329947803584901</v>
      </c>
      <c r="K6">
        <v>4.1446596244131513</v>
      </c>
      <c r="L6">
        <v>4.4106854542786067</v>
      </c>
      <c r="M6">
        <v>4.0582267313630211</v>
      </c>
      <c r="N6">
        <v>4.6075837742504291</v>
      </c>
      <c r="O6">
        <v>3.962751489709774</v>
      </c>
      <c r="P6">
        <v>6.1028967252718616</v>
      </c>
      <c r="Q6">
        <v>6.9789799572134115</v>
      </c>
      <c r="R6">
        <v>6.9372264862627162</v>
      </c>
      <c r="S6">
        <v>6.9046097362695349</v>
      </c>
      <c r="T6">
        <v>7.6390190472826589</v>
      </c>
      <c r="U6">
        <v>9.6847185844649317</v>
      </c>
      <c r="V6">
        <v>8.9601484529871129</v>
      </c>
      <c r="W6">
        <v>9.4420527694146301</v>
      </c>
      <c r="X6">
        <v>9.8481718737624107</v>
      </c>
      <c r="Y6">
        <v>10.259516739826594</v>
      </c>
      <c r="Z6">
        <v>9.9596806315083342</v>
      </c>
      <c r="AA6">
        <v>10.000000000000014</v>
      </c>
      <c r="AB6">
        <v>9.0000000000000142</v>
      </c>
      <c r="AC6">
        <v>8.3499999999999943</v>
      </c>
      <c r="AD6">
        <v>8.0900000000000034</v>
      </c>
      <c r="AE6">
        <v>7.25</v>
      </c>
      <c r="AF6">
        <v>5.7900000000000063</v>
      </c>
      <c r="AG6">
        <v>5.4399999999999977</v>
      </c>
      <c r="AH6">
        <v>5.4000000000000057</v>
      </c>
      <c r="AI6">
        <v>6.0499999999999972</v>
      </c>
      <c r="AJ6">
        <v>5.8299999999999983</v>
      </c>
      <c r="AK6">
        <v>7.9699999999999847</v>
      </c>
      <c r="AL6">
        <v>10.846427942212827</v>
      </c>
      <c r="AM6">
        <v>8.8178294573643541</v>
      </c>
      <c r="AN6">
        <v>7.4878587196468089</v>
      </c>
      <c r="AO6">
        <v>7.6529261188101145</v>
      </c>
      <c r="AP6">
        <v>8.2921229247615855</v>
      </c>
      <c r="AQ6">
        <v>9.3452962601048313</v>
      </c>
      <c r="AR6">
        <v>9.9026548672566292</v>
      </c>
      <c r="AS6">
        <v>8.2631126397248522</v>
      </c>
      <c r="AT6">
        <v>9.6771438332763751</v>
      </c>
      <c r="AU6">
        <v>8.6491986771813743</v>
      </c>
      <c r="AV6">
        <v>7.6695666863755321</v>
      </c>
      <c r="AW6">
        <v>5.5422284721647941</v>
      </c>
      <c r="AX6">
        <v>3.2517061421116153</v>
      </c>
      <c r="AY6">
        <v>4.8004533311746229</v>
      </c>
      <c r="AZ6">
        <v>6.0872422574550029</v>
      </c>
      <c r="BA6">
        <v>5.9281731715316539</v>
      </c>
      <c r="BB6">
        <v>4.4605724537225768</v>
      </c>
      <c r="BC6">
        <v>4.9882200016248248</v>
      </c>
      <c r="BD6">
        <v>5.4674289395281335</v>
      </c>
      <c r="BE6">
        <v>5.8375029783178434</v>
      </c>
      <c r="BF6">
        <v>4.3143057394283915</v>
      </c>
      <c r="BG6">
        <v>4.6203075001951248</v>
      </c>
      <c r="BH6">
        <v>5.7189927041656716</v>
      </c>
      <c r="BI6">
        <v>5.6822635002743169</v>
      </c>
      <c r="BJ6">
        <v>5</v>
      </c>
      <c r="BK6">
        <v>5.329831608218754</v>
      </c>
      <c r="BL6">
        <v>5.8153941458882059</v>
      </c>
      <c r="BM6">
        <v>6.0143973991795008</v>
      </c>
      <c r="BN6">
        <v>6.5964090554254682</v>
      </c>
      <c r="BO6">
        <v>6.2524181691557885</v>
      </c>
      <c r="BP6">
        <v>5.4359444189952626</v>
      </c>
      <c r="BQ6">
        <v>3.9996998349092223</v>
      </c>
      <c r="BR6">
        <v>3.6655468458380227</v>
      </c>
      <c r="BS6">
        <v>3.543453935098853</v>
      </c>
      <c r="BT6">
        <v>2.8717720391807688</v>
      </c>
      <c r="BU6">
        <v>2.9887273805992294</v>
      </c>
      <c r="BV6">
        <v>3.562171369325327</v>
      </c>
      <c r="BW6">
        <v>3.5640950425344613</v>
      </c>
      <c r="BX6">
        <v>3.0369557263080935</v>
      </c>
      <c r="BY6">
        <v>3.1834112149532672</v>
      </c>
      <c r="BZ6">
        <v>3.7641889417795653</v>
      </c>
      <c r="CA6">
        <v>3.5248707304639311</v>
      </c>
      <c r="CB6">
        <v>3.7653874004344772</v>
      </c>
      <c r="CC6">
        <v>4.3004545782524133</v>
      </c>
      <c r="CD6">
        <v>2.2252628546737441</v>
      </c>
      <c r="CE6">
        <v>2.8746397694524433</v>
      </c>
      <c r="CF6">
        <v>2.2361682175575197</v>
      </c>
      <c r="CG6">
        <v>2.2611075106214287</v>
      </c>
      <c r="CH6">
        <v>2.3526887871853575</v>
      </c>
      <c r="CI6">
        <v>2.2447245432658036</v>
      </c>
      <c r="CJ6">
        <v>2.2585227272727195</v>
      </c>
      <c r="CK6">
        <v>1.6487404472120204</v>
      </c>
      <c r="CL6">
        <v>1.9337991389653695</v>
      </c>
      <c r="CM6">
        <v>2.7365459022159655</v>
      </c>
      <c r="CN6">
        <v>2.6866713189113653</v>
      </c>
      <c r="CO6">
        <v>2.3728813559321935</v>
      </c>
      <c r="CP6">
        <v>3.346248679112378</v>
      </c>
      <c r="CQ6">
        <v>3.396596400308141</v>
      </c>
      <c r="CR6">
        <v>3.591335638185285</v>
      </c>
      <c r="CS6">
        <v>3.1124568692345775</v>
      </c>
      <c r="CT6">
        <v>2.9134353385034757</v>
      </c>
    </row>
    <row r="7" spans="1:98">
      <c r="A7">
        <v>6</v>
      </c>
      <c r="B7" t="s">
        <v>6</v>
      </c>
      <c r="C7">
        <v>5.690034580320642</v>
      </c>
      <c r="D7">
        <v>6.50412898151788</v>
      </c>
      <c r="E7">
        <v>5.9068743117822891</v>
      </c>
      <c r="F7">
        <v>7.857707509881422</v>
      </c>
      <c r="G7">
        <v>6.2509791634027749</v>
      </c>
      <c r="H7">
        <v>5.9487658646733479</v>
      </c>
      <c r="I7">
        <v>5.636293733179528</v>
      </c>
      <c r="J7">
        <v>6.3704526145415628</v>
      </c>
      <c r="K7">
        <v>5.397966205367382</v>
      </c>
      <c r="L7">
        <v>4.934985932628706</v>
      </c>
      <c r="M7">
        <v>5.432549646199476</v>
      </c>
      <c r="N7">
        <v>5.3061224489795649</v>
      </c>
      <c r="O7">
        <v>3.5084877577267406</v>
      </c>
      <c r="P7">
        <v>3.0344750093505866</v>
      </c>
      <c r="Q7">
        <v>4.3198281808019487</v>
      </c>
      <c r="R7">
        <v>3.1702058104045534</v>
      </c>
      <c r="S7">
        <v>3.6349966987518485</v>
      </c>
      <c r="T7">
        <v>3.7707111888455103</v>
      </c>
      <c r="U7">
        <v>5.9981753807448257</v>
      </c>
      <c r="V7">
        <v>6.3034761144737246</v>
      </c>
      <c r="W7">
        <v>5.421322434839368</v>
      </c>
      <c r="X7">
        <v>5.3294034459398887</v>
      </c>
      <c r="Y7">
        <v>5.901722536363792</v>
      </c>
      <c r="Z7">
        <v>7.0564366288521398</v>
      </c>
      <c r="AA7">
        <v>7.0600000000000023</v>
      </c>
      <c r="AB7">
        <v>5.980000000000004</v>
      </c>
      <c r="AC7">
        <v>5.0999999999999943</v>
      </c>
      <c r="AD7">
        <v>6.1299999999999955</v>
      </c>
      <c r="AE7">
        <v>5.7800000000000011</v>
      </c>
      <c r="AF7">
        <v>5.8200000000000074</v>
      </c>
      <c r="AG7">
        <v>3.519999999999996</v>
      </c>
      <c r="AH7">
        <v>1.5300000000000153</v>
      </c>
      <c r="AI7">
        <v>3.5900000000000034</v>
      </c>
      <c r="AJ7">
        <v>3.6999999999999886</v>
      </c>
      <c r="AK7">
        <v>3.4000000000000057</v>
      </c>
      <c r="AL7">
        <v>6.1432703248302687</v>
      </c>
      <c r="AM7">
        <v>4.4228298770416501</v>
      </c>
      <c r="AN7">
        <v>4.8188305069039075</v>
      </c>
      <c r="AO7">
        <v>5.2845528455284523</v>
      </c>
      <c r="AP7">
        <v>4.5146520146520004</v>
      </c>
      <c r="AQ7">
        <v>5.8164109161076993</v>
      </c>
      <c r="AR7">
        <v>6.0922063666300801</v>
      </c>
      <c r="AS7">
        <v>6.0639070442991994</v>
      </c>
      <c r="AT7">
        <v>7.2360616844602532</v>
      </c>
      <c r="AU7">
        <v>7.3891625615763559</v>
      </c>
      <c r="AV7">
        <v>7.0611762567039307</v>
      </c>
      <c r="AW7">
        <v>6.5853658536585158</v>
      </c>
      <c r="AX7">
        <v>4.3033142460523948</v>
      </c>
      <c r="AY7">
        <v>5.0263620386643169</v>
      </c>
      <c r="AZ7">
        <v>6.3743258774644005</v>
      </c>
      <c r="BA7">
        <v>5.7388557388557473</v>
      </c>
      <c r="BB7">
        <v>5.2396390081486146</v>
      </c>
      <c r="BC7">
        <v>4.56755817992358</v>
      </c>
      <c r="BD7">
        <v>4.8887739265390593</v>
      </c>
      <c r="BE7">
        <v>4.1766518315645271</v>
      </c>
      <c r="BF7">
        <v>3.3611300204220669</v>
      </c>
      <c r="BG7">
        <v>2.7692830445124059</v>
      </c>
      <c r="BH7">
        <v>2.2856560647998663</v>
      </c>
      <c r="BI7">
        <v>2.7290448343079845</v>
      </c>
      <c r="BJ7">
        <v>1.297621028115131</v>
      </c>
      <c r="BK7">
        <v>3.1961178045515339</v>
      </c>
      <c r="BL7">
        <v>2.8424202127659441</v>
      </c>
      <c r="BM7">
        <v>2.7302904564315327</v>
      </c>
      <c r="BN7">
        <v>2.9389726084422705</v>
      </c>
      <c r="BO7">
        <v>2.8732768643082522</v>
      </c>
      <c r="BP7">
        <v>3.6909165639128503</v>
      </c>
      <c r="BQ7">
        <v>4.6993098915543783</v>
      </c>
      <c r="BR7">
        <v>3.8939655882110884</v>
      </c>
      <c r="BS7">
        <v>4.4139527194577539</v>
      </c>
      <c r="BT7">
        <v>4.48244376193243</v>
      </c>
      <c r="BU7">
        <v>4.0178203118554734</v>
      </c>
      <c r="BV7">
        <v>4.3438988339628679</v>
      </c>
      <c r="BW7">
        <v>3.7214204637587187</v>
      </c>
      <c r="BX7">
        <v>2.5214158719896602</v>
      </c>
      <c r="BY7">
        <v>2.8273689312545542</v>
      </c>
      <c r="BZ7">
        <v>2.8307990941442966</v>
      </c>
      <c r="CA7">
        <v>3.3500161446561378</v>
      </c>
      <c r="CB7">
        <v>1.8788647534485392</v>
      </c>
      <c r="CC7">
        <v>0.98085373509103135</v>
      </c>
      <c r="CD7">
        <v>1.9492868462757542</v>
      </c>
      <c r="CE7">
        <v>1.7891070297656881</v>
      </c>
      <c r="CF7">
        <v>2.3039644077222476</v>
      </c>
      <c r="CG7">
        <v>2.3635786802030481</v>
      </c>
      <c r="CH7">
        <v>2.1484221295349215</v>
      </c>
      <c r="CI7">
        <v>1.6493394825294985</v>
      </c>
      <c r="CJ7">
        <v>1.8130222292290767</v>
      </c>
      <c r="CK7">
        <v>1.563359258386356</v>
      </c>
      <c r="CL7">
        <v>2.1865659902469616</v>
      </c>
      <c r="CM7">
        <v>3.1398890884948969</v>
      </c>
      <c r="CN7">
        <v>3.0659092677612705</v>
      </c>
      <c r="CO7">
        <v>2.8984381070790164</v>
      </c>
      <c r="CP7">
        <v>3.6530390175656891</v>
      </c>
      <c r="CQ7">
        <v>3.3675532742261538</v>
      </c>
      <c r="CR7">
        <v>3.2383319096062735</v>
      </c>
      <c r="CS7">
        <v>3.2465519913218657</v>
      </c>
      <c r="CT7">
        <v>2.873651771956844</v>
      </c>
    </row>
    <row r="8" spans="1:98">
      <c r="A8">
        <v>7</v>
      </c>
      <c r="B8" t="s">
        <v>7</v>
      </c>
      <c r="C8">
        <v>1.9336270805961391</v>
      </c>
      <c r="D8">
        <v>1.553178981566532</v>
      </c>
      <c r="E8">
        <v>2.067895547336704</v>
      </c>
      <c r="F8">
        <v>4.160035995857811</v>
      </c>
      <c r="G8">
        <v>4.5961727467190912</v>
      </c>
      <c r="H8">
        <v>4.1134698988944507</v>
      </c>
      <c r="I8">
        <v>4.6749493251117684</v>
      </c>
      <c r="J8">
        <v>5.6142886369396194</v>
      </c>
      <c r="K8">
        <v>5.5259100387633424</v>
      </c>
      <c r="L8">
        <v>6.0026298806849354</v>
      </c>
      <c r="M8">
        <v>5.4503094779754946</v>
      </c>
      <c r="N8">
        <v>5.0662871215876777</v>
      </c>
      <c r="O8">
        <v>3.6304744319174631</v>
      </c>
      <c r="P8">
        <v>4.1968139948911585</v>
      </c>
      <c r="Q8">
        <v>4.5564906091083373</v>
      </c>
      <c r="R8">
        <v>4.1663892158020843</v>
      </c>
      <c r="S8">
        <v>4.29159717274554</v>
      </c>
      <c r="T8">
        <v>3.8917443656136754</v>
      </c>
      <c r="U8">
        <v>5.6692566047223778</v>
      </c>
      <c r="V8">
        <v>8.120561978157852</v>
      </c>
      <c r="W8">
        <v>6.3042624503285367</v>
      </c>
      <c r="X8">
        <v>5.8549803831867706</v>
      </c>
      <c r="Y8">
        <v>6.1556233078209601</v>
      </c>
      <c r="Z8">
        <v>6.404366597256228</v>
      </c>
      <c r="AA8">
        <v>6.2752584904097972</v>
      </c>
      <c r="AB8">
        <v>6.4997971787463342</v>
      </c>
      <c r="AC8">
        <v>5.7675836460039847</v>
      </c>
      <c r="AD8">
        <v>5.8187150910841581</v>
      </c>
      <c r="AE8">
        <v>6.1007762324796602</v>
      </c>
      <c r="AF8">
        <v>5.2715475219417272</v>
      </c>
      <c r="AG8">
        <v>4.2393130499722247</v>
      </c>
      <c r="AH8">
        <v>2.9113761009851942</v>
      </c>
      <c r="AI8">
        <v>5.323079030045605</v>
      </c>
      <c r="AJ8">
        <v>5.0614882739517242</v>
      </c>
      <c r="AK8">
        <v>5.5095426054753602</v>
      </c>
      <c r="AL8">
        <v>6.555093852541944</v>
      </c>
      <c r="AM8">
        <v>6.8213930002547727</v>
      </c>
      <c r="AN8">
        <v>6.4596387762624516</v>
      </c>
      <c r="AO8">
        <v>6.9964256889196292</v>
      </c>
      <c r="AP8">
        <v>6.8006715576918424</v>
      </c>
      <c r="AQ8">
        <v>6.3014262205156371</v>
      </c>
      <c r="AR8">
        <v>8.2442852893394019</v>
      </c>
      <c r="AS8">
        <v>8.2814151728480994</v>
      </c>
      <c r="AT8">
        <v>6.4697702138931277</v>
      </c>
      <c r="AU8">
        <v>6.111476848804017</v>
      </c>
      <c r="AV8">
        <v>6.5977057224321953</v>
      </c>
      <c r="AW8">
        <v>5.9605574081844424</v>
      </c>
      <c r="AX8">
        <v>5.3397004558280941</v>
      </c>
      <c r="AY8">
        <v>6.2014831519146725</v>
      </c>
      <c r="AZ8">
        <v>6.0352289448628085</v>
      </c>
      <c r="BA8">
        <v>5.5302916011120971</v>
      </c>
      <c r="BB8">
        <v>5.0432835178086748</v>
      </c>
      <c r="BC8">
        <v>4.30669332817304</v>
      </c>
      <c r="BD8">
        <v>3.9508730393607436</v>
      </c>
      <c r="BE8">
        <v>3.3213551295100103</v>
      </c>
      <c r="BF8">
        <v>4.4367043993863291</v>
      </c>
      <c r="BG8">
        <v>3.9892461999793341</v>
      </c>
      <c r="BH8">
        <v>3.1869453429543171</v>
      </c>
      <c r="BI8">
        <v>4.1538140892038484</v>
      </c>
      <c r="BJ8">
        <v>3.6204409643519426</v>
      </c>
      <c r="BK8">
        <v>3.3627342888644023</v>
      </c>
      <c r="BL8">
        <v>3.2754433582987872</v>
      </c>
      <c r="BM8">
        <v>3.6638415194526743</v>
      </c>
      <c r="BN8">
        <v>3.7822878228782315</v>
      </c>
      <c r="BO8">
        <v>4.1041391820580344</v>
      </c>
      <c r="BP8">
        <v>3.9308591764107774</v>
      </c>
      <c r="BQ8">
        <v>3.2809295967190621</v>
      </c>
      <c r="BR8">
        <v>1.3538730297375565</v>
      </c>
      <c r="BS8">
        <v>1.7142629862381824</v>
      </c>
      <c r="BT8">
        <v>2.449512709735771</v>
      </c>
      <c r="BU8">
        <v>1.8750125067536345</v>
      </c>
      <c r="BV8">
        <v>1.4417245013621738</v>
      </c>
      <c r="BW8">
        <v>1.3649382716049274</v>
      </c>
      <c r="BX8">
        <v>1.5413192111607401</v>
      </c>
      <c r="BY8">
        <v>1.5524340511042567</v>
      </c>
      <c r="BZ8">
        <v>2.4948148148148164</v>
      </c>
      <c r="CA8">
        <v>3.4195988357127192</v>
      </c>
      <c r="CB8">
        <v>3.418251545746287</v>
      </c>
      <c r="CC8">
        <v>4.1713707322770404</v>
      </c>
      <c r="CD8">
        <v>5.2491382011908598</v>
      </c>
      <c r="CE8">
        <v>4.1313103664020616</v>
      </c>
      <c r="CF8">
        <v>4.5896751922171575</v>
      </c>
      <c r="CG8">
        <v>5.1875859359654157</v>
      </c>
      <c r="CH8">
        <v>5.2105386967772063</v>
      </c>
      <c r="CI8">
        <v>5.1913633174838196</v>
      </c>
      <c r="CJ8">
        <v>4.3844626941190086</v>
      </c>
      <c r="CK8">
        <v>3.4803189322365995</v>
      </c>
      <c r="CL8">
        <v>2.7617175454825826</v>
      </c>
      <c r="CM8">
        <v>3.7105112004595071</v>
      </c>
      <c r="CN8">
        <v>2.7452464289092546</v>
      </c>
      <c r="CO8">
        <v>1.8069024795859292</v>
      </c>
      <c r="CP8">
        <v>1.7399880899211126</v>
      </c>
      <c r="CQ8">
        <v>2.6943802925327276</v>
      </c>
      <c r="CR8">
        <v>2.4960618108168973</v>
      </c>
      <c r="CS8">
        <v>1.4770965995032839</v>
      </c>
      <c r="CT8">
        <v>1.9303148872740934</v>
      </c>
    </row>
    <row r="9" spans="1:98">
      <c r="A9">
        <v>8</v>
      </c>
      <c r="B9" t="s">
        <v>8</v>
      </c>
      <c r="C9">
        <v>3.9757085020242897</v>
      </c>
      <c r="D9">
        <v>3.9350355526825922</v>
      </c>
      <c r="E9">
        <v>4.1256569435068684</v>
      </c>
      <c r="F9">
        <v>4.1908914728682163</v>
      </c>
      <c r="G9">
        <v>4.16868247056928</v>
      </c>
      <c r="H9">
        <v>4.1188277800080328</v>
      </c>
      <c r="I9">
        <v>4.0539462133907733</v>
      </c>
      <c r="J9">
        <v>3.7040131246459822</v>
      </c>
      <c r="K9">
        <v>3.9713182570325358</v>
      </c>
      <c r="L9">
        <v>4.7953863169537101</v>
      </c>
      <c r="M9">
        <v>4.4503852807045234</v>
      </c>
      <c r="N9">
        <v>4.5226917057903222</v>
      </c>
      <c r="O9">
        <v>4.0610983088918999</v>
      </c>
      <c r="P9">
        <v>4.7063300064307754</v>
      </c>
      <c r="Q9">
        <v>4.8395629601617003</v>
      </c>
      <c r="R9">
        <v>4.623817061925223</v>
      </c>
      <c r="S9">
        <v>4.5243183464484673</v>
      </c>
      <c r="T9">
        <v>5.1975569763632166</v>
      </c>
      <c r="U9">
        <v>7.9472033259822155</v>
      </c>
      <c r="V9">
        <v>8.1521942098970754</v>
      </c>
      <c r="W9">
        <v>7.8952354342060289</v>
      </c>
      <c r="X9">
        <v>7.4921534319421141</v>
      </c>
      <c r="Y9">
        <v>7.5862792087803399</v>
      </c>
      <c r="Z9">
        <v>7.6100788229708058</v>
      </c>
      <c r="AA9">
        <v>7.85</v>
      </c>
      <c r="AB9">
        <v>7.65</v>
      </c>
      <c r="AC9">
        <v>7.53</v>
      </c>
      <c r="AD9">
        <v>7.66</v>
      </c>
      <c r="AE9">
        <v>7.7</v>
      </c>
      <c r="AF9">
        <v>7.09</v>
      </c>
      <c r="AG9">
        <v>5.12</v>
      </c>
      <c r="AH9">
        <v>4.76</v>
      </c>
      <c r="AI9">
        <v>4.84</v>
      </c>
      <c r="AJ9">
        <v>5.17</v>
      </c>
      <c r="AK9">
        <v>6.5</v>
      </c>
      <c r="AL9">
        <v>8.9515169300225637</v>
      </c>
      <c r="AM9">
        <v>7.3769751693002235</v>
      </c>
      <c r="AN9">
        <v>7.0979335130278542</v>
      </c>
      <c r="AO9">
        <v>7.1025020177562652</v>
      </c>
      <c r="AP9">
        <v>7.3509636934110461</v>
      </c>
      <c r="AQ9">
        <v>7.6606038885404359</v>
      </c>
      <c r="AR9">
        <v>7.5934683679842863</v>
      </c>
      <c r="AS9">
        <v>7.3822543658493629</v>
      </c>
      <c r="AT9">
        <v>7.3986308583465075</v>
      </c>
      <c r="AU9">
        <v>7.2379950928846739</v>
      </c>
      <c r="AV9">
        <v>6.7551056030720815</v>
      </c>
      <c r="AW9">
        <v>5.3777318877990012</v>
      </c>
      <c r="AX9">
        <v>3.299556151076132</v>
      </c>
      <c r="AY9">
        <v>3.9774638412378067</v>
      </c>
      <c r="AZ9">
        <v>3.6661073825503365</v>
      </c>
      <c r="BA9">
        <v>3.6171816126601328</v>
      </c>
      <c r="BB9">
        <v>3.0563674321503242</v>
      </c>
      <c r="BC9">
        <v>2.9044607190412961</v>
      </c>
      <c r="BD9">
        <v>3.0767954884723991</v>
      </c>
      <c r="BE9">
        <v>2.7433264887063729</v>
      </c>
      <c r="BF9">
        <v>2.2309389556263568</v>
      </c>
      <c r="BG9">
        <v>2.4023533257068124</v>
      </c>
      <c r="BH9">
        <v>2.7060170045781575</v>
      </c>
      <c r="BI9">
        <v>2.825181677145423</v>
      </c>
      <c r="BJ9">
        <v>2.3672476692338904</v>
      </c>
      <c r="BK9">
        <v>3.1298018600889606</v>
      </c>
      <c r="BL9">
        <v>3.5364570688678469</v>
      </c>
      <c r="BM9">
        <v>3.4343434343434325</v>
      </c>
      <c r="BN9">
        <v>3.6950004051535643</v>
      </c>
      <c r="BO9">
        <v>4.0032349373230858</v>
      </c>
      <c r="BP9">
        <v>3.9423927910531802</v>
      </c>
      <c r="BQ9">
        <v>3.6933407946278578</v>
      </c>
      <c r="BR9">
        <v>3.8209432454036687</v>
      </c>
      <c r="BS9">
        <v>3.6865624002553545</v>
      </c>
      <c r="BT9">
        <v>3.4943882830534108</v>
      </c>
      <c r="BU9">
        <v>3.3272452950051701</v>
      </c>
      <c r="BV9">
        <v>3.7221826245347245</v>
      </c>
      <c r="BW9">
        <v>3.1446047678795424</v>
      </c>
      <c r="BX9">
        <v>3.1889948413318763</v>
      </c>
      <c r="BY9">
        <v>3.2343749999999858</v>
      </c>
      <c r="BZ9">
        <v>3.3210908806751576</v>
      </c>
      <c r="CA9">
        <v>3.2814930015552051</v>
      </c>
      <c r="CB9">
        <v>3.3052093815310997</v>
      </c>
      <c r="CC9">
        <v>3.1608973864775152</v>
      </c>
      <c r="CD9">
        <v>3.0566676932553207</v>
      </c>
      <c r="CE9">
        <v>2.8782515006926275</v>
      </c>
      <c r="CF9">
        <v>3.0995231502845684</v>
      </c>
      <c r="CG9">
        <v>3.327697509990756</v>
      </c>
      <c r="CH9">
        <v>3.2679239520500829</v>
      </c>
      <c r="CI9">
        <v>3.0791454421044762</v>
      </c>
      <c r="CJ9">
        <v>2.9616724738675799</v>
      </c>
      <c r="CK9">
        <v>3.0119570152868249</v>
      </c>
      <c r="CL9">
        <v>3.3656027832400497</v>
      </c>
      <c r="CM9">
        <v>3.5009787682577951</v>
      </c>
      <c r="CN9">
        <v>3.49168290124382</v>
      </c>
      <c r="CO9">
        <v>3.4825498841641149</v>
      </c>
      <c r="CP9">
        <v>3.6234590960029891</v>
      </c>
      <c r="CQ9">
        <v>3.7178336325553545</v>
      </c>
      <c r="CR9">
        <v>3.6478925773964761</v>
      </c>
      <c r="CS9">
        <v>3.532911863146154</v>
      </c>
      <c r="CT9">
        <v>3.2310536044362266</v>
      </c>
    </row>
    <row r="10" spans="1:98">
      <c r="A10">
        <v>9</v>
      </c>
      <c r="B10" t="s">
        <v>9</v>
      </c>
      <c r="C10">
        <v>2.0261586149542552</v>
      </c>
      <c r="D10">
        <v>1.0314751611679895</v>
      </c>
      <c r="E10">
        <v>3.9031582214634994</v>
      </c>
      <c r="F10">
        <v>5.6129286558928015</v>
      </c>
      <c r="G10">
        <v>5.8532757944291802</v>
      </c>
      <c r="H10">
        <v>6.8008705114254582</v>
      </c>
      <c r="I10">
        <v>6.1369061369061342</v>
      </c>
      <c r="J10">
        <v>5.5056807163338846</v>
      </c>
      <c r="K10">
        <v>4.4277108433735037</v>
      </c>
      <c r="L10">
        <v>4.6695835847917948</v>
      </c>
      <c r="M10">
        <v>4.2606138300278928</v>
      </c>
      <c r="N10">
        <v>4.2175443853472103</v>
      </c>
      <c r="O10">
        <v>4.2917303958845139</v>
      </c>
      <c r="P10">
        <v>5.9635841127973634</v>
      </c>
      <c r="Q10">
        <v>5.6319363769490707</v>
      </c>
      <c r="R10">
        <v>5.1877488904633395</v>
      </c>
      <c r="S10">
        <v>5.0446442364169286</v>
      </c>
      <c r="T10">
        <v>4.9715775910867563</v>
      </c>
      <c r="U10">
        <v>7.9071485444165432</v>
      </c>
      <c r="V10">
        <v>8.5843558593107048</v>
      </c>
      <c r="W10">
        <v>7.7506285858303556</v>
      </c>
      <c r="X10">
        <v>8.5081100284641025</v>
      </c>
      <c r="Y10">
        <v>8.6405842956079226</v>
      </c>
      <c r="Z10">
        <v>8.3983555202029549</v>
      </c>
      <c r="AA10">
        <v>8.600162848875442</v>
      </c>
      <c r="AB10">
        <v>7.2430101461977898</v>
      </c>
      <c r="AC10">
        <v>7.3866127424036137</v>
      </c>
      <c r="AD10">
        <v>7.6735124147858045</v>
      </c>
      <c r="AE10">
        <v>7.4242605614728916</v>
      </c>
      <c r="AF10">
        <v>6.2801819327173831</v>
      </c>
      <c r="AG10">
        <v>4.5174055478693731</v>
      </c>
      <c r="AH10">
        <v>3.3738389583795936</v>
      </c>
      <c r="AI10">
        <v>4.398755286523155</v>
      </c>
      <c r="AJ10">
        <v>4.063777609950975</v>
      </c>
      <c r="AK10">
        <v>6.4440131221268189</v>
      </c>
      <c r="AL10">
        <v>8.7508589465635538</v>
      </c>
      <c r="AM10">
        <v>6.2110358871760241</v>
      </c>
      <c r="AN10">
        <v>5.3238638917606664</v>
      </c>
      <c r="AO10">
        <v>4.882383033718952</v>
      </c>
      <c r="AP10">
        <v>5.0684096329370476</v>
      </c>
      <c r="AQ10">
        <v>6.0566456602692682</v>
      </c>
      <c r="AR10">
        <v>6.4157078539269605</v>
      </c>
      <c r="AS10">
        <v>6.6576146853701772</v>
      </c>
      <c r="AT10">
        <v>6.721816421719609</v>
      </c>
      <c r="AU10">
        <v>5.3007941527865512</v>
      </c>
      <c r="AV10">
        <v>4.7673971549403831</v>
      </c>
      <c r="AW10">
        <v>2.9635329827711701</v>
      </c>
      <c r="AX10">
        <v>1.3664938053392461</v>
      </c>
      <c r="AY10">
        <v>2.7061118772915336</v>
      </c>
      <c r="AZ10">
        <v>4.4743378543322194</v>
      </c>
      <c r="BA10">
        <v>4.9528927529286904</v>
      </c>
      <c r="BB10">
        <v>3.2810806659441738</v>
      </c>
      <c r="BC10">
        <v>2.8832357062070599</v>
      </c>
      <c r="BD10">
        <v>3.3829726508066926</v>
      </c>
      <c r="BE10">
        <v>2.9701578903860337</v>
      </c>
      <c r="BF10">
        <v>2.8169014084507182</v>
      </c>
      <c r="BG10">
        <v>3.8551382376987675</v>
      </c>
      <c r="BH10">
        <v>4.9933277731443013</v>
      </c>
      <c r="BI10">
        <v>5.0755266938490706</v>
      </c>
      <c r="BJ10">
        <v>4.3946011301107859</v>
      </c>
      <c r="BK10">
        <v>4.2412432246548946</v>
      </c>
      <c r="BL10">
        <v>2.6969174584759799</v>
      </c>
      <c r="BM10">
        <v>2.8463338469942698</v>
      </c>
      <c r="BN10">
        <v>4.8160816974023248</v>
      </c>
      <c r="BO10">
        <v>4.3792147275501918</v>
      </c>
      <c r="BP10">
        <v>3.8219818766442586</v>
      </c>
      <c r="BQ10">
        <v>2.9719900773102808</v>
      </c>
      <c r="BR10">
        <v>2.6723557152481305</v>
      </c>
      <c r="BS10">
        <v>2.4878099721256319</v>
      </c>
      <c r="BT10">
        <v>1.4544790168961015</v>
      </c>
      <c r="BU10">
        <v>1.7331447132368396</v>
      </c>
      <c r="BV10">
        <v>2.8347672622986977</v>
      </c>
      <c r="BW10">
        <v>3.3861162165983387</v>
      </c>
      <c r="BX10">
        <v>3.9124900556881386</v>
      </c>
      <c r="BY10">
        <v>4.1675915649278465</v>
      </c>
      <c r="BZ10">
        <v>3.7931279116513679</v>
      </c>
      <c r="CA10">
        <v>3.3993020623742467</v>
      </c>
      <c r="CB10">
        <v>4.2303090026043435</v>
      </c>
      <c r="CC10">
        <v>3.2074221338634885</v>
      </c>
      <c r="CD10">
        <v>3.4815960504936925</v>
      </c>
      <c r="CE10">
        <v>3.3389766741911018</v>
      </c>
      <c r="CF10">
        <v>4.1004400319453822</v>
      </c>
      <c r="CG10">
        <v>3.4794835542159461</v>
      </c>
      <c r="CH10">
        <v>2.9680820091632114</v>
      </c>
      <c r="CI10">
        <v>1.6691358024691283</v>
      </c>
      <c r="CJ10">
        <v>2.1635609180970334</v>
      </c>
      <c r="CK10">
        <v>1.8942593818732689</v>
      </c>
      <c r="CL10">
        <v>2.2867254486492783</v>
      </c>
      <c r="CM10">
        <v>2.8884817987640474</v>
      </c>
      <c r="CN10">
        <v>2.6014466654661277</v>
      </c>
      <c r="CO10">
        <v>3.7513502896985358</v>
      </c>
      <c r="CP10">
        <v>2.8828515999486513</v>
      </c>
      <c r="CQ10">
        <v>3.1089772761749117</v>
      </c>
      <c r="CR10">
        <v>2.330111691925822</v>
      </c>
      <c r="CS10">
        <v>1.9368642318231082</v>
      </c>
      <c r="CT10">
        <v>1.4033155748683015</v>
      </c>
    </row>
    <row r="11" spans="1:98">
      <c r="A11">
        <v>10</v>
      </c>
      <c r="B11" t="s">
        <v>10</v>
      </c>
      <c r="C11">
        <v>3.3116651933436003</v>
      </c>
      <c r="D11">
        <v>3.1652919434361593</v>
      </c>
      <c r="E11">
        <v>3.3426557296510708</v>
      </c>
      <c r="F11">
        <v>4.0245931033399387</v>
      </c>
      <c r="G11">
        <v>3.9193829098937272</v>
      </c>
      <c r="H11">
        <v>4.0372042164893713</v>
      </c>
      <c r="I11">
        <v>4.3366833418919839</v>
      </c>
      <c r="J11">
        <v>4.874542467064316</v>
      </c>
      <c r="K11">
        <v>4.8264191558496918</v>
      </c>
      <c r="L11">
        <v>4.715867068202499</v>
      </c>
      <c r="M11">
        <v>4.1453161817106121</v>
      </c>
      <c r="N11">
        <v>3.8496878244681483</v>
      </c>
      <c r="O11">
        <v>3.3793243764751395</v>
      </c>
      <c r="P11">
        <v>4.0846039936442367</v>
      </c>
      <c r="Q11">
        <v>4.6398979066867696</v>
      </c>
      <c r="R11">
        <v>4.5256528337595654</v>
      </c>
      <c r="S11">
        <v>4.7311258136733159</v>
      </c>
      <c r="T11">
        <v>5.5978579058822362</v>
      </c>
      <c r="U11">
        <v>8.2097828111906495</v>
      </c>
      <c r="V11">
        <v>8.4338777249203218</v>
      </c>
      <c r="W11">
        <v>7.8903969589618157</v>
      </c>
      <c r="X11">
        <v>7.913493902594368</v>
      </c>
      <c r="Y11">
        <v>7.8951065259908972</v>
      </c>
      <c r="Z11">
        <v>8.0260636786805435</v>
      </c>
      <c r="AA11">
        <v>8.1788127177750738</v>
      </c>
      <c r="AB11">
        <v>7.9455621288092857</v>
      </c>
      <c r="AC11">
        <v>7.5259588669142232</v>
      </c>
      <c r="AD11">
        <v>7.1400835621775656</v>
      </c>
      <c r="AE11">
        <v>7.0189300862458595</v>
      </c>
      <c r="AF11">
        <v>6.0806866590365161</v>
      </c>
      <c r="AG11">
        <v>3.7061812610136116</v>
      </c>
      <c r="AH11">
        <v>3.0175567423614211</v>
      </c>
      <c r="AI11">
        <v>3.7856618561418145</v>
      </c>
      <c r="AJ11">
        <v>4.0069461020436421</v>
      </c>
      <c r="AK11">
        <v>5.7092117269983618</v>
      </c>
      <c r="AL11">
        <v>7.5998729045948465</v>
      </c>
      <c r="AM11">
        <v>6.1604180571297178</v>
      </c>
      <c r="AN11">
        <v>5.4239558288277578</v>
      </c>
      <c r="AO11">
        <v>5.4602336126636288</v>
      </c>
      <c r="AP11">
        <v>6.0327199559519613</v>
      </c>
      <c r="AQ11">
        <v>6.3721824354819177</v>
      </c>
      <c r="AR11">
        <v>6.5108230389362234</v>
      </c>
      <c r="AS11">
        <v>6.4351097394484782</v>
      </c>
      <c r="AT11">
        <v>6.5693923583915392</v>
      </c>
      <c r="AU11">
        <v>6.111539334436884</v>
      </c>
      <c r="AV11">
        <v>5.5811752609118201</v>
      </c>
      <c r="AW11">
        <v>4.1107949885492303</v>
      </c>
      <c r="AX11">
        <v>2.7367070201439674</v>
      </c>
      <c r="AY11">
        <v>3.7260577500147321</v>
      </c>
      <c r="AZ11">
        <v>3.8014265973985886</v>
      </c>
      <c r="BA11">
        <v>3.7840102480311231</v>
      </c>
      <c r="BB11">
        <v>3.1801109993363212</v>
      </c>
      <c r="BC11">
        <v>3.0045935764237015</v>
      </c>
      <c r="BD11">
        <v>3.2162215658350135</v>
      </c>
      <c r="BE11">
        <v>2.8946637198822742</v>
      </c>
      <c r="BF11">
        <v>2.1318941155468565</v>
      </c>
      <c r="BG11">
        <v>2.5362170015214218</v>
      </c>
      <c r="BH11">
        <v>2.8117023041515523</v>
      </c>
      <c r="BI11">
        <v>3.1959067286018836</v>
      </c>
      <c r="BJ11">
        <v>2.7494024881774521</v>
      </c>
      <c r="BK11">
        <v>2.9450923957864887</v>
      </c>
      <c r="BL11">
        <v>3.4838851408854055</v>
      </c>
      <c r="BM11">
        <v>3.3695965193162323</v>
      </c>
      <c r="BN11">
        <v>3.922791435741658</v>
      </c>
      <c r="BO11">
        <v>4.1372176973445249</v>
      </c>
      <c r="BP11">
        <v>4.3117237147671119</v>
      </c>
      <c r="BQ11">
        <v>3.8232920254039726</v>
      </c>
      <c r="BR11">
        <v>3.9151807001741332</v>
      </c>
      <c r="BS11">
        <v>3.8745941422572088</v>
      </c>
      <c r="BT11">
        <v>3.779439097307872</v>
      </c>
      <c r="BU11">
        <v>3.4176617146527235</v>
      </c>
      <c r="BV11">
        <v>3.6323404514126594</v>
      </c>
      <c r="BW11">
        <v>3.6838853788713237</v>
      </c>
      <c r="BX11">
        <v>3.6931944730757209</v>
      </c>
      <c r="BY11">
        <v>3.905337826945555</v>
      </c>
      <c r="BZ11">
        <v>3.6891317555380425</v>
      </c>
      <c r="CA11">
        <v>3.5144873165224624</v>
      </c>
      <c r="CB11">
        <v>3.0867396857240976</v>
      </c>
      <c r="CC11">
        <v>3.4670222647647222</v>
      </c>
      <c r="CD11">
        <v>3.545634026292376</v>
      </c>
      <c r="CE11">
        <v>3.1745859431777177</v>
      </c>
      <c r="CF11">
        <v>3.4732160568150334</v>
      </c>
      <c r="CG11">
        <v>3.5564923668944317</v>
      </c>
      <c r="CH11">
        <v>3.5397147588471398</v>
      </c>
      <c r="CI11">
        <v>3.035197068702189</v>
      </c>
      <c r="CJ11">
        <v>2.615997132663523</v>
      </c>
      <c r="CK11">
        <v>2.4210340741678209</v>
      </c>
      <c r="CL11">
        <v>2.8837270000420716</v>
      </c>
      <c r="CM11">
        <v>3.4647811513189026</v>
      </c>
      <c r="CN11">
        <v>3.4816668212278614</v>
      </c>
      <c r="CO11">
        <v>3.4918198595663199</v>
      </c>
      <c r="CP11">
        <v>3.9106171050041496</v>
      </c>
      <c r="CQ11">
        <v>3.8531355053989245</v>
      </c>
      <c r="CR11">
        <v>3.4866951208639279</v>
      </c>
      <c r="CS11">
        <v>3.4189501759802141</v>
      </c>
      <c r="CT11">
        <v>3.2146851027097085</v>
      </c>
    </row>
    <row r="12" spans="1:98">
      <c r="A12">
        <v>11</v>
      </c>
      <c r="B12" t="s">
        <v>11</v>
      </c>
      <c r="C12">
        <v>2.49551425387709</v>
      </c>
      <c r="D12">
        <v>2.9789569920061467</v>
      </c>
      <c r="E12">
        <v>3.4578061169793415</v>
      </c>
      <c r="F12">
        <v>4.0194079055391825</v>
      </c>
      <c r="G12">
        <v>4.3558306953662651</v>
      </c>
      <c r="H12">
        <v>4.5850857265015179</v>
      </c>
      <c r="I12">
        <v>4.5651749582123813</v>
      </c>
      <c r="J12">
        <v>5.0851264745925135</v>
      </c>
      <c r="K12">
        <v>4.4932961800258511</v>
      </c>
      <c r="L12">
        <v>4.7374000266273271</v>
      </c>
      <c r="M12">
        <v>4.2075613292829956</v>
      </c>
      <c r="N12">
        <v>4.2368983329467369</v>
      </c>
      <c r="O12">
        <v>4.152095319751254</v>
      </c>
      <c r="P12">
        <v>4.7405839135163745</v>
      </c>
      <c r="Q12">
        <v>5.3358275712519543</v>
      </c>
      <c r="R12">
        <v>5.0280212036751095</v>
      </c>
      <c r="S12">
        <v>4.6579304454472208</v>
      </c>
      <c r="T12">
        <v>4.9384049703796506</v>
      </c>
      <c r="U12">
        <v>7.331522397473563</v>
      </c>
      <c r="V12">
        <v>7.449800935548879</v>
      </c>
      <c r="W12">
        <v>7.1987607732662724</v>
      </c>
      <c r="X12">
        <v>7.6438782718429366</v>
      </c>
      <c r="Y12">
        <v>7.9362418335526144</v>
      </c>
      <c r="Z12">
        <v>7.9565240874101875</v>
      </c>
      <c r="AA12">
        <v>7.9614677920740036</v>
      </c>
      <c r="AB12">
        <v>7.5724229200298225</v>
      </c>
      <c r="AC12">
        <v>7.0767715360053245</v>
      </c>
      <c r="AD12">
        <v>7.1558108914940846</v>
      </c>
      <c r="AE12">
        <v>7.4686296522339575</v>
      </c>
      <c r="AF12">
        <v>7.2608746286398684</v>
      </c>
      <c r="AG12">
        <v>5.0314830271324809</v>
      </c>
      <c r="AH12">
        <v>4.3587260575236826</v>
      </c>
      <c r="AI12">
        <v>5.005351490410618</v>
      </c>
      <c r="AJ12">
        <v>5.0144867359040575</v>
      </c>
      <c r="AK12">
        <v>6.1902926639175035</v>
      </c>
      <c r="AL12">
        <v>8.2147529564056185</v>
      </c>
      <c r="AM12">
        <v>6.777101076615466</v>
      </c>
      <c r="AN12">
        <v>5.7694579492722653</v>
      </c>
      <c r="AO12">
        <v>5.6811895536110484</v>
      </c>
      <c r="AP12">
        <v>5.9860311204543279</v>
      </c>
      <c r="AQ12">
        <v>6.277058603981402</v>
      </c>
      <c r="AR12">
        <v>6.1504399230623932</v>
      </c>
      <c r="AS12">
        <v>6.3616638178867362</v>
      </c>
      <c r="AT12">
        <v>6.1833134491368043</v>
      </c>
      <c r="AU12">
        <v>5.7823612990801649</v>
      </c>
      <c r="AV12">
        <v>5.195799427072572</v>
      </c>
      <c r="AW12">
        <v>4.0156833370767799</v>
      </c>
      <c r="AX12">
        <v>2.7310672401193585</v>
      </c>
      <c r="AY12">
        <v>3.5825919098461583</v>
      </c>
      <c r="AZ12">
        <v>3.9778676468856986</v>
      </c>
      <c r="BA12">
        <v>4.2103411815366911</v>
      </c>
      <c r="BB12">
        <v>3.5591428838454249</v>
      </c>
      <c r="BC12">
        <v>3.1672874911019733</v>
      </c>
      <c r="BD12">
        <v>2.9576453604526591</v>
      </c>
      <c r="BE12">
        <v>3.0453815274893827</v>
      </c>
      <c r="BF12">
        <v>2.4640250157099501</v>
      </c>
      <c r="BG12">
        <v>2.7138284402852975</v>
      </c>
      <c r="BH12">
        <v>2.8062459875360304</v>
      </c>
      <c r="BI12">
        <v>3.1543132650875947</v>
      </c>
      <c r="BJ12">
        <v>2.3605901273593162</v>
      </c>
      <c r="BK12">
        <v>3.0557834727877236</v>
      </c>
      <c r="BL12">
        <v>3.8316740535652798</v>
      </c>
      <c r="BM12">
        <v>3.3045419126980704</v>
      </c>
      <c r="BN12">
        <v>3.9337081664017006</v>
      </c>
      <c r="BO12">
        <v>4.4028367817224705</v>
      </c>
      <c r="BP12">
        <v>4.607309956492216</v>
      </c>
      <c r="BQ12">
        <v>3.7130238316341462</v>
      </c>
      <c r="BR12">
        <v>3.4691107985980238</v>
      </c>
      <c r="BS12">
        <v>3.5812765915170104</v>
      </c>
      <c r="BT12">
        <v>3.4707428140326755</v>
      </c>
      <c r="BU12">
        <v>3.187963926041661</v>
      </c>
      <c r="BV12">
        <v>3.7063199425334261</v>
      </c>
      <c r="BW12">
        <v>3.4224103566011195</v>
      </c>
      <c r="BX12">
        <v>3.2640707995476248</v>
      </c>
      <c r="BY12">
        <v>3.3852281987774688</v>
      </c>
      <c r="BZ12">
        <v>3.2335004319762959</v>
      </c>
      <c r="CA12">
        <v>2.6209965074811521</v>
      </c>
      <c r="CB12">
        <v>2.7220186639577975</v>
      </c>
      <c r="CC12">
        <v>2.6825548245902269</v>
      </c>
      <c r="CD12">
        <v>3.0000348378896859</v>
      </c>
      <c r="CE12">
        <v>2.787900092533576</v>
      </c>
      <c r="CF12">
        <v>3.1501254371225684</v>
      </c>
      <c r="CG12">
        <v>3.0993408408916707</v>
      </c>
      <c r="CH12">
        <v>2.8158903678116474</v>
      </c>
      <c r="CI12">
        <v>2.1814486858330042</v>
      </c>
      <c r="CJ12">
        <v>1.5143559394567205</v>
      </c>
      <c r="CK12">
        <v>1.8209186737429377</v>
      </c>
      <c r="CL12">
        <v>2.2724763886635628</v>
      </c>
      <c r="CM12">
        <v>2.6212247979122196</v>
      </c>
      <c r="CN12">
        <v>2.5152885335706969</v>
      </c>
      <c r="CO12">
        <v>2.8098484830849912</v>
      </c>
      <c r="CP12">
        <v>3.3709583192257782</v>
      </c>
      <c r="CQ12">
        <v>3.1215437714110124</v>
      </c>
      <c r="CR12">
        <v>2.8371679491361732</v>
      </c>
      <c r="CS12">
        <v>2.7964889988848256</v>
      </c>
      <c r="CT12">
        <v>2.8036896282890496</v>
      </c>
    </row>
    <row r="13" spans="1:98">
      <c r="A13">
        <v>12</v>
      </c>
      <c r="B13" t="s">
        <v>12</v>
      </c>
      <c r="C13">
        <v>3.8223791491859771</v>
      </c>
      <c r="D13">
        <v>3.9262512243268617</v>
      </c>
      <c r="E13">
        <v>3.9663871652733604</v>
      </c>
      <c r="F13">
        <v>4.4727929440707186</v>
      </c>
      <c r="G13">
        <v>4.5838768414171511</v>
      </c>
      <c r="H13">
        <v>4.6248162267824142</v>
      </c>
      <c r="I13">
        <v>4.6709781741736407</v>
      </c>
      <c r="J13">
        <v>4.9715955088209824</v>
      </c>
      <c r="K13">
        <v>4.506671477776905</v>
      </c>
      <c r="L13">
        <v>4.8522395382063905</v>
      </c>
      <c r="M13">
        <v>4.5637832122856281</v>
      </c>
      <c r="N13">
        <v>4.4949972900805335</v>
      </c>
      <c r="O13">
        <v>4.3779290221035438</v>
      </c>
      <c r="P13">
        <v>5.1365273555912694</v>
      </c>
      <c r="Q13">
        <v>5.7834510416069378</v>
      </c>
      <c r="R13">
        <v>5.4924004697726616</v>
      </c>
      <c r="S13">
        <v>5.251184932163838</v>
      </c>
      <c r="T13">
        <v>5.5155781528967367</v>
      </c>
      <c r="U13">
        <v>8.1113063495669877</v>
      </c>
      <c r="V13">
        <v>7.9500581795235234</v>
      </c>
      <c r="W13">
        <v>7.611262612153439</v>
      </c>
      <c r="X13">
        <v>7.3957245776851579</v>
      </c>
      <c r="Y13">
        <v>7.4038195418782351</v>
      </c>
      <c r="Z13">
        <v>7.4672619101940256</v>
      </c>
      <c r="AA13">
        <v>7.6470893823482982</v>
      </c>
      <c r="AB13">
        <v>7.0267042756867966</v>
      </c>
      <c r="AC13">
        <v>6.5790005940590106</v>
      </c>
      <c r="AD13">
        <v>6.7549584696980531</v>
      </c>
      <c r="AE13">
        <v>7.0398955505967251</v>
      </c>
      <c r="AF13">
        <v>6.6595667085387049</v>
      </c>
      <c r="AG13">
        <v>4.0149975661410764</v>
      </c>
      <c r="AH13">
        <v>3.5282372365816883</v>
      </c>
      <c r="AI13">
        <v>4.1316404832111289</v>
      </c>
      <c r="AJ13">
        <v>4.5776554975247166</v>
      </c>
      <c r="AK13">
        <v>5.8506959286138027</v>
      </c>
      <c r="AL13">
        <v>7.7661555233661517</v>
      </c>
      <c r="AM13">
        <v>6.8530203259509221</v>
      </c>
      <c r="AN13">
        <v>6.0038704870702446</v>
      </c>
      <c r="AO13">
        <v>6.0813579646642637</v>
      </c>
      <c r="AP13">
        <v>6.479358666661156</v>
      </c>
      <c r="AQ13">
        <v>6.6887632329901265</v>
      </c>
      <c r="AR13">
        <v>6.7726824674901849</v>
      </c>
      <c r="AS13">
        <v>6.8069071462381743</v>
      </c>
      <c r="AT13">
        <v>6.7919876414440665</v>
      </c>
      <c r="AU13">
        <v>6.6952630435944513</v>
      </c>
      <c r="AV13">
        <v>6.0216892862651861</v>
      </c>
      <c r="AW13">
        <v>4.6446273029878284</v>
      </c>
      <c r="AX13">
        <v>3.0819553292473927</v>
      </c>
      <c r="AY13">
        <v>3.5455276566297584</v>
      </c>
      <c r="AZ13">
        <v>3.9839319397621864</v>
      </c>
      <c r="BA13">
        <v>3.7094608607261392</v>
      </c>
      <c r="BB13">
        <v>3.0436413129572486</v>
      </c>
      <c r="BC13">
        <v>2.7724065868957695</v>
      </c>
      <c r="BD13">
        <v>2.9325382520147372</v>
      </c>
      <c r="BE13">
        <v>3.1903915322854601</v>
      </c>
      <c r="BF13">
        <v>2.7745008555309454</v>
      </c>
      <c r="BG13">
        <v>2.6925037114067294</v>
      </c>
      <c r="BH13">
        <v>2.7513114652682589</v>
      </c>
      <c r="BI13">
        <v>3.0274757395437177</v>
      </c>
      <c r="BJ13">
        <v>2.7328943158096024</v>
      </c>
      <c r="BK13">
        <v>3.625602795160205</v>
      </c>
      <c r="BL13">
        <v>3.9818348143048752</v>
      </c>
      <c r="BM13">
        <v>3.8422264292003376</v>
      </c>
      <c r="BN13">
        <v>4.4127580738019532</v>
      </c>
      <c r="BO13">
        <v>4.7699804999516289</v>
      </c>
      <c r="BP13">
        <v>4.655989129261755</v>
      </c>
      <c r="BQ13">
        <v>4.0185217854062643</v>
      </c>
      <c r="BR13">
        <v>3.8066276918852395</v>
      </c>
      <c r="BS13">
        <v>3.8304797467777973</v>
      </c>
      <c r="BT13">
        <v>3.9939594999916324</v>
      </c>
      <c r="BU13">
        <v>3.8862235779872947</v>
      </c>
      <c r="BV13">
        <v>4.0388389170226304</v>
      </c>
      <c r="BW13">
        <v>3.0984317087010567</v>
      </c>
      <c r="BX13">
        <v>3.0098459997394116</v>
      </c>
      <c r="BY13">
        <v>3.1664616020026841</v>
      </c>
      <c r="BZ13">
        <v>3.0555773823841292</v>
      </c>
      <c r="CA13">
        <v>2.7410207586186459</v>
      </c>
      <c r="CB13">
        <v>2.6702614664033177</v>
      </c>
      <c r="CC13">
        <v>2.5843618953522451</v>
      </c>
      <c r="CD13">
        <v>2.9525947069218006</v>
      </c>
      <c r="CE13">
        <v>2.7574215786736858</v>
      </c>
      <c r="CF13">
        <v>2.9252579014760585</v>
      </c>
      <c r="CG13">
        <v>2.9636750270315702</v>
      </c>
      <c r="CH13">
        <v>2.8586832038445635</v>
      </c>
      <c r="CI13">
        <v>2.5920380371776304</v>
      </c>
      <c r="CJ13">
        <v>2.2415396880025753</v>
      </c>
      <c r="CK13">
        <v>2.3502674841446662</v>
      </c>
      <c r="CL13">
        <v>2.581646767660402</v>
      </c>
      <c r="CM13">
        <v>2.7040664218301202</v>
      </c>
      <c r="CN13">
        <v>2.4019967848257124</v>
      </c>
      <c r="CO13">
        <v>2.4960895748064473</v>
      </c>
      <c r="CP13">
        <v>2.5071277828915299</v>
      </c>
      <c r="CQ13">
        <v>2.4463018857032495</v>
      </c>
      <c r="CR13">
        <v>2.2322349535545385</v>
      </c>
      <c r="CS13">
        <v>2.1985732452297668</v>
      </c>
      <c r="CT13">
        <v>2.1236175164853961</v>
      </c>
    </row>
    <row r="14" spans="1:98">
      <c r="A14">
        <v>13</v>
      </c>
      <c r="B14" t="s">
        <v>13</v>
      </c>
      <c r="C14">
        <v>5.1551914290215883</v>
      </c>
      <c r="D14">
        <v>5.5297086584755517</v>
      </c>
      <c r="E14">
        <v>5.8235694012776618</v>
      </c>
      <c r="F14">
        <v>6.1459214687155761</v>
      </c>
      <c r="G14">
        <v>7.50320517771359</v>
      </c>
      <c r="H14">
        <v>6.9962270071266319</v>
      </c>
      <c r="I14">
        <v>7.7201186999198201</v>
      </c>
      <c r="J14">
        <v>7.3255016880062751</v>
      </c>
      <c r="K14">
        <v>5.4803877167946879</v>
      </c>
      <c r="L14">
        <v>5.6598872292245916</v>
      </c>
      <c r="M14">
        <v>6.2512554576330759</v>
      </c>
      <c r="N14">
        <v>6.1903100095555441</v>
      </c>
      <c r="O14">
        <v>5.1534177043197849</v>
      </c>
      <c r="P14">
        <v>4.7678231218208689</v>
      </c>
      <c r="Q14">
        <v>5.6831712786941768</v>
      </c>
      <c r="R14">
        <v>5.6951095749599334</v>
      </c>
      <c r="S14">
        <v>5.8787905213605773</v>
      </c>
      <c r="T14">
        <v>6.0521976587221582</v>
      </c>
      <c r="U14">
        <v>8.144886085823444</v>
      </c>
      <c r="V14">
        <v>8.3910167550008907</v>
      </c>
      <c r="W14">
        <v>8.9032522933248703</v>
      </c>
      <c r="X14">
        <v>10.055787984844077</v>
      </c>
      <c r="Y14">
        <v>9.0651532327334472</v>
      </c>
      <c r="Z14">
        <v>8.8880475826018426</v>
      </c>
      <c r="AA14">
        <v>8.4282440410771819</v>
      </c>
      <c r="AB14">
        <v>10.409096309522026</v>
      </c>
      <c r="AC14">
        <v>8.8345932392601689</v>
      </c>
      <c r="AD14">
        <v>8.4094352862173594</v>
      </c>
      <c r="AE14">
        <v>8.2661460139345166</v>
      </c>
      <c r="AF14">
        <v>8.7878000822001034</v>
      </c>
      <c r="AG14">
        <v>6.8932712807674879</v>
      </c>
      <c r="AH14">
        <v>5.9208393726376096</v>
      </c>
      <c r="AI14">
        <v>6.2925277898544962</v>
      </c>
      <c r="AJ14">
        <v>5.4032304978834267</v>
      </c>
      <c r="AK14">
        <v>7.2631725960071503</v>
      </c>
      <c r="AL14">
        <v>9.4314425559993467</v>
      </c>
      <c r="AM14">
        <v>10.310996187299605</v>
      </c>
      <c r="AN14">
        <v>7.9786192878114948</v>
      </c>
      <c r="AO14">
        <v>8.9372814735018338</v>
      </c>
      <c r="AP14">
        <v>9.4608539563777896</v>
      </c>
      <c r="AQ14">
        <v>9.4557082624271871</v>
      </c>
      <c r="AR14">
        <v>9.0396628349782127</v>
      </c>
      <c r="AS14">
        <v>10.005755247224378</v>
      </c>
      <c r="AT14">
        <v>8.851920463213613</v>
      </c>
      <c r="AU14">
        <v>8.835914171885717</v>
      </c>
      <c r="AV14">
        <v>9.1644717755200666</v>
      </c>
      <c r="AW14">
        <v>7.5805956848153944</v>
      </c>
      <c r="AX14">
        <v>5.7918814685919973</v>
      </c>
      <c r="AY14">
        <v>4.9403352222619601</v>
      </c>
      <c r="AZ14">
        <v>4.8678209148967921</v>
      </c>
      <c r="BA14">
        <v>4.6150059819699329</v>
      </c>
      <c r="BB14">
        <v>3.6546321311392793</v>
      </c>
      <c r="BC14">
        <v>4.645346538252082</v>
      </c>
      <c r="BD14">
        <v>5.2473618270555189</v>
      </c>
      <c r="BE14">
        <v>3.7158960516282535</v>
      </c>
      <c r="BF14">
        <v>5.0799677438968516</v>
      </c>
      <c r="BG14">
        <v>3.8192499169448446</v>
      </c>
      <c r="BH14">
        <v>3.5786820879921688</v>
      </c>
      <c r="BI14">
        <v>3.7778448291225342</v>
      </c>
      <c r="BJ14">
        <v>3.6611730011910426</v>
      </c>
      <c r="BK14">
        <v>5.1958548607039523</v>
      </c>
      <c r="BL14">
        <v>5.2063211540832821</v>
      </c>
      <c r="BM14">
        <v>5.0178799620447467</v>
      </c>
      <c r="BN14">
        <v>5.7911994376544484</v>
      </c>
      <c r="BO14">
        <v>4.5918972296511651</v>
      </c>
      <c r="BP14">
        <v>4.720538461310686</v>
      </c>
      <c r="BQ14">
        <v>3.6504134410474398</v>
      </c>
      <c r="BR14">
        <v>3.3128727500566946</v>
      </c>
      <c r="BS14">
        <v>4.69766878916964</v>
      </c>
      <c r="BT14">
        <v>4.8130294240518179</v>
      </c>
      <c r="BU14">
        <v>4.4576678768298184</v>
      </c>
      <c r="BV14">
        <v>4.0906802367408179</v>
      </c>
      <c r="BW14">
        <v>2.7137381480734302</v>
      </c>
      <c r="BX14">
        <v>2.6152919000808295</v>
      </c>
      <c r="BY14">
        <v>3.4390460345787854</v>
      </c>
      <c r="BZ14">
        <v>3.3019886474578319</v>
      </c>
      <c r="CA14">
        <v>3.3376121764959743</v>
      </c>
      <c r="CB14">
        <v>3.460425218100438</v>
      </c>
      <c r="CC14">
        <v>4.1700423666877207</v>
      </c>
      <c r="CD14">
        <v>3.4740070366081177</v>
      </c>
      <c r="CE14">
        <v>2.9073682049847616</v>
      </c>
      <c r="CF14">
        <v>2.8009009559087916</v>
      </c>
      <c r="CG14">
        <v>3.2548729274752386</v>
      </c>
      <c r="CH14">
        <v>3.8475567028384283</v>
      </c>
      <c r="CI14">
        <v>4.0513862826256908</v>
      </c>
      <c r="CJ14">
        <v>4.3492500713817828</v>
      </c>
      <c r="CK14">
        <v>3.4955667964579051</v>
      </c>
      <c r="CL14">
        <v>3.5686945770496914</v>
      </c>
      <c r="CM14">
        <v>3.8555088671107907</v>
      </c>
      <c r="CN14">
        <v>3.0317971367818108</v>
      </c>
      <c r="CO14">
        <v>2.4497598807833754</v>
      </c>
      <c r="CP14">
        <v>2.6452417141420215</v>
      </c>
      <c r="CQ14">
        <v>3.0913830451224422</v>
      </c>
      <c r="CR14">
        <v>3.5049743445909387</v>
      </c>
      <c r="CS14">
        <v>3.1955876887027834</v>
      </c>
      <c r="CT14">
        <v>2.3723429145926955</v>
      </c>
    </row>
    <row r="15" spans="1:98">
      <c r="A15">
        <v>14</v>
      </c>
      <c r="B15" t="s">
        <v>14</v>
      </c>
      <c r="C15">
        <v>7.3740175681923148</v>
      </c>
      <c r="D15">
        <v>6.1917138052285603</v>
      </c>
      <c r="E15">
        <v>6.0307268975005712</v>
      </c>
      <c r="F15">
        <v>6.2590975254730674</v>
      </c>
      <c r="G15">
        <v>5.4115853658536661</v>
      </c>
      <c r="H15">
        <v>5.5142597087378675</v>
      </c>
      <c r="I15">
        <v>6.399757355171376</v>
      </c>
      <c r="J15">
        <v>5.5278668629996641</v>
      </c>
      <c r="K15">
        <v>5.1368075747409314</v>
      </c>
      <c r="L15">
        <v>5.7376434410860044</v>
      </c>
      <c r="M15">
        <v>6.1958793669752099</v>
      </c>
      <c r="N15">
        <v>5.9601181683899496</v>
      </c>
      <c r="O15">
        <v>3.0699210452656001</v>
      </c>
      <c r="P15">
        <v>4.2536674530644802</v>
      </c>
      <c r="Q15">
        <v>4.301439490013137</v>
      </c>
      <c r="R15">
        <v>4.4987699377175394</v>
      </c>
      <c r="S15">
        <v>4.2948415314091104</v>
      </c>
      <c r="T15">
        <v>4.3007099184746433</v>
      </c>
      <c r="U15">
        <v>5.7235685737109465</v>
      </c>
      <c r="V15">
        <v>6.2350335847531912</v>
      </c>
      <c r="W15">
        <v>6.2628819304561656</v>
      </c>
      <c r="X15">
        <v>5.9202373290393462</v>
      </c>
      <c r="Y15">
        <v>5.9191932147693027</v>
      </c>
      <c r="Z15">
        <v>6.456122117076557</v>
      </c>
      <c r="AA15">
        <v>6.2933982924472165</v>
      </c>
      <c r="AB15">
        <v>5.2236519650253888</v>
      </c>
      <c r="AC15">
        <v>4.8790017918192152</v>
      </c>
      <c r="AD15">
        <v>5.2897195383909024</v>
      </c>
      <c r="AE15">
        <v>6.53958738165894</v>
      </c>
      <c r="AF15">
        <v>6.8255979607287909</v>
      </c>
      <c r="AG15">
        <v>5.393020659881187</v>
      </c>
      <c r="AH15">
        <v>4.1423317563116901</v>
      </c>
      <c r="AI15">
        <v>4.806639530070278</v>
      </c>
      <c r="AJ15">
        <v>5.5962908851194149</v>
      </c>
      <c r="AK15">
        <v>6.5642545719176493</v>
      </c>
      <c r="AL15">
        <v>7.2837781822790548</v>
      </c>
      <c r="AM15">
        <v>6.6576844967665583</v>
      </c>
      <c r="AN15">
        <v>6.9385736460529035</v>
      </c>
      <c r="AO15">
        <v>6.9999126374024723</v>
      </c>
      <c r="AP15">
        <v>6.8393325099411095</v>
      </c>
      <c r="AQ15">
        <v>6.1125422190394296</v>
      </c>
      <c r="AR15">
        <v>6.0692464604937379</v>
      </c>
      <c r="AS15">
        <v>6.541153898401264</v>
      </c>
      <c r="AT15">
        <v>6.6548704054083307</v>
      </c>
      <c r="AU15">
        <v>7.0412895354215133</v>
      </c>
      <c r="AV15">
        <v>6.6828081099416181</v>
      </c>
      <c r="AW15">
        <v>5.610142388415551</v>
      </c>
      <c r="AX15">
        <v>5.1506961502224557</v>
      </c>
      <c r="AY15">
        <v>5.42730226618231</v>
      </c>
      <c r="AZ15">
        <v>5.5865125073976341</v>
      </c>
      <c r="BA15">
        <v>6.0436413793423016</v>
      </c>
      <c r="BB15">
        <v>5.6676903978476245</v>
      </c>
      <c r="BC15">
        <v>5.5787796322547933</v>
      </c>
      <c r="BD15">
        <v>5.87736948607962</v>
      </c>
      <c r="BE15">
        <v>5.3325630491518616</v>
      </c>
      <c r="BF15">
        <v>5.2409992967143992</v>
      </c>
      <c r="BG15">
        <v>4.7280837674036791</v>
      </c>
      <c r="BH15">
        <v>4.1819955235450124</v>
      </c>
      <c r="BI15">
        <v>3.9820330437407181</v>
      </c>
      <c r="BJ15">
        <v>3.5651090582569989</v>
      </c>
      <c r="BK15">
        <v>4.068822795921978</v>
      </c>
      <c r="BL15">
        <v>4.1388240595122694</v>
      </c>
      <c r="BM15">
        <v>4.0160344322011987</v>
      </c>
      <c r="BN15">
        <v>4.2553168258834706</v>
      </c>
      <c r="BO15">
        <v>4.2816672574254699</v>
      </c>
      <c r="BP15">
        <v>4.1925101878838023</v>
      </c>
      <c r="BQ15">
        <v>4.0500239418197914</v>
      </c>
      <c r="BR15">
        <v>4.0290629713777282</v>
      </c>
      <c r="BS15">
        <v>4.012123054136385</v>
      </c>
      <c r="BT15">
        <v>3.9074037589710731</v>
      </c>
      <c r="BU15">
        <v>3.7432628124383971</v>
      </c>
      <c r="BV15">
        <v>3.7187692690084928</v>
      </c>
      <c r="BW15">
        <v>3.069121402497732</v>
      </c>
      <c r="BX15">
        <v>2.700717278751541</v>
      </c>
      <c r="BY15">
        <v>3.0444837008591241</v>
      </c>
      <c r="BZ15">
        <v>2.9005192888826636</v>
      </c>
      <c r="CA15">
        <v>2.7671975435175966</v>
      </c>
      <c r="CB15">
        <v>2.7416508032056974</v>
      </c>
      <c r="CC15">
        <v>2.2253210963837367</v>
      </c>
      <c r="CD15">
        <v>2.2415874200563568</v>
      </c>
      <c r="CE15">
        <v>2.1227317811973956</v>
      </c>
      <c r="CF15">
        <v>2.6645188222262473</v>
      </c>
      <c r="CG15">
        <v>2.7500278760897556</v>
      </c>
      <c r="CH15">
        <v>2.6288582985005471</v>
      </c>
      <c r="CI15">
        <v>3.156420616468214</v>
      </c>
      <c r="CJ15">
        <v>3.1857199902037392</v>
      </c>
      <c r="CK15">
        <v>3.0767028318035683</v>
      </c>
      <c r="CL15">
        <v>3.9198135074771434</v>
      </c>
      <c r="CM15">
        <v>4.6902387796721845</v>
      </c>
      <c r="CN15">
        <v>3.9888679944269478</v>
      </c>
      <c r="CO15">
        <v>3.9629462336677523</v>
      </c>
      <c r="CP15">
        <v>3.9666741176162423</v>
      </c>
      <c r="CQ15">
        <v>4.0421081690492633</v>
      </c>
      <c r="CR15">
        <v>4.1024417786607703</v>
      </c>
      <c r="CS15">
        <v>4.1708366492230864</v>
      </c>
      <c r="CT15">
        <v>4.0070051490839198</v>
      </c>
    </row>
    <row r="16" spans="1:98">
      <c r="A16">
        <v>15</v>
      </c>
      <c r="B16" t="s">
        <v>15</v>
      </c>
      <c r="C16">
        <v>6.1836582675586005</v>
      </c>
      <c r="D16">
        <v>6.2244624876344856</v>
      </c>
      <c r="E16">
        <v>6.6776469460848142</v>
      </c>
      <c r="F16">
        <v>6.9756982192163086</v>
      </c>
      <c r="G16">
        <v>6.595218565473715</v>
      </c>
      <c r="H16">
        <v>6.3142702721965316</v>
      </c>
      <c r="I16">
        <v>6.5361445783132632</v>
      </c>
      <c r="J16">
        <v>5.985873454238777</v>
      </c>
      <c r="K16">
        <v>4.7646606054643437</v>
      </c>
      <c r="L16">
        <v>5.1830101462336797</v>
      </c>
      <c r="M16">
        <v>5.4724785237034723</v>
      </c>
      <c r="N16">
        <v>5.8377978089859894</v>
      </c>
      <c r="O16">
        <v>4.9496806388600989</v>
      </c>
      <c r="P16">
        <v>4.9551227990271451</v>
      </c>
      <c r="Q16">
        <v>5.6790728743047802</v>
      </c>
      <c r="R16">
        <v>6.1339522608589547</v>
      </c>
      <c r="S16">
        <v>5.8990071822370149</v>
      </c>
      <c r="T16">
        <v>6.0617265576265789</v>
      </c>
      <c r="U16">
        <v>7.6213934874142186</v>
      </c>
      <c r="V16">
        <v>8.0692735633497001</v>
      </c>
      <c r="W16">
        <v>7.1083483071252118</v>
      </c>
      <c r="X16">
        <v>6.9733124913123445</v>
      </c>
      <c r="Y16">
        <v>6.5331006164204286</v>
      </c>
      <c r="Z16">
        <v>6.5236206106479289</v>
      </c>
      <c r="AA16">
        <v>5.8907196851420762</v>
      </c>
      <c r="AB16">
        <v>6.0557873101493742</v>
      </c>
      <c r="AC16">
        <v>5.2029764788122046</v>
      </c>
      <c r="AD16">
        <v>5.2443007266026909</v>
      </c>
      <c r="AE16">
        <v>6.2664531400734136</v>
      </c>
      <c r="AF16">
        <v>6.3705084472164053</v>
      </c>
      <c r="AG16">
        <v>4.3302130649449433</v>
      </c>
      <c r="AH16">
        <v>2.9267593833073979</v>
      </c>
      <c r="AI16">
        <v>4.6406414844940569</v>
      </c>
      <c r="AJ16">
        <v>5.1974573152771653</v>
      </c>
      <c r="AK16">
        <v>6.3500101532467657</v>
      </c>
      <c r="AL16">
        <v>7.0735617777458293</v>
      </c>
      <c r="AM16">
        <v>6.5689230556770228</v>
      </c>
      <c r="AN16">
        <v>5.9361391094191251</v>
      </c>
      <c r="AO16">
        <v>5.8985544917801169</v>
      </c>
      <c r="AP16">
        <v>5.7099027160197879</v>
      </c>
      <c r="AQ16">
        <v>5.8596614316524631</v>
      </c>
      <c r="AR16">
        <v>5.8549895560866538</v>
      </c>
      <c r="AS16">
        <v>6.4871387662719382</v>
      </c>
      <c r="AT16">
        <v>6.454633779421437</v>
      </c>
      <c r="AU16">
        <v>5.7528136999327462</v>
      </c>
      <c r="AV16">
        <v>5.8770279495498068</v>
      </c>
      <c r="AW16">
        <v>5.5243996367922543</v>
      </c>
      <c r="AX16">
        <v>4.740449425980553</v>
      </c>
      <c r="AY16">
        <v>4.3568773412621109</v>
      </c>
      <c r="AZ16">
        <v>4.6501146125226711</v>
      </c>
      <c r="BA16">
        <v>4.5629155648417186</v>
      </c>
      <c r="BB16">
        <v>3.9522253961514098</v>
      </c>
      <c r="BC16">
        <v>3.2646718220622928</v>
      </c>
      <c r="BD16">
        <v>3.1293479626350651</v>
      </c>
      <c r="BE16">
        <v>2.495751949053937</v>
      </c>
      <c r="BF16">
        <v>3.0679658298416568</v>
      </c>
      <c r="BG16">
        <v>3.1814378952312206</v>
      </c>
      <c r="BH16">
        <v>2.2414388428373622</v>
      </c>
      <c r="BI16">
        <v>1.8627471556261543</v>
      </c>
      <c r="BJ16">
        <v>2.105963994027471</v>
      </c>
      <c r="BK16">
        <v>2.6285199182733976</v>
      </c>
      <c r="BL16">
        <v>3.3456343368889252</v>
      </c>
      <c r="BM16">
        <v>4.100377670929034</v>
      </c>
      <c r="BN16">
        <v>4.6522206839890057</v>
      </c>
      <c r="BO16">
        <v>4.8382892500611119</v>
      </c>
      <c r="BP16">
        <v>4.9682196207499141</v>
      </c>
      <c r="BQ16">
        <v>4.6004903645654238</v>
      </c>
      <c r="BR16">
        <v>3.9847397322254841</v>
      </c>
      <c r="BS16">
        <v>3.8117217591787877</v>
      </c>
      <c r="BT16">
        <v>4.0144874429525412</v>
      </c>
      <c r="BU16">
        <v>3.8294068225366518</v>
      </c>
      <c r="BV16">
        <v>3.1771360120241621</v>
      </c>
      <c r="BW16">
        <v>2.7475100550084619</v>
      </c>
      <c r="BX16">
        <v>2.5462862097205718</v>
      </c>
      <c r="BY16">
        <v>2.3075137214476849</v>
      </c>
      <c r="BZ16">
        <v>2.5452718863553825</v>
      </c>
      <c r="CA16">
        <v>2.6201737131743563</v>
      </c>
      <c r="CB16">
        <v>3.0778696421377205</v>
      </c>
      <c r="CC16">
        <v>3.1319621369283235</v>
      </c>
      <c r="CD16">
        <v>3.4746052309169606</v>
      </c>
      <c r="CE16">
        <v>3.71924498037981</v>
      </c>
      <c r="CF16">
        <v>4.171309615182861</v>
      </c>
      <c r="CG16">
        <v>3.9377613442561854</v>
      </c>
      <c r="CH16">
        <v>4.5184058251980463</v>
      </c>
      <c r="CI16">
        <v>4.4835211325964019</v>
      </c>
      <c r="CJ16">
        <v>4.2155370503334622</v>
      </c>
      <c r="CK16">
        <v>3.8322225913837604</v>
      </c>
      <c r="CL16">
        <v>3.8630684171313767</v>
      </c>
      <c r="CM16">
        <v>4.1716425223253806</v>
      </c>
      <c r="CN16">
        <v>2.8850667737255531</v>
      </c>
      <c r="CO16">
        <v>2.6272133292550182</v>
      </c>
      <c r="CP16">
        <v>2.3116433810372872</v>
      </c>
      <c r="CQ16">
        <v>2.2657485562916246</v>
      </c>
      <c r="CR16">
        <v>2.5682045149512556</v>
      </c>
      <c r="CS16">
        <v>3.0186421837744337</v>
      </c>
      <c r="CT16">
        <v>2.4522872364951986</v>
      </c>
    </row>
    <row r="17" spans="1:98">
      <c r="A17">
        <v>16</v>
      </c>
      <c r="B17" t="s">
        <v>16</v>
      </c>
      <c r="C17">
        <v>5.8566663513308415</v>
      </c>
      <c r="D17">
        <v>5.8181836428503386</v>
      </c>
      <c r="E17">
        <v>5.8375528976251978</v>
      </c>
      <c r="F17">
        <v>5.5145603860973891</v>
      </c>
      <c r="G17">
        <v>5.4056772769401018</v>
      </c>
      <c r="H17">
        <v>4.6004619875556374</v>
      </c>
      <c r="I17">
        <v>4.5320530892515531</v>
      </c>
      <c r="J17">
        <v>5.7940043151593734</v>
      </c>
      <c r="K17">
        <v>4.9634237435407957</v>
      </c>
      <c r="L17">
        <v>4.9590192078650119</v>
      </c>
      <c r="M17">
        <v>5.2902358322358012</v>
      </c>
      <c r="N17">
        <v>5.5379395042238988</v>
      </c>
      <c r="O17">
        <v>5.0439100344385146</v>
      </c>
      <c r="P17">
        <v>5.6299620630453795</v>
      </c>
      <c r="Q17">
        <v>5.7843064268202848</v>
      </c>
      <c r="R17">
        <v>5.9752017207848507</v>
      </c>
      <c r="S17">
        <v>6.0901334982818911</v>
      </c>
      <c r="T17">
        <v>6.827569205435835</v>
      </c>
      <c r="U17">
        <v>9.9190495224653841</v>
      </c>
      <c r="V17">
        <v>9.6132338612290766</v>
      </c>
      <c r="W17">
        <v>9.3148732190681205</v>
      </c>
      <c r="X17">
        <v>9.8044353469715517</v>
      </c>
      <c r="Y17">
        <v>9.8685369896529984</v>
      </c>
      <c r="Z17">
        <v>9.7721792462773127</v>
      </c>
      <c r="AA17">
        <v>9.5401875771480285</v>
      </c>
      <c r="AB17">
        <v>8.4821645592193526</v>
      </c>
      <c r="AC17">
        <v>8.163999862845106</v>
      </c>
      <c r="AD17">
        <v>8.1138412488260592</v>
      </c>
      <c r="AE17">
        <v>8.2815131036391154</v>
      </c>
      <c r="AF17">
        <v>7.5759374222305276</v>
      </c>
      <c r="AG17">
        <v>4.5010515920860028</v>
      </c>
      <c r="AH17">
        <v>3.3562581702889061</v>
      </c>
      <c r="AI17">
        <v>4.1705507911566242</v>
      </c>
      <c r="AJ17">
        <v>4.1788635930562146</v>
      </c>
      <c r="AK17">
        <v>5.0505347441023751</v>
      </c>
      <c r="AL17">
        <v>7.0374616453262151</v>
      </c>
      <c r="AM17">
        <v>6.7390286402960076</v>
      </c>
      <c r="AN17">
        <v>7.2481279389242426</v>
      </c>
      <c r="AO17">
        <v>6.7120237220732903</v>
      </c>
      <c r="AP17">
        <v>6.3417962162327868</v>
      </c>
      <c r="AQ17">
        <v>6.533070730634627</v>
      </c>
      <c r="AR17">
        <v>7.2157051062175404</v>
      </c>
      <c r="AS17">
        <v>8.0962154547588927</v>
      </c>
      <c r="AT17">
        <v>7.7781680963658895</v>
      </c>
      <c r="AU17">
        <v>7.4175948394098024</v>
      </c>
      <c r="AV17">
        <v>7.7991818855768891</v>
      </c>
      <c r="AW17">
        <v>6.5336023406615595</v>
      </c>
      <c r="AX17">
        <v>5.1132584939327597</v>
      </c>
      <c r="AY17">
        <v>4.2020855807263668</v>
      </c>
      <c r="AZ17">
        <v>4.2280506619783997</v>
      </c>
      <c r="BA17">
        <v>4.9408389587080048</v>
      </c>
      <c r="BB17">
        <v>4.5838889890070122</v>
      </c>
      <c r="BC17">
        <v>4.2531805519657739</v>
      </c>
      <c r="BD17">
        <v>4.3715497353538302</v>
      </c>
      <c r="BE17">
        <v>3.4404842811801561</v>
      </c>
      <c r="BF17">
        <v>3.6234855414550848</v>
      </c>
      <c r="BG17">
        <v>3.6954279821244329</v>
      </c>
      <c r="BH17">
        <v>3.1069127062256729</v>
      </c>
      <c r="BI17">
        <v>3.4179612430728978</v>
      </c>
      <c r="BJ17">
        <v>3.3958311004470332</v>
      </c>
      <c r="BK17">
        <v>4.2776393614597952</v>
      </c>
      <c r="BL17">
        <v>3.9790839053474469</v>
      </c>
      <c r="BM17">
        <v>3.8884233374088195</v>
      </c>
      <c r="BN17">
        <v>4.3836673926828773</v>
      </c>
      <c r="BO17">
        <v>4.6664095642113379</v>
      </c>
      <c r="BP17">
        <v>4.5460583004389932</v>
      </c>
      <c r="BQ17">
        <v>4.074168148336299</v>
      </c>
      <c r="BR17">
        <v>3.6361238128737483</v>
      </c>
      <c r="BS17">
        <v>3.6466103099618952</v>
      </c>
      <c r="BT17">
        <v>3.5390949288659934</v>
      </c>
      <c r="BU17">
        <v>3.1614049787820564</v>
      </c>
      <c r="BV17">
        <v>3.1448643913074115</v>
      </c>
      <c r="BW17">
        <v>2.4068276733888894</v>
      </c>
      <c r="BX17">
        <v>2.6809864493979596</v>
      </c>
      <c r="BY17">
        <v>2.5848446580758688</v>
      </c>
      <c r="BZ17">
        <v>2.7551438155357877</v>
      </c>
      <c r="CA17">
        <v>2.7627908200863249</v>
      </c>
      <c r="CB17">
        <v>2.5986676005407938</v>
      </c>
      <c r="CC17">
        <v>3.4252615479734905</v>
      </c>
      <c r="CD17">
        <v>3.8786252990147707</v>
      </c>
      <c r="CE17">
        <v>3.6090431694827174</v>
      </c>
      <c r="CF17">
        <v>3.6404838282468654</v>
      </c>
      <c r="CG17">
        <v>3.7369036429079072</v>
      </c>
      <c r="CH17">
        <v>3.2392758960526846</v>
      </c>
      <c r="CI17">
        <v>3.4803121617036359</v>
      </c>
      <c r="CJ17">
        <v>3.2335862209052824</v>
      </c>
      <c r="CK17">
        <v>2.9911734281193425</v>
      </c>
      <c r="CL17">
        <v>2.8367814466974783</v>
      </c>
      <c r="CM17">
        <v>3.0413041112028694</v>
      </c>
      <c r="CN17">
        <v>2.7138330232233221</v>
      </c>
      <c r="CO17">
        <v>2.0778338173431887</v>
      </c>
      <c r="CP17">
        <v>1.7332269374316533</v>
      </c>
      <c r="CQ17">
        <v>1.7278039407160106</v>
      </c>
      <c r="CR17">
        <v>1.5160406885759148</v>
      </c>
      <c r="CS17">
        <v>1.7954619360175172</v>
      </c>
      <c r="CT17">
        <v>1.656429773657897</v>
      </c>
    </row>
    <row r="18" spans="1:98">
      <c r="A18">
        <v>17</v>
      </c>
      <c r="B18" t="s">
        <v>17</v>
      </c>
      <c r="C18">
        <v>6.2235481856657282</v>
      </c>
      <c r="D18">
        <v>5.8070259535711877</v>
      </c>
      <c r="E18">
        <v>5.4074377905386939</v>
      </c>
      <c r="F18">
        <v>5.0681460173960691</v>
      </c>
      <c r="G18">
        <v>6.0270176653966168</v>
      </c>
      <c r="H18">
        <v>6.2827225130890119</v>
      </c>
      <c r="I18">
        <v>7.4310415808974684</v>
      </c>
      <c r="J18">
        <v>8.4257822357134859</v>
      </c>
      <c r="K18">
        <v>8.0830147460404298</v>
      </c>
      <c r="L18">
        <v>7.5780189959294253</v>
      </c>
      <c r="M18">
        <v>6.390850992263708</v>
      </c>
      <c r="N18">
        <v>5.9899284389080432</v>
      </c>
      <c r="O18">
        <v>6.1578282323251576</v>
      </c>
      <c r="P18">
        <v>6.1562168531716255</v>
      </c>
      <c r="Q18">
        <v>6.4505436782174241</v>
      </c>
      <c r="R18">
        <v>7.0430165662562771</v>
      </c>
      <c r="S18">
        <v>8.0967462679840008</v>
      </c>
      <c r="T18">
        <v>8.6076518430993509</v>
      </c>
      <c r="U18">
        <v>11.004273756981942</v>
      </c>
      <c r="V18">
        <v>11.487494158323997</v>
      </c>
      <c r="W18">
        <v>11.440111449920254</v>
      </c>
      <c r="X18">
        <v>11.784022772626667</v>
      </c>
      <c r="Y18">
        <v>10.719352363490176</v>
      </c>
      <c r="Z18">
        <v>10.529004704829848</v>
      </c>
      <c r="AA18">
        <v>9.27</v>
      </c>
      <c r="AB18">
        <v>9.2400000000000038</v>
      </c>
      <c r="AC18">
        <v>9.879999999999999</v>
      </c>
      <c r="AD18">
        <v>9.4999999999999964</v>
      </c>
      <c r="AE18">
        <v>8.8600000000000012</v>
      </c>
      <c r="AF18">
        <v>8.2899999999999974</v>
      </c>
      <c r="AG18">
        <v>7.2899999999999965</v>
      </c>
      <c r="AH18">
        <v>6.05</v>
      </c>
      <c r="AI18">
        <v>7.2899999999999965</v>
      </c>
      <c r="AJ18">
        <v>7.1700000000000097</v>
      </c>
      <c r="AK18">
        <v>10.010000000000009</v>
      </c>
      <c r="AL18">
        <v>11.90998680042239</v>
      </c>
      <c r="AM18">
        <v>11.818021823301649</v>
      </c>
      <c r="AN18">
        <v>10.611495057300324</v>
      </c>
      <c r="AO18">
        <v>9.520097020097019</v>
      </c>
      <c r="AP18">
        <v>9.5452187445962409</v>
      </c>
      <c r="AQ18">
        <v>9.7542043984476088</v>
      </c>
      <c r="AR18">
        <v>9.7872705438325482</v>
      </c>
      <c r="AS18">
        <v>8.5934231445067297</v>
      </c>
      <c r="AT18">
        <v>7.8216009319354241</v>
      </c>
      <c r="AU18">
        <v>6.7586548789556389</v>
      </c>
      <c r="AV18">
        <v>6.7171550872571428</v>
      </c>
      <c r="AW18">
        <v>4.9777418049372635</v>
      </c>
      <c r="AX18">
        <v>3.4194108820974511</v>
      </c>
      <c r="AY18">
        <v>3.9112300306917369</v>
      </c>
      <c r="AZ18">
        <v>4.6108826320784724</v>
      </c>
      <c r="BA18">
        <v>4.7140710274460096</v>
      </c>
      <c r="BB18">
        <v>4.9565903709549941</v>
      </c>
      <c r="BC18">
        <v>5.0919377652050901</v>
      </c>
      <c r="BD18">
        <v>6.156730994608961</v>
      </c>
      <c r="BE18">
        <v>5.0084758822622977</v>
      </c>
      <c r="BF18">
        <v>4.7229510726963797</v>
      </c>
      <c r="BG18">
        <v>4.5584707066016472</v>
      </c>
      <c r="BH18">
        <v>4.5356371490280933</v>
      </c>
      <c r="BI18">
        <v>4.8882035466461193</v>
      </c>
      <c r="BJ18">
        <v>4.3066585216859909</v>
      </c>
      <c r="BK18">
        <v>4.1654044229021414</v>
      </c>
      <c r="BL18">
        <v>4.0220760565509828</v>
      </c>
      <c r="BM18">
        <v>4.3432283405091088</v>
      </c>
      <c r="BN18">
        <v>4.1585200782072507</v>
      </c>
      <c r="BO18">
        <v>4.0900254224614851</v>
      </c>
      <c r="BP18">
        <v>4.3939059395009972</v>
      </c>
      <c r="BQ18">
        <v>3.7936601115350577</v>
      </c>
      <c r="BR18">
        <v>3.4045689019896797</v>
      </c>
      <c r="BS18">
        <v>3.6121391561805938</v>
      </c>
      <c r="BT18">
        <v>2.8778040141676398</v>
      </c>
      <c r="BU18">
        <v>2.3007938841517195</v>
      </c>
      <c r="BV18">
        <v>2.7672035139092221</v>
      </c>
      <c r="BW18">
        <v>2.5665261014977458</v>
      </c>
      <c r="BX18">
        <v>2.6164692201467998</v>
      </c>
      <c r="BY18">
        <v>2.1789488924279787</v>
      </c>
      <c r="BZ18">
        <v>2.2020070753014265</v>
      </c>
      <c r="CA18">
        <v>2.1981179512966076</v>
      </c>
      <c r="CB18">
        <v>3.0245346869712364</v>
      </c>
      <c r="CC18">
        <v>1.866383881230127</v>
      </c>
      <c r="CD18">
        <v>3.3281071835804088</v>
      </c>
      <c r="CE18">
        <v>2.8218316902414831</v>
      </c>
      <c r="CF18">
        <v>3.2706928704633542</v>
      </c>
      <c r="CG18">
        <v>4.2466048717396232</v>
      </c>
      <c r="CH18">
        <v>5.0007123521869312</v>
      </c>
      <c r="CI18">
        <v>5.4937265187495532</v>
      </c>
      <c r="CJ18">
        <v>5.3757348254125592</v>
      </c>
      <c r="CK18">
        <v>4.7396386822529113</v>
      </c>
      <c r="CL18">
        <v>5.0579259677875132</v>
      </c>
      <c r="CM18">
        <v>5.3349265481127395</v>
      </c>
      <c r="CN18">
        <v>3.099979470334624</v>
      </c>
      <c r="CO18">
        <v>3.8933999583593559</v>
      </c>
      <c r="CP18">
        <v>2.2967101179391491</v>
      </c>
      <c r="CQ18">
        <v>2.4595289376780238</v>
      </c>
      <c r="CR18">
        <v>2.1183497708014976</v>
      </c>
      <c r="CS18">
        <v>1.9782189137027784</v>
      </c>
      <c r="CT18">
        <v>1.4654002713704095</v>
      </c>
    </row>
    <row r="19" spans="1:98">
      <c r="A19">
        <v>18</v>
      </c>
      <c r="B19" t="s">
        <v>18</v>
      </c>
      <c r="C19">
        <v>3.3434833819737833</v>
      </c>
      <c r="D19">
        <v>2.3476022624805211</v>
      </c>
      <c r="E19">
        <v>3.1710336494815436</v>
      </c>
      <c r="F19">
        <v>3.5273922876334325</v>
      </c>
      <c r="G19">
        <v>3.2886456329891161</v>
      </c>
      <c r="H19">
        <v>3.4037068027394497</v>
      </c>
      <c r="I19">
        <v>3.0298619742264776</v>
      </c>
      <c r="J19">
        <v>2.8247150740926372</v>
      </c>
      <c r="K19">
        <v>2.4047924248103243</v>
      </c>
      <c r="L19">
        <v>1.856448089591197</v>
      </c>
      <c r="M19">
        <v>1.7166467868408262</v>
      </c>
      <c r="N19">
        <v>2.3757811627270797</v>
      </c>
      <c r="O19">
        <v>2.4738823210826979</v>
      </c>
      <c r="P19">
        <v>3.5217786056018099</v>
      </c>
      <c r="Q19">
        <v>3.012410505745919</v>
      </c>
      <c r="R19">
        <v>3.2804844392106673</v>
      </c>
      <c r="S19">
        <v>3.4198702135173562</v>
      </c>
      <c r="T19">
        <v>3.8751334082688373</v>
      </c>
      <c r="U19">
        <v>6.0889507246107115</v>
      </c>
      <c r="V19">
        <v>6.5340409501124128</v>
      </c>
      <c r="W19">
        <v>6.8598495433899132</v>
      </c>
      <c r="X19">
        <v>7.2158572775648651</v>
      </c>
      <c r="Y19">
        <v>7.8890847447976995</v>
      </c>
      <c r="Z19">
        <v>7.7792637157179598</v>
      </c>
      <c r="AA19">
        <v>7.7629920509003227</v>
      </c>
      <c r="AB19">
        <v>7.4070474569824398</v>
      </c>
      <c r="AC19">
        <v>7.8454123740113744</v>
      </c>
      <c r="AD19">
        <v>6.9705118470591287</v>
      </c>
      <c r="AE19">
        <v>6.6582575182820563</v>
      </c>
      <c r="AF19">
        <v>6.0309103631475978</v>
      </c>
      <c r="AG19">
        <v>4.8241027408081294</v>
      </c>
      <c r="AH19">
        <v>4.5610494628856202</v>
      </c>
      <c r="AI19">
        <v>4.4237377457521774</v>
      </c>
      <c r="AJ19">
        <v>4.49689427143052</v>
      </c>
      <c r="AK19">
        <v>5.3652197555668266</v>
      </c>
      <c r="AL19">
        <v>7.5923069064096609</v>
      </c>
      <c r="AM19">
        <v>6.3865331871519686</v>
      </c>
      <c r="AN19">
        <v>5.5767244721751155</v>
      </c>
      <c r="AO19">
        <v>5.6564509294392451</v>
      </c>
      <c r="AP19">
        <v>6.7828232830484012</v>
      </c>
      <c r="AQ19">
        <v>7.5842641945795322</v>
      </c>
      <c r="AR19">
        <v>8.2116428626220568</v>
      </c>
      <c r="AS19">
        <v>8.698031106905546</v>
      </c>
      <c r="AT19">
        <v>8.7562071592259088</v>
      </c>
      <c r="AU19">
        <v>8.2957543186423521</v>
      </c>
      <c r="AV19">
        <v>7.1493847947484284</v>
      </c>
      <c r="AW19">
        <v>6.1876840608555312</v>
      </c>
      <c r="AX19">
        <v>4.3985902238251668</v>
      </c>
      <c r="AY19">
        <v>5.3155330426794904</v>
      </c>
      <c r="AZ19">
        <v>5.5024379921928102</v>
      </c>
      <c r="BA19">
        <v>5.5889214153880005</v>
      </c>
      <c r="BB19">
        <v>4.1041579842020468</v>
      </c>
      <c r="BC19">
        <v>3.3166196500078655</v>
      </c>
      <c r="BD19">
        <v>3.8479852888217323</v>
      </c>
      <c r="BE19">
        <v>3.5400734668948814</v>
      </c>
      <c r="BF19">
        <v>2.6824153938922706</v>
      </c>
      <c r="BG19">
        <v>3.0214841326875899</v>
      </c>
      <c r="BH19">
        <v>3.8651978647575618</v>
      </c>
      <c r="BI19">
        <v>4.2686965382636544</v>
      </c>
      <c r="BJ19">
        <v>3.5291000710572717</v>
      </c>
      <c r="BK19">
        <v>3.6930194717959637</v>
      </c>
      <c r="BL19">
        <v>4.18898744181962</v>
      </c>
      <c r="BM19">
        <v>3.0800890208830367</v>
      </c>
      <c r="BN19">
        <v>4.4397622774122709</v>
      </c>
      <c r="BO19">
        <v>5.0416542608777064</v>
      </c>
      <c r="BP19">
        <v>4.7271885201376307</v>
      </c>
      <c r="BQ19">
        <v>3.2726205400220465</v>
      </c>
      <c r="BR19">
        <v>3.5975507250093131</v>
      </c>
      <c r="BS19">
        <v>3.7810144925066567</v>
      </c>
      <c r="BT19">
        <v>4.3188397819370294</v>
      </c>
      <c r="BU19">
        <v>3.5260776939429945</v>
      </c>
      <c r="BV19">
        <v>4.0205669492134177</v>
      </c>
      <c r="BW19">
        <v>4.1906963253881599</v>
      </c>
      <c r="BX19">
        <v>3.9944174795092664</v>
      </c>
      <c r="BY19">
        <v>5.0525720099406328</v>
      </c>
      <c r="BZ19">
        <v>4.3513244175543946</v>
      </c>
      <c r="CA19">
        <v>3.9619423221319181</v>
      </c>
      <c r="CB19">
        <v>4.0636574952613813</v>
      </c>
      <c r="CC19">
        <v>4.3835767950653803</v>
      </c>
      <c r="CD19">
        <v>3.789876975799487</v>
      </c>
      <c r="CE19">
        <v>3.1777695432211033</v>
      </c>
      <c r="CF19">
        <v>2.7047103341427885</v>
      </c>
      <c r="CG19">
        <v>3.0416137014189388</v>
      </c>
      <c r="CH19">
        <v>3.4723743343781734</v>
      </c>
      <c r="CI19">
        <v>2.7105660545878436</v>
      </c>
      <c r="CJ19">
        <v>2.9800852400623512</v>
      </c>
      <c r="CK19">
        <v>2.7134337513904399</v>
      </c>
      <c r="CL19">
        <v>3.2009083568400598</v>
      </c>
      <c r="CM19">
        <v>4.0769985378671123</v>
      </c>
      <c r="CN19">
        <v>3.1572671374755998</v>
      </c>
      <c r="CO19">
        <v>3.5045338402504882</v>
      </c>
      <c r="CP19">
        <v>3.232056899592294</v>
      </c>
      <c r="CQ19">
        <v>2.8217341057634258</v>
      </c>
      <c r="CR19">
        <v>2.3804863993203185</v>
      </c>
      <c r="CS19">
        <v>1.9160236496642966</v>
      </c>
      <c r="CT19">
        <v>2.0300939860257756</v>
      </c>
    </row>
    <row r="20" spans="1:98">
      <c r="A20">
        <v>19</v>
      </c>
      <c r="B20" t="s">
        <v>19</v>
      </c>
      <c r="C20">
        <v>4.0330844678670701</v>
      </c>
      <c r="D20">
        <v>3.2056407647015988</v>
      </c>
      <c r="E20">
        <v>3.4160583941605864</v>
      </c>
      <c r="F20">
        <v>3.9310244045009455</v>
      </c>
      <c r="G20">
        <v>4.1368221020318572</v>
      </c>
      <c r="H20">
        <v>4.6570949639238961</v>
      </c>
      <c r="I20">
        <v>4.34436894607488</v>
      </c>
      <c r="J20">
        <v>4.7704436178959355</v>
      </c>
      <c r="K20">
        <v>4.3242858160575537</v>
      </c>
      <c r="L20">
        <v>3.9224015859529828</v>
      </c>
      <c r="M20">
        <v>3.8164148400368703</v>
      </c>
      <c r="N20">
        <v>4.2976493911073277</v>
      </c>
      <c r="O20">
        <v>4.6178923189316379</v>
      </c>
      <c r="P20">
        <v>5.5780482465156211</v>
      </c>
      <c r="Q20">
        <v>6.7179804985236586</v>
      </c>
      <c r="R20">
        <v>6.1908196921325924</v>
      </c>
      <c r="S20">
        <v>5.8596841577300438</v>
      </c>
      <c r="T20">
        <v>6.1563064071529254</v>
      </c>
      <c r="U20">
        <v>8.5598414539788621</v>
      </c>
      <c r="V20">
        <v>8.7071330086830159</v>
      </c>
      <c r="W20">
        <v>8.2659346863595715</v>
      </c>
      <c r="X20">
        <v>8.4327954183666378</v>
      </c>
      <c r="Y20">
        <v>8.3018547109346912</v>
      </c>
      <c r="Z20">
        <v>8.4561297275413523</v>
      </c>
      <c r="AA20">
        <v>8.6404895104922161</v>
      </c>
      <c r="AB20">
        <v>7.8638959528957457</v>
      </c>
      <c r="AC20">
        <v>6.5580583685666483</v>
      </c>
      <c r="AD20">
        <v>6.5167575481033282</v>
      </c>
      <c r="AE20">
        <v>6.611088817332373</v>
      </c>
      <c r="AF20">
        <v>6.3858960955926989</v>
      </c>
      <c r="AG20">
        <v>4.4009722639909654</v>
      </c>
      <c r="AH20">
        <v>3.9518764352451541</v>
      </c>
      <c r="AI20">
        <v>4.2222284450696748</v>
      </c>
      <c r="AJ20">
        <v>4.5297033151887405</v>
      </c>
      <c r="AK20">
        <v>5.784239969411729</v>
      </c>
      <c r="AL20">
        <v>8.0603372302028049</v>
      </c>
      <c r="AM20">
        <v>6.3214133590866481</v>
      </c>
      <c r="AN20">
        <v>5.8703623588652647</v>
      </c>
      <c r="AO20">
        <v>6.6430664406696565</v>
      </c>
      <c r="AP20">
        <v>7.5306427204121036</v>
      </c>
      <c r="AQ20">
        <v>8.1719654856465382</v>
      </c>
      <c r="AR20">
        <v>8.1671006903257961</v>
      </c>
      <c r="AS20">
        <v>8.2101836337268139</v>
      </c>
      <c r="AT20">
        <v>7.80458236285439</v>
      </c>
      <c r="AU20">
        <v>7.6991060184117686</v>
      </c>
      <c r="AV20">
        <v>7.0065727203490127</v>
      </c>
      <c r="AW20">
        <v>5.9689272958678004</v>
      </c>
      <c r="AX20">
        <v>4.3371497445378964</v>
      </c>
      <c r="AY20">
        <v>5.2597357439406807</v>
      </c>
      <c r="AZ20">
        <v>5.291754993225851</v>
      </c>
      <c r="BA20">
        <v>5.287003394572082</v>
      </c>
      <c r="BB20">
        <v>3.7952149720857875</v>
      </c>
      <c r="BC20">
        <v>3.1453328940386882</v>
      </c>
      <c r="BD20">
        <v>3.1558407053028077</v>
      </c>
      <c r="BE20">
        <v>2.5210153468735399</v>
      </c>
      <c r="BF20">
        <v>2.2223998062320476</v>
      </c>
      <c r="BG20">
        <v>2.4647332051166444</v>
      </c>
      <c r="BH20">
        <v>2.8855477821912956</v>
      </c>
      <c r="BI20">
        <v>3.294943381331052</v>
      </c>
      <c r="BJ20">
        <v>2.777502183519772</v>
      </c>
      <c r="BK20">
        <v>3.293524820602272</v>
      </c>
      <c r="BL20">
        <v>4.2286592993525716</v>
      </c>
      <c r="BM20">
        <v>3.672613184192457</v>
      </c>
      <c r="BN20">
        <v>4.258560099264102</v>
      </c>
      <c r="BO20">
        <v>5.1236350537493109</v>
      </c>
      <c r="BP20">
        <v>4.9095794548646268</v>
      </c>
      <c r="BQ20">
        <v>4.3000764855648725</v>
      </c>
      <c r="BR20">
        <v>3.9031704571006003</v>
      </c>
      <c r="BS20">
        <v>3.8515013891556578</v>
      </c>
      <c r="BT20">
        <v>3.4743240471160561</v>
      </c>
      <c r="BU20">
        <v>3.205045786652704</v>
      </c>
      <c r="BV20">
        <v>3.0154214998971298</v>
      </c>
      <c r="BW20">
        <v>3.4775153037199829</v>
      </c>
      <c r="BX20">
        <v>3.0060083478331592</v>
      </c>
      <c r="BY20">
        <v>3.2324582771552599</v>
      </c>
      <c r="BZ20">
        <v>3.4179910005065466</v>
      </c>
      <c r="CA20">
        <v>2.4180773508449391</v>
      </c>
      <c r="CB20">
        <v>2.8011674844539414</v>
      </c>
      <c r="CC20">
        <v>2.8459702629721306</v>
      </c>
      <c r="CD20">
        <v>3.3124435951861244</v>
      </c>
      <c r="CE20">
        <v>2.8569007459732632</v>
      </c>
      <c r="CF20">
        <v>2.7926076124294781</v>
      </c>
      <c r="CG20">
        <v>2.8551570710514653</v>
      </c>
      <c r="CH20">
        <v>2.7281431137400176</v>
      </c>
      <c r="CI20">
        <v>1.6610410004319363</v>
      </c>
      <c r="CJ20">
        <v>1.2882708206791733</v>
      </c>
      <c r="CK20">
        <v>1.4890781007196097</v>
      </c>
      <c r="CL20">
        <v>2.1838425180396968</v>
      </c>
      <c r="CM20">
        <v>3.0622997257116111</v>
      </c>
      <c r="CN20">
        <v>2.7602876656157349</v>
      </c>
      <c r="CO20">
        <v>3.490914883122116</v>
      </c>
      <c r="CP20">
        <v>3.5851237429468341</v>
      </c>
      <c r="CQ20">
        <v>3.5983542512855138</v>
      </c>
      <c r="CR20">
        <v>3.4343839909953431</v>
      </c>
      <c r="CS20">
        <v>3.2833746697275927</v>
      </c>
      <c r="CT20">
        <v>3.444694672241468</v>
      </c>
    </row>
    <row r="21" spans="1:98">
      <c r="A21">
        <v>20</v>
      </c>
      <c r="B21" t="s">
        <v>20</v>
      </c>
      <c r="C21">
        <v>4.7083959800585404</v>
      </c>
      <c r="D21">
        <v>5.140739572656301</v>
      </c>
      <c r="E21">
        <v>4.54438427125028</v>
      </c>
      <c r="F21">
        <v>4.8879519013040067</v>
      </c>
      <c r="G21">
        <v>4.2520052955377281</v>
      </c>
      <c r="H21">
        <v>4.3044050476116666</v>
      </c>
      <c r="I21">
        <v>4.8686837659345628</v>
      </c>
      <c r="J21">
        <v>4.8680841564713973</v>
      </c>
      <c r="K21">
        <v>3.8738324911958415</v>
      </c>
      <c r="L21">
        <v>3.6118598382749241</v>
      </c>
      <c r="M21">
        <v>4.1484548730925468</v>
      </c>
      <c r="N21">
        <v>3.2903177118707987</v>
      </c>
      <c r="O21">
        <v>3.4946645458617525</v>
      </c>
      <c r="P21">
        <v>4.1028520851603218</v>
      </c>
      <c r="Q21">
        <v>4.5572949563788256</v>
      </c>
      <c r="R21">
        <v>3.9445967337985621</v>
      </c>
      <c r="S21">
        <v>4.3092758424980246</v>
      </c>
      <c r="T21">
        <v>4.2454803867157551</v>
      </c>
      <c r="U21">
        <v>8.2892558257600371</v>
      </c>
      <c r="V21">
        <v>11.492973420302661</v>
      </c>
      <c r="W21">
        <v>10.02684837388199</v>
      </c>
      <c r="X21">
        <v>11.230050388507422</v>
      </c>
      <c r="Y21">
        <v>10.140515110476471</v>
      </c>
      <c r="Z21">
        <v>10.304932920317555</v>
      </c>
      <c r="AA21">
        <v>10.430000000000007</v>
      </c>
      <c r="AB21">
        <v>8.6500000000000057</v>
      </c>
      <c r="AC21">
        <v>8.8000000000000114</v>
      </c>
      <c r="AD21">
        <v>9.3100000000000023</v>
      </c>
      <c r="AE21">
        <v>9.1299999999999955</v>
      </c>
      <c r="AF21">
        <v>9.7499999999999858</v>
      </c>
      <c r="AG21">
        <v>7.2199999999999989</v>
      </c>
      <c r="AH21">
        <v>2.4500000000000028</v>
      </c>
      <c r="AI21">
        <v>5.4000000000000057</v>
      </c>
      <c r="AJ21">
        <v>5.8599999999999994</v>
      </c>
      <c r="AK21">
        <v>6.7800000000000011</v>
      </c>
      <c r="AL21">
        <v>9.3461059190031079</v>
      </c>
      <c r="AM21">
        <v>8.2599020916778016</v>
      </c>
      <c r="AN21">
        <v>8.1114995070359583</v>
      </c>
      <c r="AO21">
        <v>7.9172610556348104</v>
      </c>
      <c r="AP21">
        <v>7.8264718902169221</v>
      </c>
      <c r="AQ21">
        <v>8.5451164438147487</v>
      </c>
      <c r="AR21">
        <v>8.2166608330416437</v>
      </c>
      <c r="AS21">
        <v>6.4766618312142725</v>
      </c>
      <c r="AT21">
        <v>9.25</v>
      </c>
      <c r="AU21">
        <v>6.5977266900264908</v>
      </c>
      <c r="AV21">
        <v>6.5521036146618314</v>
      </c>
      <c r="AW21">
        <v>6.1461934069640023</v>
      </c>
      <c r="AX21">
        <v>4.5216680294358156</v>
      </c>
      <c r="AY21">
        <v>5.6482775631012174</v>
      </c>
      <c r="AZ21">
        <v>5.5214723926380316</v>
      </c>
      <c r="BA21">
        <v>5.4527428949107843</v>
      </c>
      <c r="BB21">
        <v>4.8608260119878253</v>
      </c>
      <c r="BC21">
        <v>4.4868657203459179</v>
      </c>
      <c r="BD21">
        <v>3.8732109646640254</v>
      </c>
      <c r="BE21">
        <v>4.0150665170700393</v>
      </c>
      <c r="BF21">
        <v>2.3120018937899545</v>
      </c>
      <c r="BG21">
        <v>4.0487452898260159</v>
      </c>
      <c r="BH21">
        <v>2.8918725669341256</v>
      </c>
      <c r="BI21">
        <v>3.137410643367744</v>
      </c>
      <c r="BJ21">
        <v>1.9087851052178735</v>
      </c>
      <c r="BK21">
        <v>2.0155642023346445</v>
      </c>
      <c r="BL21">
        <v>3.0248271527341331</v>
      </c>
      <c r="BM21">
        <v>2.413036665622073</v>
      </c>
      <c r="BN21">
        <v>2.7249236551562177</v>
      </c>
      <c r="BO21">
        <v>2.6311680199874843</v>
      </c>
      <c r="BP21">
        <v>3.9156157558773117</v>
      </c>
      <c r="BQ21">
        <v>3.6751675783958717</v>
      </c>
      <c r="BR21">
        <v>2.2134814129261144</v>
      </c>
      <c r="BS21">
        <v>1.6027122823239353</v>
      </c>
      <c r="BT21">
        <v>2.3473090881013263</v>
      </c>
      <c r="BU21">
        <v>1.0011551790527733</v>
      </c>
      <c r="BV21">
        <v>1.9728256697627984</v>
      </c>
      <c r="BW21">
        <v>1.9986268975513042</v>
      </c>
      <c r="BX21">
        <v>2.3335621139327429</v>
      </c>
      <c r="BY21">
        <v>3.281823745410037</v>
      </c>
      <c r="BZ21">
        <v>3.5444774754173238</v>
      </c>
      <c r="CA21">
        <v>3.7504754659566402</v>
      </c>
      <c r="CB21">
        <v>3.9104052738032919</v>
      </c>
      <c r="CC21">
        <v>1.8802021403091516</v>
      </c>
      <c r="CD21">
        <v>3.154002867275338</v>
      </c>
      <c r="CE21">
        <v>3.6705596845138615</v>
      </c>
      <c r="CF21">
        <v>3.2591474915126355</v>
      </c>
      <c r="CG21">
        <v>4.6359130766298051</v>
      </c>
      <c r="CH21">
        <v>4.1177356218006622</v>
      </c>
      <c r="CI21">
        <v>4.2255627851319986</v>
      </c>
      <c r="CJ21">
        <v>3.6068261420374199</v>
      </c>
      <c r="CK21">
        <v>2.9479297829790454</v>
      </c>
      <c r="CL21">
        <v>2.664899882214371</v>
      </c>
      <c r="CM21">
        <v>2.8669892946179658</v>
      </c>
      <c r="CN21">
        <v>1.636507822074833</v>
      </c>
      <c r="CO21">
        <v>2.7135458457947266</v>
      </c>
      <c r="CP21">
        <v>3.4452490673688771</v>
      </c>
      <c r="CQ21">
        <v>2.6408193123628365</v>
      </c>
      <c r="CR21">
        <v>2.5206400233798405</v>
      </c>
      <c r="CS21">
        <v>2.6816293813306089</v>
      </c>
      <c r="CT21">
        <v>2.0244378569879302</v>
      </c>
    </row>
    <row r="22" spans="1:98">
      <c r="A22">
        <v>21</v>
      </c>
      <c r="B22" t="s">
        <v>21</v>
      </c>
      <c r="C22">
        <v>5.3869141239383396</v>
      </c>
      <c r="D22">
        <v>6.7290307365773288</v>
      </c>
      <c r="E22">
        <v>8.6479229189701385</v>
      </c>
      <c r="F22">
        <v>9.405823404087414</v>
      </c>
      <c r="G22">
        <v>7.6761875194039106</v>
      </c>
      <c r="H22">
        <v>6.2532724960730093</v>
      </c>
      <c r="I22">
        <v>9.3723976076917239</v>
      </c>
      <c r="J22">
        <v>8.6764955661327008</v>
      </c>
      <c r="K22">
        <v>7.0712401055408947</v>
      </c>
      <c r="L22">
        <v>5.1608986035215594</v>
      </c>
      <c r="M22">
        <v>6.1838397684867914</v>
      </c>
      <c r="N22">
        <v>6.7263213771138197</v>
      </c>
      <c r="O22">
        <v>5.4756196262520973</v>
      </c>
      <c r="P22">
        <v>2.9403682497224821</v>
      </c>
      <c r="Q22">
        <v>2.4603549669154319</v>
      </c>
      <c r="R22">
        <v>1.9635156260867603</v>
      </c>
      <c r="S22">
        <v>3.6098921381009887</v>
      </c>
      <c r="T22">
        <v>2.0596121048070728</v>
      </c>
      <c r="U22">
        <v>4.2505232679446578</v>
      </c>
      <c r="V22">
        <v>7.6250694326424764</v>
      </c>
      <c r="W22">
        <v>8.1762352657463566</v>
      </c>
      <c r="X22">
        <v>6.2813813674564614</v>
      </c>
      <c r="Y22">
        <v>6.0853760976376918</v>
      </c>
      <c r="Z22">
        <v>7.0209335866645119</v>
      </c>
      <c r="AA22">
        <v>6.4126292710053434</v>
      </c>
      <c r="AB22">
        <v>9.1001626381443543</v>
      </c>
      <c r="AC22">
        <v>8.9453579432584434</v>
      </c>
      <c r="AD22">
        <v>9.7412478610228845</v>
      </c>
      <c r="AE22">
        <v>8.4645994274728196</v>
      </c>
      <c r="AF22">
        <v>8.8536386017386661</v>
      </c>
      <c r="AG22">
        <v>5.7576345709973111</v>
      </c>
      <c r="AH22">
        <v>2.552960228502883</v>
      </c>
      <c r="AI22">
        <v>2.7862113972618516</v>
      </c>
      <c r="AJ22">
        <v>6.0357094518497973</v>
      </c>
      <c r="AK22">
        <v>6.8650351657599202</v>
      </c>
      <c r="AL22">
        <v>7.193421734543378</v>
      </c>
      <c r="AM22">
        <v>8.0613283736212793</v>
      </c>
      <c r="AN22">
        <v>9.0411611441109159</v>
      </c>
      <c r="AO22">
        <v>9.072150124024887</v>
      </c>
      <c r="AP22">
        <v>8.6006205016482085</v>
      </c>
      <c r="AQ22">
        <v>9.3573695533324184</v>
      </c>
      <c r="AR22">
        <v>8.8488963864986232</v>
      </c>
      <c r="AS22">
        <v>9.5042291241729515</v>
      </c>
      <c r="AT22">
        <v>7.5656712948287037</v>
      </c>
      <c r="AU22">
        <v>8.1440360217249577</v>
      </c>
      <c r="AV22">
        <v>8.6594284055961879</v>
      </c>
      <c r="AW22">
        <v>7.2472258838462977</v>
      </c>
      <c r="AX22">
        <v>6.1478116240262182</v>
      </c>
      <c r="AY22">
        <v>4.7171769450150123</v>
      </c>
      <c r="AZ22">
        <v>2.9016453556332351</v>
      </c>
      <c r="BA22">
        <v>2.2156450432753445</v>
      </c>
      <c r="BB22">
        <v>0.81936220772232105</v>
      </c>
      <c r="BC22">
        <v>1.1555477067591653</v>
      </c>
      <c r="BD22">
        <v>1.8184991228538792</v>
      </c>
      <c r="BE22">
        <v>1.3613971541459193</v>
      </c>
      <c r="BF22">
        <v>3.2988205400237121</v>
      </c>
      <c r="BG22">
        <v>2.8974200141662863</v>
      </c>
      <c r="BH22">
        <v>2.6442130046790737</v>
      </c>
      <c r="BI22">
        <v>3.4007933927293834</v>
      </c>
      <c r="BJ22">
        <v>3.2551385886225006</v>
      </c>
      <c r="BK22">
        <v>3.2367716202005994</v>
      </c>
      <c r="BL22">
        <v>2.5793819260586019</v>
      </c>
      <c r="BM22">
        <v>3.9699685678576913</v>
      </c>
      <c r="BN22">
        <v>4.2604088127709474</v>
      </c>
      <c r="BO22">
        <v>3.0523356567951652</v>
      </c>
      <c r="BP22">
        <v>5.8218661181845874</v>
      </c>
      <c r="BQ22">
        <v>6.3309777331515846</v>
      </c>
      <c r="BR22">
        <v>3.7414840915920706</v>
      </c>
      <c r="BS22">
        <v>3.8524503758720527</v>
      </c>
      <c r="BT22">
        <v>2.1922389990173059</v>
      </c>
      <c r="BU22">
        <v>0.96151306231347178</v>
      </c>
      <c r="BV22">
        <v>0.78025487659299131</v>
      </c>
      <c r="BW22">
        <v>1.1019891658718706</v>
      </c>
      <c r="BX22">
        <v>2.3509847397939154</v>
      </c>
      <c r="BY22">
        <v>0.89306426862142985</v>
      </c>
      <c r="BZ22">
        <v>0.87529101427843159</v>
      </c>
      <c r="CA22">
        <v>1.8626337214806341</v>
      </c>
      <c r="CB22">
        <v>-0.11458838233355095</v>
      </c>
      <c r="CC22">
        <v>-2.3410150382688784</v>
      </c>
      <c r="CD22">
        <v>-0.25813422246233131</v>
      </c>
      <c r="CE22">
        <v>-0.59141349782683506</v>
      </c>
      <c r="CF22">
        <v>0.94603847931793439</v>
      </c>
      <c r="CG22">
        <v>2.6404083519282011</v>
      </c>
      <c r="CH22">
        <v>3.3478989428666637</v>
      </c>
      <c r="CI22">
        <v>3.10950089649711</v>
      </c>
      <c r="CJ22">
        <v>2.8725153593738071</v>
      </c>
      <c r="CK22">
        <v>3.7379810647977223</v>
      </c>
      <c r="CL22">
        <v>4.3294422377844199</v>
      </c>
      <c r="CM22">
        <v>4.6862025996005912</v>
      </c>
      <c r="CN22">
        <v>4.0979668692012012</v>
      </c>
      <c r="CO22">
        <v>5.2419498146389287</v>
      </c>
      <c r="CP22">
        <v>5.0925965637625268</v>
      </c>
      <c r="CQ22">
        <v>5.5204670880563071</v>
      </c>
      <c r="CR22">
        <v>5.2875432220905338</v>
      </c>
      <c r="CS22">
        <v>3.5439178281061174</v>
      </c>
      <c r="CT22">
        <v>2.0845409845312588</v>
      </c>
    </row>
    <row r="23" spans="1:98">
      <c r="A23">
        <v>22</v>
      </c>
      <c r="B23" t="s">
        <v>22</v>
      </c>
      <c r="C23">
        <v>6.3220819100441474</v>
      </c>
      <c r="D23">
        <v>8.15844436871825</v>
      </c>
      <c r="E23">
        <v>8.8371096922481769</v>
      </c>
      <c r="F23">
        <v>9.7763993196249572</v>
      </c>
      <c r="G23">
        <v>9.2363547887971578</v>
      </c>
      <c r="H23">
        <v>8.5065863276017666</v>
      </c>
      <c r="I23">
        <v>8.5273553535470938</v>
      </c>
      <c r="J23">
        <v>6.8896088977639067</v>
      </c>
      <c r="K23">
        <v>6.3550088891624483</v>
      </c>
      <c r="L23">
        <v>6.4834289785787149</v>
      </c>
      <c r="M23">
        <v>5.1588932203304267</v>
      </c>
      <c r="N23">
        <v>3.9968297342033878</v>
      </c>
      <c r="O23">
        <v>3.7433432481851696</v>
      </c>
      <c r="P23">
        <v>3.7563085025327894</v>
      </c>
      <c r="Q23">
        <v>5.029580172682671</v>
      </c>
      <c r="R23">
        <v>5.2113984790089063</v>
      </c>
      <c r="S23">
        <v>4.9008104322157919</v>
      </c>
      <c r="T23">
        <v>5.2505579882567588</v>
      </c>
      <c r="U23">
        <v>8.7982951479084477</v>
      </c>
      <c r="V23">
        <v>9.6210574616397082</v>
      </c>
      <c r="W23">
        <v>8.0954946368951397</v>
      </c>
      <c r="X23">
        <v>8.6502657326081192</v>
      </c>
      <c r="Y23">
        <v>8.800664867214266</v>
      </c>
      <c r="Z23">
        <v>8.8436041428503529</v>
      </c>
      <c r="AA23">
        <v>8.7781366125071543</v>
      </c>
      <c r="AB23">
        <v>8.1400518815043341</v>
      </c>
      <c r="AC23">
        <v>7.0280874890114262</v>
      </c>
      <c r="AD23">
        <v>6.1643179073683143</v>
      </c>
      <c r="AE23">
        <v>7.1574078415059432</v>
      </c>
      <c r="AF23">
        <v>6.7574672335883008</v>
      </c>
      <c r="AG23">
        <v>3.8335052134586647</v>
      </c>
      <c r="AH23">
        <v>3.1891526720137335</v>
      </c>
      <c r="AI23">
        <v>4.9134026329467986</v>
      </c>
      <c r="AJ23">
        <v>4.6799255036828811</v>
      </c>
      <c r="AK23">
        <v>5.5220611744191501</v>
      </c>
      <c r="AL23">
        <v>7.2223927262193826</v>
      </c>
      <c r="AM23">
        <v>6.2088869407563436</v>
      </c>
      <c r="AN23">
        <v>5.2669545323175413</v>
      </c>
      <c r="AO23">
        <v>5.9849185901059627</v>
      </c>
      <c r="AP23">
        <v>6.4401908438511413</v>
      </c>
      <c r="AQ23">
        <v>6.5271219171048074</v>
      </c>
      <c r="AR23">
        <v>6.0350418750485062</v>
      </c>
      <c r="AS23">
        <v>5.5595017276996543</v>
      </c>
      <c r="AT23">
        <v>5.2680514418428999</v>
      </c>
      <c r="AU23">
        <v>5.4116383977735012</v>
      </c>
      <c r="AV23">
        <v>5.5677789391909585</v>
      </c>
      <c r="AW23">
        <v>4.7357412051713936</v>
      </c>
      <c r="AX23">
        <v>3.4277110716910641</v>
      </c>
      <c r="AY23">
        <v>4.1198058657420376</v>
      </c>
      <c r="AZ23">
        <v>4.7244082770894806</v>
      </c>
      <c r="BA23">
        <v>4.340888370267777</v>
      </c>
      <c r="BB23">
        <v>3.8279243044872402</v>
      </c>
      <c r="BC23">
        <v>3.2351145105890282</v>
      </c>
      <c r="BD23">
        <v>4.3901288112326853</v>
      </c>
      <c r="BE23">
        <v>4.798754104622887</v>
      </c>
      <c r="BF23">
        <v>4.0441900167794529</v>
      </c>
      <c r="BG23">
        <v>2.9429442556307066</v>
      </c>
      <c r="BH23">
        <v>2.8718502305369356</v>
      </c>
      <c r="BI23">
        <v>2.89221437905465</v>
      </c>
      <c r="BJ23">
        <v>2.6044282537390302</v>
      </c>
      <c r="BK23">
        <v>2.9484512941162961</v>
      </c>
      <c r="BL23">
        <v>3.2058373209140996</v>
      </c>
      <c r="BM23">
        <v>2.5770421638992218</v>
      </c>
      <c r="BN23">
        <v>3.0523607650931268</v>
      </c>
      <c r="BO23">
        <v>3.8936253253937849</v>
      </c>
      <c r="BP23">
        <v>3.3828510861101648</v>
      </c>
      <c r="BQ23">
        <v>2.6958616116428118</v>
      </c>
      <c r="BR23">
        <v>2.7805226966301575</v>
      </c>
      <c r="BS23">
        <v>3.4593064401981621</v>
      </c>
      <c r="BT23">
        <v>3.3001860035505928</v>
      </c>
      <c r="BU23">
        <v>3.4844146114383108</v>
      </c>
      <c r="BV23">
        <v>3.690987064353294</v>
      </c>
      <c r="BW23">
        <v>2.6527966283552757</v>
      </c>
      <c r="BX23">
        <v>2.8520250003958552</v>
      </c>
      <c r="BY23">
        <v>3.3042413892050462</v>
      </c>
      <c r="BZ23">
        <v>3.6526367720710198</v>
      </c>
      <c r="CA23">
        <v>2.8237021412988526</v>
      </c>
      <c r="CB23">
        <v>3.0065948947304548</v>
      </c>
      <c r="CC23">
        <v>3.255581879972965</v>
      </c>
      <c r="CD23">
        <v>3.4153281240056259</v>
      </c>
      <c r="CE23">
        <v>3.0943032259829693</v>
      </c>
      <c r="CF23">
        <v>3.4355184039769284</v>
      </c>
      <c r="CG23">
        <v>3.4014847102090897</v>
      </c>
      <c r="CH23">
        <v>3.1677606319717881</v>
      </c>
      <c r="CI23">
        <v>3.200289841628944</v>
      </c>
      <c r="CJ23">
        <v>2.419871945040498</v>
      </c>
      <c r="CK23">
        <v>2.4474405466786919</v>
      </c>
      <c r="CL23">
        <v>2.483891173252033</v>
      </c>
      <c r="CM23">
        <v>3.6169656503901422</v>
      </c>
      <c r="CN23">
        <v>3.385561166443793</v>
      </c>
      <c r="CO23">
        <v>2.586284968623346</v>
      </c>
      <c r="CP23">
        <v>2.2854393973782408</v>
      </c>
      <c r="CQ23">
        <v>2.1771397670383692</v>
      </c>
      <c r="CR23">
        <v>2.2221385084317404</v>
      </c>
      <c r="CS23">
        <v>2.1254159410476632</v>
      </c>
      <c r="CT23">
        <v>1.8682197742346744</v>
      </c>
    </row>
    <row r="24" spans="1:98">
      <c r="A24">
        <v>23</v>
      </c>
      <c r="B24" t="s">
        <v>23</v>
      </c>
      <c r="C24">
        <v>3.9195157359018964</v>
      </c>
      <c r="D24">
        <v>3.5514642948755437</v>
      </c>
      <c r="E24">
        <v>3.5967056599134963</v>
      </c>
      <c r="F24">
        <v>3.7688687932228078</v>
      </c>
      <c r="G24">
        <v>4.2098206761615131</v>
      </c>
      <c r="H24">
        <v>5.0151898862148556</v>
      </c>
      <c r="I24">
        <v>5.6655495348764617</v>
      </c>
      <c r="J24">
        <v>5.8352641878359037</v>
      </c>
      <c r="K24">
        <v>5.2099254079779058</v>
      </c>
      <c r="L24">
        <v>4.9298824448272001</v>
      </c>
      <c r="M24">
        <v>5.8648547173091998</v>
      </c>
      <c r="N24">
        <v>5.327552796013606</v>
      </c>
      <c r="O24">
        <v>5.1707320158396186</v>
      </c>
      <c r="P24">
        <v>5.2485221912657636</v>
      </c>
      <c r="Q24">
        <v>5.6996311382954303</v>
      </c>
      <c r="R24">
        <v>5.1819367778652747</v>
      </c>
      <c r="S24">
        <v>4.3427006763631084</v>
      </c>
      <c r="T24">
        <v>5.078140826665134</v>
      </c>
      <c r="U24">
        <v>8.1535128040425775</v>
      </c>
      <c r="V24">
        <v>8.0852796150263373</v>
      </c>
      <c r="W24">
        <v>7.6954734972406413</v>
      </c>
      <c r="X24">
        <v>7.7643520801185133</v>
      </c>
      <c r="Y24">
        <v>8.1104135841450358</v>
      </c>
      <c r="Z24">
        <v>8.121613403153674</v>
      </c>
      <c r="AA24">
        <v>7.3014379166733505</v>
      </c>
      <c r="AB24">
        <v>8.6302857034177691</v>
      </c>
      <c r="AC24">
        <v>7.7802817060894682</v>
      </c>
      <c r="AD24">
        <v>8.5065138518174592</v>
      </c>
      <c r="AE24">
        <v>8.9272946843325514</v>
      </c>
      <c r="AF24">
        <v>8.098583431496678</v>
      </c>
      <c r="AG24">
        <v>4.6742953649753076</v>
      </c>
      <c r="AH24">
        <v>3.6052946523684568</v>
      </c>
      <c r="AI24">
        <v>4.1286896069850627</v>
      </c>
      <c r="AJ24">
        <v>4.5632819045166428</v>
      </c>
      <c r="AK24">
        <v>5.75029009499724</v>
      </c>
      <c r="AL24">
        <v>7.7591135286662052</v>
      </c>
      <c r="AM24">
        <v>7.9588390710979553</v>
      </c>
      <c r="AN24">
        <v>5.017115220736116</v>
      </c>
      <c r="AO24">
        <v>5.3887441859249492</v>
      </c>
      <c r="AP24">
        <v>5.6423127704354386</v>
      </c>
      <c r="AQ24">
        <v>6.0253002527412889</v>
      </c>
      <c r="AR24">
        <v>6.0051619335959288</v>
      </c>
      <c r="AS24">
        <v>6.114292401210335</v>
      </c>
      <c r="AT24">
        <v>6.0921812021427684</v>
      </c>
      <c r="AU24">
        <v>6.7407056010085711</v>
      </c>
      <c r="AV24">
        <v>6.9285818113857829</v>
      </c>
      <c r="AW24">
        <v>5.8909940206882823</v>
      </c>
      <c r="AX24">
        <v>4.9233925014255249</v>
      </c>
      <c r="AY24">
        <v>5.0572817570576234</v>
      </c>
      <c r="AZ24">
        <v>6.0625905592241764</v>
      </c>
      <c r="BA24">
        <v>5.0376859184376883</v>
      </c>
      <c r="BB24">
        <v>4.8552711685714769</v>
      </c>
      <c r="BC24">
        <v>5.0283651684354993</v>
      </c>
      <c r="BD24">
        <v>5.0203978155782778</v>
      </c>
      <c r="BE24">
        <v>3.5880482413619461</v>
      </c>
      <c r="BF24">
        <v>3.5180222798718148</v>
      </c>
      <c r="BG24">
        <v>3.069480651520351</v>
      </c>
      <c r="BH24">
        <v>2.9343758685939463</v>
      </c>
      <c r="BI24">
        <v>3.0228048205782159</v>
      </c>
      <c r="BJ24">
        <v>2.4775180120570468</v>
      </c>
      <c r="BK24">
        <v>2.4800124239993409</v>
      </c>
      <c r="BL24">
        <v>2.9806364080519359</v>
      </c>
      <c r="BM24">
        <v>2.9519755001617511</v>
      </c>
      <c r="BN24">
        <v>3.1525816969938631</v>
      </c>
      <c r="BO24">
        <v>2.518673347784059</v>
      </c>
      <c r="BP24">
        <v>2.4480437923687646</v>
      </c>
      <c r="BQ24">
        <v>2.6115125083061059</v>
      </c>
      <c r="BR24">
        <v>2.9066846553184007</v>
      </c>
      <c r="BS24">
        <v>3.4607696742304768</v>
      </c>
      <c r="BT24">
        <v>2.7652361552475355</v>
      </c>
      <c r="BU24">
        <v>2.703056834972557</v>
      </c>
      <c r="BV24">
        <v>2.0017516331166405</v>
      </c>
      <c r="BW24">
        <v>2.2070401961610884</v>
      </c>
      <c r="BX24">
        <v>1.8944216331095589</v>
      </c>
      <c r="BY24">
        <v>2.2460236459754839</v>
      </c>
      <c r="BZ24">
        <v>1.9699502221184986</v>
      </c>
      <c r="CA24">
        <v>2.6667429421355422</v>
      </c>
      <c r="CB24">
        <v>2.8923394950215879</v>
      </c>
      <c r="CC24">
        <v>2.9160372357102631</v>
      </c>
      <c r="CD24">
        <v>2.9839936098208852</v>
      </c>
      <c r="CE24">
        <v>1.9022977153016143</v>
      </c>
      <c r="CF24">
        <v>2.3554358152919832</v>
      </c>
      <c r="CG24">
        <v>2.448062259220535</v>
      </c>
      <c r="CH24">
        <v>3.0729463238752857</v>
      </c>
      <c r="CI24">
        <v>2.3387542697120409</v>
      </c>
      <c r="CJ24">
        <v>1.9679544439482015</v>
      </c>
      <c r="CK24">
        <v>2.1182885906040383</v>
      </c>
      <c r="CL24">
        <v>2.6721582583680856</v>
      </c>
      <c r="CM24">
        <v>2.2916799003268551</v>
      </c>
      <c r="CN24">
        <v>1.3508101541981148</v>
      </c>
      <c r="CO24">
        <v>1.6980321084046466</v>
      </c>
      <c r="CP24">
        <v>1.8576116675773022</v>
      </c>
      <c r="CQ24">
        <v>2.0571621941121236</v>
      </c>
      <c r="CR24">
        <v>2.2149131657182863</v>
      </c>
      <c r="CS24">
        <v>1.7041948299307563</v>
      </c>
      <c r="CT24">
        <v>0.66598757769398276</v>
      </c>
    </row>
    <row r="25" spans="1:98">
      <c r="A25">
        <v>24</v>
      </c>
      <c r="B25" t="s">
        <v>24</v>
      </c>
      <c r="C25">
        <v>1.6400000000000006</v>
      </c>
      <c r="D25">
        <v>3.4029513748891134</v>
      </c>
      <c r="E25">
        <v>1.9440187142050434</v>
      </c>
      <c r="F25">
        <v>2.910972750060651</v>
      </c>
      <c r="G25">
        <v>1.4321345240968526</v>
      </c>
      <c r="H25">
        <v>1.799568103655119</v>
      </c>
      <c r="I25">
        <v>2.2186751795690469</v>
      </c>
      <c r="J25">
        <v>1.7211300341771505</v>
      </c>
      <c r="K25">
        <v>2.9430531185196998</v>
      </c>
      <c r="L25">
        <v>3.069930627541666</v>
      </c>
      <c r="M25">
        <v>2.2684160607018526</v>
      </c>
      <c r="N25">
        <v>4.5207529337638874</v>
      </c>
      <c r="O25">
        <v>4.7194427737413918</v>
      </c>
      <c r="P25">
        <v>6.4873892557210269</v>
      </c>
      <c r="Q25">
        <v>5.0518416886210957</v>
      </c>
      <c r="R25">
        <v>3.5162604248751848</v>
      </c>
      <c r="S25">
        <v>5.6435172836392979</v>
      </c>
      <c r="T25">
        <v>5.7690697755772362</v>
      </c>
      <c r="U25">
        <v>8.0190720475489456</v>
      </c>
      <c r="V25">
        <v>9.1317731404142251</v>
      </c>
      <c r="W25">
        <v>8.3467562917772113</v>
      </c>
      <c r="X25">
        <v>8.6005060332311416</v>
      </c>
      <c r="Y25">
        <v>8.8222933869612064</v>
      </c>
      <c r="Z25">
        <v>8.118193090010422</v>
      </c>
      <c r="AA25">
        <v>9.4188980734893448</v>
      </c>
      <c r="AB25">
        <v>6.3709232202662491</v>
      </c>
      <c r="AC25">
        <v>9.5730050082451612</v>
      </c>
      <c r="AD25">
        <v>8.4882179080079965</v>
      </c>
      <c r="AE25">
        <v>8.3903741693060567</v>
      </c>
      <c r="AF25">
        <v>7.3976046988466777</v>
      </c>
      <c r="AG25">
        <v>5.0173001056651714</v>
      </c>
      <c r="AH25">
        <v>3.3573744361872286</v>
      </c>
      <c r="AI25">
        <v>4.5126025380827883</v>
      </c>
      <c r="AJ25">
        <v>4.670113051430036</v>
      </c>
      <c r="AK25">
        <v>5.6948757618253723</v>
      </c>
      <c r="AL25">
        <v>9.1083583683397222</v>
      </c>
      <c r="AM25">
        <v>7.3219139851978809</v>
      </c>
      <c r="AN25">
        <v>7.4425178192213224</v>
      </c>
      <c r="AO25">
        <v>6.841349874669362</v>
      </c>
      <c r="AP25">
        <v>8.2521089080510137</v>
      </c>
      <c r="AQ25">
        <v>7.4135812409598998</v>
      </c>
      <c r="AR25">
        <v>8.2035916815944319</v>
      </c>
      <c r="AS25">
        <v>7.857042560367816</v>
      </c>
      <c r="AT25">
        <v>7.0798572139361085</v>
      </c>
      <c r="AU25">
        <v>7.0561027073954534</v>
      </c>
      <c r="AV25">
        <v>6.6815949973420601</v>
      </c>
      <c r="AW25">
        <v>6.1210835440036249</v>
      </c>
      <c r="AX25">
        <v>3.5851124279568012</v>
      </c>
      <c r="AY25">
        <v>4.3162688157953397</v>
      </c>
      <c r="AZ25">
        <v>3.8931305982887778</v>
      </c>
      <c r="BA25">
        <v>3.7601240085465264</v>
      </c>
      <c r="BB25">
        <v>3.3709262679165732</v>
      </c>
      <c r="BC25">
        <v>4.0034306244006501</v>
      </c>
      <c r="BD25">
        <v>5.2239588796811063</v>
      </c>
      <c r="BE25">
        <v>4.1393990476241527</v>
      </c>
      <c r="BF25">
        <v>4.8624065116643465</v>
      </c>
      <c r="BG25">
        <v>4.7234548176392934</v>
      </c>
      <c r="BH25">
        <v>4.4020119349804645</v>
      </c>
      <c r="BI25">
        <v>3.7260347584122826</v>
      </c>
      <c r="BJ25">
        <v>3.2231900412596559</v>
      </c>
      <c r="BK25">
        <v>2.7163208459754458</v>
      </c>
      <c r="BL25">
        <v>2.959408535551745</v>
      </c>
      <c r="BM25">
        <v>3.8989439573206681</v>
      </c>
      <c r="BN25">
        <v>4.762284662024669</v>
      </c>
      <c r="BO25">
        <v>3.9608794970592101</v>
      </c>
      <c r="BP25">
        <v>3.106907049684466</v>
      </c>
      <c r="BQ25">
        <v>2.6905916285831637</v>
      </c>
      <c r="BR25">
        <v>2.5581871650107928</v>
      </c>
      <c r="BS25">
        <v>1.4230842209447303</v>
      </c>
      <c r="BT25">
        <v>1.5575924291256911</v>
      </c>
      <c r="BU25">
        <v>1.5128918958081954</v>
      </c>
      <c r="BV25">
        <v>2.0991576797664777</v>
      </c>
      <c r="BW25">
        <v>1.124436930548157</v>
      </c>
      <c r="BX25">
        <v>2.6102891821997503</v>
      </c>
      <c r="BY25">
        <v>3.1609350300298331</v>
      </c>
      <c r="BZ25">
        <v>3.0538372709965103</v>
      </c>
      <c r="CA25">
        <v>3.9351380521178925</v>
      </c>
      <c r="CB25">
        <v>4.0944458286384275</v>
      </c>
      <c r="CC25">
        <v>5.3163705457936175</v>
      </c>
      <c r="CD25">
        <v>4.5534300186764085</v>
      </c>
      <c r="CE25">
        <v>5.3088373598147598</v>
      </c>
      <c r="CF25">
        <v>5.3979038542198339</v>
      </c>
      <c r="CG25">
        <v>6.8341356872979588</v>
      </c>
      <c r="CH25">
        <v>6.3619475354656885</v>
      </c>
      <c r="CI25">
        <v>7.2008288078033473</v>
      </c>
      <c r="CJ25">
        <v>5.52024951340195</v>
      </c>
      <c r="CK25">
        <v>4.171598280274452</v>
      </c>
      <c r="CL25">
        <v>3.9679607310593639</v>
      </c>
      <c r="CM25">
        <v>3.8791730616454174</v>
      </c>
      <c r="CN25">
        <v>2.9164354492603621</v>
      </c>
      <c r="CO25">
        <v>2.5413387609573448</v>
      </c>
      <c r="CP25">
        <v>3.2128248713128471</v>
      </c>
      <c r="CQ25">
        <v>1.9024263768554306</v>
      </c>
      <c r="CR25">
        <v>1.4593509334452222</v>
      </c>
      <c r="CS25">
        <v>1.032362574344063</v>
      </c>
      <c r="CT25">
        <v>0.27078609529711173</v>
      </c>
    </row>
    <row r="26" spans="1:98">
      <c r="A26">
        <v>25</v>
      </c>
      <c r="B26" t="s">
        <v>25</v>
      </c>
      <c r="C26">
        <v>3.8077293622280024</v>
      </c>
      <c r="D26">
        <v>3.1175593963582742</v>
      </c>
      <c r="E26">
        <v>3.9335314526591389</v>
      </c>
      <c r="F26">
        <v>5.1515970303566121</v>
      </c>
      <c r="G26">
        <v>5.2425460609277792</v>
      </c>
      <c r="H26">
        <v>5.4381985594084199</v>
      </c>
      <c r="I26">
        <v>4.7075360662315546</v>
      </c>
      <c r="J26">
        <v>4.6151781583645146</v>
      </c>
      <c r="K26">
        <v>4.0765323693080262</v>
      </c>
      <c r="L26">
        <v>3.7546514201319212</v>
      </c>
      <c r="M26">
        <v>3.5383624838008103</v>
      </c>
      <c r="N26">
        <v>3.3221062569303399</v>
      </c>
      <c r="O26">
        <v>3.582325231219059</v>
      </c>
      <c r="P26">
        <v>4.5841139996457088</v>
      </c>
      <c r="Q26">
        <v>4.7140077319704545</v>
      </c>
      <c r="R26">
        <v>4.8091492436181227</v>
      </c>
      <c r="S26">
        <v>5.0464912985382853</v>
      </c>
      <c r="T26">
        <v>5.4387667341844832</v>
      </c>
      <c r="U26">
        <v>7.3259528297586911</v>
      </c>
      <c r="V26">
        <v>7.4404403015340392</v>
      </c>
      <c r="W26">
        <v>7.9313148651402656</v>
      </c>
      <c r="X26">
        <v>8.6374850053401389</v>
      </c>
      <c r="Y26">
        <v>9.0814021985910216</v>
      </c>
      <c r="Z26">
        <v>9.1093898764598435</v>
      </c>
      <c r="AA26">
        <v>8.0237613769340612</v>
      </c>
      <c r="AB26">
        <v>7.6535376125941355</v>
      </c>
      <c r="AC26">
        <v>7.7462534545513364</v>
      </c>
      <c r="AD26">
        <v>7.4583807997936162</v>
      </c>
      <c r="AE26">
        <v>7.1551836938037212</v>
      </c>
      <c r="AF26">
        <v>6.5905246000644837</v>
      </c>
      <c r="AG26">
        <v>5.606990741315613</v>
      </c>
      <c r="AH26">
        <v>5.6870367199711893</v>
      </c>
      <c r="AI26">
        <v>5.8102538342150041</v>
      </c>
      <c r="AJ26">
        <v>5.5424013539990113</v>
      </c>
      <c r="AK26">
        <v>7.2427697848063133</v>
      </c>
      <c r="AL26">
        <v>8.6483976646635199</v>
      </c>
      <c r="AM26">
        <v>7.1349725720798887</v>
      </c>
      <c r="AN26">
        <v>6.3398946995218921</v>
      </c>
      <c r="AO26">
        <v>6.1704231414651218</v>
      </c>
      <c r="AP26">
        <v>6.8654952168787418</v>
      </c>
      <c r="AQ26">
        <v>7.2620463263241248</v>
      </c>
      <c r="AR26">
        <v>7.3914672902220389</v>
      </c>
      <c r="AS26">
        <v>7.0239722891875687</v>
      </c>
      <c r="AT26">
        <v>6.5467658950660024</v>
      </c>
      <c r="AU26">
        <v>5.6985942555066487</v>
      </c>
      <c r="AV26">
        <v>4.9749939736585986</v>
      </c>
      <c r="AW26">
        <v>3.2686862935836274</v>
      </c>
      <c r="AX26">
        <v>2.6495995520843536</v>
      </c>
      <c r="AY26">
        <v>3.6146433315735464</v>
      </c>
      <c r="AZ26">
        <v>3.9186023455801973</v>
      </c>
      <c r="BA26">
        <v>4.424371556284143</v>
      </c>
      <c r="BB26">
        <v>2.5257450638053172</v>
      </c>
      <c r="BC26">
        <v>2.1882149940543059</v>
      </c>
      <c r="BD26">
        <v>1.91874072870948</v>
      </c>
      <c r="BE26">
        <v>2.3764542323521738</v>
      </c>
      <c r="BF26">
        <v>2.0516232351239978</v>
      </c>
      <c r="BG26">
        <v>3.2672105340533477</v>
      </c>
      <c r="BH26">
        <v>4.0725400257643827</v>
      </c>
      <c r="BI26">
        <v>4.9264487433654693</v>
      </c>
      <c r="BJ26">
        <v>4.0400546996904438</v>
      </c>
      <c r="BK26">
        <v>5.2143134813546226</v>
      </c>
      <c r="BL26">
        <v>5.2412601496745594</v>
      </c>
      <c r="BM26">
        <v>5.0265248957730648</v>
      </c>
      <c r="BN26">
        <v>6.3956649395693574</v>
      </c>
      <c r="BO26">
        <v>6.3592699532116086</v>
      </c>
      <c r="BP26">
        <v>6.1843218804273477</v>
      </c>
      <c r="BQ26">
        <v>5.5672566390245777</v>
      </c>
      <c r="BR26">
        <v>5.6795714769588557</v>
      </c>
      <c r="BS26">
        <v>5.0794995630407698</v>
      </c>
      <c r="BT26">
        <v>4.714445283954106</v>
      </c>
      <c r="BU26">
        <v>3.9222572632408657</v>
      </c>
      <c r="BV26">
        <v>4.197661736882921</v>
      </c>
      <c r="BW26">
        <v>3.2830929747834148</v>
      </c>
      <c r="BX26">
        <v>3.3325107647369947</v>
      </c>
      <c r="BY26">
        <v>3.6220817301397972</v>
      </c>
      <c r="BZ26">
        <v>3.6243513739875937</v>
      </c>
      <c r="CA26">
        <v>3.4785649434781618</v>
      </c>
      <c r="CB26">
        <v>3.3192224587530461</v>
      </c>
      <c r="CC26">
        <v>3.1461582153863503</v>
      </c>
      <c r="CD26">
        <v>2.9625226462369483</v>
      </c>
      <c r="CE26">
        <v>2.455629240365198</v>
      </c>
      <c r="CF26">
        <v>2.6076428883243636</v>
      </c>
      <c r="CG26">
        <v>2.7171166922911709</v>
      </c>
      <c r="CH26">
        <v>2.4470487177540292</v>
      </c>
      <c r="CI26">
        <v>1.8110024963255142</v>
      </c>
      <c r="CJ26">
        <v>1.7424513432451505</v>
      </c>
      <c r="CK26">
        <v>1.2955219636405957</v>
      </c>
      <c r="CL26">
        <v>1.6352323370976336</v>
      </c>
      <c r="CM26">
        <v>2.3054363826024087</v>
      </c>
      <c r="CN26">
        <v>3.4137004091145542</v>
      </c>
      <c r="CO26">
        <v>3.9137427637597568</v>
      </c>
      <c r="CP26">
        <v>4.0818009691601702</v>
      </c>
      <c r="CQ26">
        <v>4.0186774263811316</v>
      </c>
      <c r="CR26">
        <v>3.5024410341052885</v>
      </c>
      <c r="CS26">
        <v>2.7639344429538397</v>
      </c>
      <c r="CT26">
        <v>2.3625155464229692</v>
      </c>
    </row>
    <row r="27" spans="1:98">
      <c r="A27">
        <v>26</v>
      </c>
      <c r="B27" t="s">
        <v>26</v>
      </c>
      <c r="C27">
        <v>4.4797013532431151</v>
      </c>
      <c r="D27">
        <v>3.6137167461171629</v>
      </c>
      <c r="E27">
        <v>3.8108462547249928</v>
      </c>
      <c r="F27">
        <v>4.0234767163487248</v>
      </c>
      <c r="G27">
        <v>3.060754832770769</v>
      </c>
      <c r="H27">
        <v>3.2430778644637996</v>
      </c>
      <c r="I27">
        <v>3.5892776010904299</v>
      </c>
      <c r="J27">
        <v>3.2461013447260427</v>
      </c>
      <c r="K27">
        <v>3.7092882991556166</v>
      </c>
      <c r="L27">
        <v>3.4126864547235272</v>
      </c>
      <c r="M27">
        <v>2.8697406770794345</v>
      </c>
      <c r="N27">
        <v>3.2797908106089011</v>
      </c>
      <c r="O27">
        <v>3.0697686787401182</v>
      </c>
      <c r="P27">
        <v>3.0266937065579924</v>
      </c>
      <c r="Q27">
        <v>3.6713063720165735</v>
      </c>
      <c r="R27">
        <v>3.6552813163700506</v>
      </c>
      <c r="S27">
        <v>4.2727542860552887</v>
      </c>
      <c r="T27">
        <v>4.2984536705448448</v>
      </c>
      <c r="U27">
        <v>5.785497245920638</v>
      </c>
      <c r="V27">
        <v>6.7522128426198407</v>
      </c>
      <c r="W27">
        <v>6.6489500838173825</v>
      </c>
      <c r="X27">
        <v>6.9405835471556543</v>
      </c>
      <c r="Y27">
        <v>6.8016878799115972</v>
      </c>
      <c r="Z27">
        <v>6.6359537366795109</v>
      </c>
      <c r="AA27">
        <v>6.7099999999999937</v>
      </c>
      <c r="AB27">
        <v>6.8700000000000045</v>
      </c>
      <c r="AC27">
        <v>6.2399999999999949</v>
      </c>
      <c r="AD27">
        <v>6.289999999999992</v>
      </c>
      <c r="AE27">
        <v>6.3900000000000006</v>
      </c>
      <c r="AF27">
        <v>6.6500000000000057</v>
      </c>
      <c r="AG27">
        <v>4.7199999999999847</v>
      </c>
      <c r="AH27">
        <v>3.3099999999999881</v>
      </c>
      <c r="AI27">
        <v>4.4599999999999937</v>
      </c>
      <c r="AJ27">
        <v>4.4000000000000057</v>
      </c>
      <c r="AK27">
        <v>5.5600000000000023</v>
      </c>
      <c r="AL27">
        <v>7.8888137931034379</v>
      </c>
      <c r="AM27">
        <v>7.5954022988505869</v>
      </c>
      <c r="AN27">
        <v>6.0986793837124083</v>
      </c>
      <c r="AO27">
        <v>6.6838046272493585</v>
      </c>
      <c r="AP27">
        <v>6.6770613592589143</v>
      </c>
      <c r="AQ27">
        <v>7.2745527564804604</v>
      </c>
      <c r="AR27">
        <v>7.5897714907508202</v>
      </c>
      <c r="AS27">
        <v>7.7421095225249417</v>
      </c>
      <c r="AT27">
        <v>7.0067114093959759</v>
      </c>
      <c r="AU27">
        <v>6.4865825484272222</v>
      </c>
      <c r="AV27">
        <v>6.5535920433354136</v>
      </c>
      <c r="AW27">
        <v>5.8477994038225347</v>
      </c>
      <c r="AX27">
        <v>5.0748823277706521</v>
      </c>
      <c r="AY27">
        <v>4.8713785146568682</v>
      </c>
      <c r="AZ27">
        <v>5.6703258708617739</v>
      </c>
      <c r="BA27">
        <v>5.1893287435456017</v>
      </c>
      <c r="BB27">
        <v>4.9952712578454168</v>
      </c>
      <c r="BC27">
        <v>4.0415213137071362</v>
      </c>
      <c r="BD27">
        <v>4.2899283607248151</v>
      </c>
      <c r="BE27">
        <v>3.9308963445167819</v>
      </c>
      <c r="BF27">
        <v>3.3199531694263271</v>
      </c>
      <c r="BG27">
        <v>3.4212283044058722</v>
      </c>
      <c r="BH27">
        <v>3.1169264105342336</v>
      </c>
      <c r="BI27">
        <v>2.9570115132941339</v>
      </c>
      <c r="BJ27">
        <v>2.2316338165824874</v>
      </c>
      <c r="BK27">
        <v>2.8929997555211457</v>
      </c>
      <c r="BL27">
        <v>4.384458077709624</v>
      </c>
      <c r="BM27">
        <v>4.0988300744497934</v>
      </c>
      <c r="BN27">
        <v>4.2499181133311481</v>
      </c>
      <c r="BO27">
        <v>4.3997383055282882</v>
      </c>
      <c r="BP27">
        <v>4.1861968643930823</v>
      </c>
      <c r="BQ27">
        <v>3.5894965068658138</v>
      </c>
      <c r="BR27">
        <v>4.8482395791177453</v>
      </c>
      <c r="BS27">
        <v>4.5263837340648934</v>
      </c>
      <c r="BT27">
        <v>4.202699426169886</v>
      </c>
      <c r="BU27">
        <v>4.1914722445695958</v>
      </c>
      <c r="BV27">
        <v>3.79222434671766</v>
      </c>
      <c r="BW27">
        <v>3.6987169333122125</v>
      </c>
      <c r="BX27">
        <v>2.8681137841862068</v>
      </c>
      <c r="BY27">
        <v>2.6171015403960922</v>
      </c>
      <c r="BZ27">
        <v>2.8041787762155224</v>
      </c>
      <c r="CA27">
        <v>2.7964906783644068</v>
      </c>
      <c r="CB27">
        <v>2.6760781880235953</v>
      </c>
      <c r="CC27">
        <v>2.7519379844961378</v>
      </c>
      <c r="CD27">
        <v>2.2695692450208469</v>
      </c>
      <c r="CE27">
        <v>1.9529139328444671</v>
      </c>
      <c r="CF27">
        <v>2.4586985185759573</v>
      </c>
      <c r="CG27">
        <v>1.9303528685043574</v>
      </c>
      <c r="CH27">
        <v>1.7961314092723484</v>
      </c>
      <c r="CI27">
        <v>1.2373023753150534</v>
      </c>
      <c r="CJ27">
        <v>0.60181305705798138</v>
      </c>
      <c r="CK27">
        <v>0.95734088994407784</v>
      </c>
      <c r="CL27">
        <v>0.89394865525673595</v>
      </c>
      <c r="CM27">
        <v>1.2497142421702421</v>
      </c>
      <c r="CN27">
        <v>0.53637531162651442</v>
      </c>
      <c r="CO27">
        <v>0.49792531120331773</v>
      </c>
      <c r="CP27">
        <v>0.98128019323672788</v>
      </c>
      <c r="CQ27">
        <v>0.76468806783766752</v>
      </c>
      <c r="CR27">
        <v>0.89326267978803742</v>
      </c>
      <c r="CS27">
        <v>1.1968790243163596</v>
      </c>
      <c r="CT27">
        <v>1.4326647564469823</v>
      </c>
    </row>
    <row r="28" spans="1:98">
      <c r="A28">
        <v>27</v>
      </c>
      <c r="B28" t="s">
        <v>27</v>
      </c>
      <c r="C28">
        <v>2.703251364100197</v>
      </c>
      <c r="D28">
        <v>3.3629835924220828</v>
      </c>
      <c r="E28">
        <v>4.0597282957667744</v>
      </c>
      <c r="F28">
        <v>4.4887140328597326</v>
      </c>
      <c r="G28">
        <v>3.7853571688483072</v>
      </c>
      <c r="H28">
        <v>3.8496848773232841</v>
      </c>
      <c r="I28">
        <v>3.8173596321934014</v>
      </c>
      <c r="J28">
        <v>4.0649904698060908</v>
      </c>
      <c r="K28">
        <v>4.480414959160413</v>
      </c>
      <c r="L28">
        <v>4.8739106850154883</v>
      </c>
      <c r="M28">
        <v>4.5057129102063556</v>
      </c>
      <c r="N28">
        <v>4.4033269570632712</v>
      </c>
      <c r="O28">
        <v>3.8528394805119319</v>
      </c>
      <c r="P28">
        <v>4.1538329004287675</v>
      </c>
      <c r="Q28">
        <v>4.0602225948275503</v>
      </c>
      <c r="R28">
        <v>3.6915574718559867</v>
      </c>
      <c r="S28">
        <v>3.95862249405603</v>
      </c>
      <c r="T28">
        <v>4.0567413532552195</v>
      </c>
      <c r="U28">
        <v>6.2608027762466492</v>
      </c>
      <c r="V28">
        <v>6.5550367902290816</v>
      </c>
      <c r="W28">
        <v>6.6350132202658898</v>
      </c>
      <c r="X28">
        <v>6.1171371699387862</v>
      </c>
      <c r="Y28">
        <v>5.8431340819838056</v>
      </c>
      <c r="Z28">
        <v>6.202789366658962</v>
      </c>
      <c r="AA28">
        <v>6.4288400223066304</v>
      </c>
      <c r="AB28">
        <v>6.1140502711074589</v>
      </c>
      <c r="AC28">
        <v>5.8848914978132854</v>
      </c>
      <c r="AD28">
        <v>6.2091356139971623</v>
      </c>
      <c r="AE28">
        <v>6.221769738996997</v>
      </c>
      <c r="AF28">
        <v>5.9161682115305751</v>
      </c>
      <c r="AG28">
        <v>4.2475293580700964</v>
      </c>
      <c r="AH28">
        <v>3.2871875449193197</v>
      </c>
      <c r="AI28">
        <v>3.7247957473877591</v>
      </c>
      <c r="AJ28">
        <v>4.6760094435795168</v>
      </c>
      <c r="AK28">
        <v>6.5401992278437291</v>
      </c>
      <c r="AL28">
        <v>8.6101322524869488</v>
      </c>
      <c r="AM28">
        <v>7.2341465594779635</v>
      </c>
      <c r="AN28">
        <v>6.6290464437638121</v>
      </c>
      <c r="AO28">
        <v>7.1303574506260077</v>
      </c>
      <c r="AP28">
        <v>7.0967414382749183</v>
      </c>
      <c r="AQ28">
        <v>7.6010352644598385</v>
      </c>
      <c r="AR28">
        <v>8.0599582768852116</v>
      </c>
      <c r="AS28">
        <v>8.0839398218776068</v>
      </c>
      <c r="AT28">
        <v>8.0513996540481543</v>
      </c>
      <c r="AU28">
        <v>8.3635608751676074</v>
      </c>
      <c r="AV28">
        <v>7.8403350551081701</v>
      </c>
      <c r="AW28">
        <v>6.6182669351185979</v>
      </c>
      <c r="AX28">
        <v>4.4832040100574204</v>
      </c>
      <c r="AY28">
        <v>5.9431966097076838</v>
      </c>
      <c r="AZ28">
        <v>6.1427721445127048</v>
      </c>
      <c r="BA28">
        <v>5.7043537473311403</v>
      </c>
      <c r="BB28">
        <v>4.9474113144749197</v>
      </c>
      <c r="BC28">
        <v>4.5878191182759736</v>
      </c>
      <c r="BD28">
        <v>4.2975719374890247</v>
      </c>
      <c r="BE28">
        <v>4.1352026177075487</v>
      </c>
      <c r="BF28">
        <v>3.2902842611942447</v>
      </c>
      <c r="BG28">
        <v>3.0707369462358116</v>
      </c>
      <c r="BH28">
        <v>3.1514811609672648</v>
      </c>
      <c r="BI28">
        <v>3.3401417998912137</v>
      </c>
      <c r="BJ28">
        <v>2.9380273543567341</v>
      </c>
      <c r="BK28">
        <v>2.8337756612913694</v>
      </c>
      <c r="BL28">
        <v>3.689055967140348</v>
      </c>
      <c r="BM28">
        <v>3.4152216107551965</v>
      </c>
      <c r="BN28">
        <v>4.1622986441378345</v>
      </c>
      <c r="BO28">
        <v>3.9455460812077803</v>
      </c>
      <c r="BP28">
        <v>4.487742188596556</v>
      </c>
      <c r="BQ28">
        <v>4.3780321056498934</v>
      </c>
      <c r="BR28">
        <v>4.5754457959052104</v>
      </c>
      <c r="BS28">
        <v>4.1704850337063846</v>
      </c>
      <c r="BT28">
        <v>3.8525642025014406</v>
      </c>
      <c r="BU28">
        <v>3.6805737780853889</v>
      </c>
      <c r="BV28">
        <v>4.4363104094747001</v>
      </c>
      <c r="BW28">
        <v>4.1134801288551017</v>
      </c>
      <c r="BX28">
        <v>3.5744899789925881</v>
      </c>
      <c r="BY28">
        <v>3.6999172132289715</v>
      </c>
      <c r="BZ28">
        <v>3.5430668457884877</v>
      </c>
      <c r="CA28">
        <v>4.1727469093204945</v>
      </c>
      <c r="CB28">
        <v>4.1401225185108643</v>
      </c>
      <c r="CC28">
        <v>3.7547623903732443</v>
      </c>
      <c r="CD28">
        <v>3.9153332323793109</v>
      </c>
      <c r="CE28">
        <v>3.0901025006530034</v>
      </c>
      <c r="CF28">
        <v>3.6853706140962998</v>
      </c>
      <c r="CG28">
        <v>3.6817708578206805</v>
      </c>
      <c r="CH28">
        <v>3.5021219053184041</v>
      </c>
      <c r="CI28">
        <v>3.2199984751098469</v>
      </c>
      <c r="CJ28">
        <v>2.7926151048674086</v>
      </c>
      <c r="CK28">
        <v>3.0800824650747671</v>
      </c>
      <c r="CL28">
        <v>3.3284058371033183</v>
      </c>
      <c r="CM28">
        <v>3.7390783639642535</v>
      </c>
      <c r="CN28">
        <v>2.9806596659651206</v>
      </c>
      <c r="CO28">
        <v>2.365155174695218</v>
      </c>
      <c r="CP28">
        <v>2.8370799150834642</v>
      </c>
      <c r="CQ28">
        <v>3.5704151087885236</v>
      </c>
      <c r="CR28">
        <v>3.3619528699506702</v>
      </c>
      <c r="CS28">
        <v>3.1914420811569073</v>
      </c>
      <c r="CT28">
        <v>2.3476650397920622</v>
      </c>
    </row>
    <row r="29" spans="1:98">
      <c r="A29">
        <v>28</v>
      </c>
      <c r="B29" t="s">
        <v>28</v>
      </c>
      <c r="C29">
        <v>3.7645974185617632</v>
      </c>
      <c r="D29">
        <v>3.0377041673026923</v>
      </c>
      <c r="E29">
        <v>2.5018953752842918</v>
      </c>
      <c r="F29">
        <v>4.1935980301631304</v>
      </c>
      <c r="G29">
        <v>4.2227662178702587</v>
      </c>
      <c r="H29">
        <v>4.9927475379800086</v>
      </c>
      <c r="I29">
        <v>5.4974019127946434</v>
      </c>
      <c r="J29">
        <v>6.4213246171687359</v>
      </c>
      <c r="K29">
        <v>6.7786351944318284</v>
      </c>
      <c r="L29">
        <v>6.695480740066742</v>
      </c>
      <c r="M29">
        <v>5.6931440652370924</v>
      </c>
      <c r="N29">
        <v>5.8683525474153981</v>
      </c>
      <c r="O29">
        <v>5.0256520956736068</v>
      </c>
      <c r="P29">
        <v>5.7226795154541605</v>
      </c>
      <c r="Q29">
        <v>5.1097737641710523</v>
      </c>
      <c r="R29">
        <v>4.329344632137051</v>
      </c>
      <c r="S29">
        <v>3.2927479939468327</v>
      </c>
      <c r="T29">
        <v>3.6459879427637816</v>
      </c>
      <c r="U29">
        <v>6.7228157377982001</v>
      </c>
      <c r="V29">
        <v>5.7213380201708475</v>
      </c>
      <c r="W29">
        <v>7.2326791137621314</v>
      </c>
      <c r="X29">
        <v>7.3073116810637373</v>
      </c>
      <c r="Y29">
        <v>8.7861901401693672</v>
      </c>
      <c r="Z29">
        <v>7.8686551261978366</v>
      </c>
      <c r="AA29">
        <v>8.8100000000000023</v>
      </c>
      <c r="AB29">
        <v>7.3700000000000045</v>
      </c>
      <c r="AC29">
        <v>8.4200000000000017</v>
      </c>
      <c r="AD29">
        <v>9.4200000000000017</v>
      </c>
      <c r="AE29">
        <v>10.460000000000008</v>
      </c>
      <c r="AF29">
        <v>10.36999999999999</v>
      </c>
      <c r="AG29">
        <v>7.0600000000000023</v>
      </c>
      <c r="AH29">
        <v>5.0300000000000011</v>
      </c>
      <c r="AI29">
        <v>5.4599999999999937</v>
      </c>
      <c r="AJ29">
        <v>7.2999999999999972</v>
      </c>
      <c r="AK29">
        <v>6.7700000000000102</v>
      </c>
      <c r="AL29">
        <v>8.8440249148592898</v>
      </c>
      <c r="AM29">
        <v>7.8598315110234722</v>
      </c>
      <c r="AN29">
        <v>6.6437985195883584</v>
      </c>
      <c r="AO29">
        <v>5.2848811126065414</v>
      </c>
      <c r="AP29">
        <v>5.4620343839541334</v>
      </c>
      <c r="AQ29">
        <v>6.96393675608455</v>
      </c>
      <c r="AR29">
        <v>6.0014079549454351</v>
      </c>
      <c r="AS29">
        <v>5.7808979025827796</v>
      </c>
      <c r="AT29">
        <v>4.8468063008482005</v>
      </c>
      <c r="AU29">
        <v>5.3596247394023635</v>
      </c>
      <c r="AV29">
        <v>4.8100831689959591</v>
      </c>
      <c r="AW29">
        <v>5.0825703773423498</v>
      </c>
      <c r="AX29">
        <v>4.1677065136012175</v>
      </c>
      <c r="AY29">
        <v>3.6227669297881135</v>
      </c>
      <c r="AZ29">
        <v>4.9178940240392848</v>
      </c>
      <c r="BA29">
        <v>6.0337480824953076</v>
      </c>
      <c r="BB29">
        <v>5.0772626931567402</v>
      </c>
      <c r="BC29">
        <v>3.5957482145822866</v>
      </c>
      <c r="BD29">
        <v>4.2088660136144824</v>
      </c>
      <c r="BE29">
        <v>3.2527652601392845</v>
      </c>
      <c r="BF29">
        <v>3.5991414891860813</v>
      </c>
      <c r="BG29">
        <v>4.0811278753400728</v>
      </c>
      <c r="BH29">
        <v>2.2905759162303809</v>
      </c>
      <c r="BI29">
        <v>2.3125152674863756</v>
      </c>
      <c r="BJ29">
        <v>1.493371665868068</v>
      </c>
      <c r="BK29">
        <v>3.2555528826878373</v>
      </c>
      <c r="BL29">
        <v>4.1871722468737289</v>
      </c>
      <c r="BM29">
        <v>4.0507956920109507</v>
      </c>
      <c r="BN29">
        <v>5.0904977375565608</v>
      </c>
      <c r="BO29">
        <v>5.0981963927855958</v>
      </c>
      <c r="BP29">
        <v>5.2338086513183981</v>
      </c>
      <c r="BQ29">
        <v>4.8722425011902999</v>
      </c>
      <c r="BR29">
        <v>5.3625498007967991</v>
      </c>
      <c r="BS29">
        <v>4.6102661596958256</v>
      </c>
      <c r="BT29">
        <v>4.2306461932181776</v>
      </c>
      <c r="BU29">
        <v>3.5813768404297548</v>
      </c>
      <c r="BV29">
        <v>4.3276418286253744</v>
      </c>
      <c r="BW29">
        <v>3.6732158111361315</v>
      </c>
      <c r="BX29">
        <v>3.0509524547003508</v>
      </c>
      <c r="BY29">
        <v>2.711262165919976</v>
      </c>
      <c r="BZ29">
        <v>3.0139935414424031</v>
      </c>
      <c r="CA29">
        <v>2.4559530165509926</v>
      </c>
      <c r="CB29">
        <v>3.6109008327024981</v>
      </c>
      <c r="CC29">
        <v>3.7681598062953867</v>
      </c>
      <c r="CD29">
        <v>3.652726310217048</v>
      </c>
      <c r="CE29">
        <v>2.5215810995002244</v>
      </c>
      <c r="CF29">
        <v>6.2380112023325438</v>
      </c>
      <c r="CG29">
        <v>7.2685363042643161</v>
      </c>
      <c r="CH29">
        <v>6.4559921562712219</v>
      </c>
      <c r="CI29">
        <v>5.9550561797752692</v>
      </c>
      <c r="CJ29">
        <v>5.9813645927261518</v>
      </c>
      <c r="CK29">
        <v>5.5877265548619874</v>
      </c>
      <c r="CL29">
        <v>5.5456038214658889</v>
      </c>
      <c r="CM29">
        <v>6.2904786719273318</v>
      </c>
      <c r="CN29">
        <v>5.3189157594798075</v>
      </c>
      <c r="CO29">
        <v>4.3969666034709149</v>
      </c>
      <c r="CP29">
        <v>4.786225010944122</v>
      </c>
      <c r="CQ29">
        <v>5.709432011226852</v>
      </c>
      <c r="CR29">
        <v>3.1561461794019863</v>
      </c>
      <c r="CS29">
        <v>2.5786118472888688</v>
      </c>
      <c r="CT29">
        <v>2.3025150549061237</v>
      </c>
    </row>
    <row r="30" spans="1:98">
      <c r="A30">
        <v>29</v>
      </c>
      <c r="B30" t="s">
        <v>29</v>
      </c>
      <c r="C30">
        <v>4.0329408142846006</v>
      </c>
      <c r="D30">
        <v>4.9413927832681992</v>
      </c>
      <c r="E30">
        <v>5.0991501416430651</v>
      </c>
      <c r="F30">
        <v>5.7767548906789443</v>
      </c>
      <c r="G30">
        <v>4.7510625379477887</v>
      </c>
      <c r="H30">
        <v>4.6474841819825343</v>
      </c>
      <c r="I30">
        <v>3.5941900103749731</v>
      </c>
      <c r="J30">
        <v>2.4158560182265774</v>
      </c>
      <c r="K30">
        <v>2.033137978438603</v>
      </c>
      <c r="L30">
        <v>4.9518979789693276</v>
      </c>
      <c r="M30">
        <v>5.4235768713581223</v>
      </c>
      <c r="N30">
        <v>5.2494221161732781</v>
      </c>
      <c r="O30">
        <v>3.4951633792215802</v>
      </c>
      <c r="P30">
        <v>3.2523701349601879</v>
      </c>
      <c r="Q30">
        <v>3.7265226130219276</v>
      </c>
      <c r="R30">
        <v>3.4526629354596423</v>
      </c>
      <c r="S30">
        <v>4.2908542843009201</v>
      </c>
      <c r="T30">
        <v>4.956148824488011</v>
      </c>
      <c r="U30">
        <v>8.9903776746338906</v>
      </c>
      <c r="V30">
        <v>9.2205056133512358</v>
      </c>
      <c r="W30">
        <v>8.8639143711742889</v>
      </c>
      <c r="X30">
        <v>7.6714963643053977</v>
      </c>
      <c r="Y30">
        <v>7.1332532754388609</v>
      </c>
      <c r="Z30">
        <v>6.7271260700796773</v>
      </c>
      <c r="AA30">
        <v>7.4760950459026958</v>
      </c>
      <c r="AB30">
        <v>6.0311675555263946</v>
      </c>
      <c r="AC30">
        <v>5.5966429324501235</v>
      </c>
      <c r="AD30">
        <v>5.5365800468267139</v>
      </c>
      <c r="AE30">
        <v>5.2205606131309139</v>
      </c>
      <c r="AF30">
        <v>4.8417605444350755</v>
      </c>
      <c r="AG30">
        <v>2.0424873043517948</v>
      </c>
      <c r="AH30">
        <v>1.3453956877908837</v>
      </c>
      <c r="AI30">
        <v>1.8315666525154768</v>
      </c>
      <c r="AJ30">
        <v>3.283483621993156</v>
      </c>
      <c r="AK30">
        <v>5.0527997615344304</v>
      </c>
      <c r="AL30">
        <v>8.4486362602975191</v>
      </c>
      <c r="AM30">
        <v>6.9267065034931221</v>
      </c>
      <c r="AN30">
        <v>7.293492061658057</v>
      </c>
      <c r="AO30">
        <v>7.8045468223940873</v>
      </c>
      <c r="AP30">
        <v>7.7252850016098762</v>
      </c>
      <c r="AQ30">
        <v>7.6732322787789258</v>
      </c>
      <c r="AR30">
        <v>7.350338022929634</v>
      </c>
      <c r="AS30">
        <v>6.4283476003123639</v>
      </c>
      <c r="AT30">
        <v>6.4301826925460688</v>
      </c>
      <c r="AU30">
        <v>7.2460615041871392</v>
      </c>
      <c r="AV30">
        <v>6.3383039689071126</v>
      </c>
      <c r="AW30">
        <v>4.8902223593079555</v>
      </c>
      <c r="AX30">
        <v>2.2672469043563837</v>
      </c>
      <c r="AY30">
        <v>4.3468864038228645</v>
      </c>
      <c r="AZ30">
        <v>4.9055163427472337</v>
      </c>
      <c r="BA30">
        <v>4.7542246918116433</v>
      </c>
      <c r="BB30">
        <v>3.881850008335519</v>
      </c>
      <c r="BC30">
        <v>3.8746051942574695</v>
      </c>
      <c r="BD30">
        <v>4.1221183301254314</v>
      </c>
      <c r="BE30">
        <v>4.2276757130639311</v>
      </c>
      <c r="BF30">
        <v>3.6840572959124103</v>
      </c>
      <c r="BG30">
        <v>3.2798819455795325</v>
      </c>
      <c r="BH30">
        <v>4.046554018932099</v>
      </c>
      <c r="BI30">
        <v>3.1525138866127094</v>
      </c>
      <c r="BJ30">
        <v>2.6901787527930026</v>
      </c>
      <c r="BK30">
        <v>2.028901720947502</v>
      </c>
      <c r="BL30">
        <v>2.5774706843790085</v>
      </c>
      <c r="BM30">
        <v>2.2466804837497421</v>
      </c>
      <c r="BN30">
        <v>2.6352078626376851</v>
      </c>
      <c r="BO30">
        <v>2.6741834713175763</v>
      </c>
      <c r="BP30">
        <v>5.2052533631576523</v>
      </c>
      <c r="BQ30">
        <v>5.2167547765417055</v>
      </c>
      <c r="BR30">
        <v>3.7847551764223653</v>
      </c>
      <c r="BS30">
        <v>3.1769566539872756</v>
      </c>
      <c r="BT30">
        <v>2.0605241874959432</v>
      </c>
      <c r="BU30">
        <v>2.5230877401733522</v>
      </c>
      <c r="BV30">
        <v>2.9708111315786425</v>
      </c>
      <c r="BW30">
        <v>2.8274569729958614</v>
      </c>
      <c r="BX30">
        <v>2.5912076401930761</v>
      </c>
      <c r="BY30">
        <v>2.3859828104099847</v>
      </c>
      <c r="BZ30">
        <v>2.5153903199578025</v>
      </c>
      <c r="CA30">
        <v>3.0361970945460968</v>
      </c>
      <c r="CB30">
        <v>1.7911960567217591</v>
      </c>
      <c r="CC30">
        <v>1.6082377570969584</v>
      </c>
      <c r="CD30">
        <v>1.5397735143371847</v>
      </c>
      <c r="CE30">
        <v>1.4012479711765593</v>
      </c>
      <c r="CF30">
        <v>2.5091946365443363</v>
      </c>
      <c r="CG30">
        <v>2.9769990636086874</v>
      </c>
      <c r="CH30">
        <v>2.6537072004715156</v>
      </c>
      <c r="CI30">
        <v>2.6762731334589489</v>
      </c>
      <c r="CJ30">
        <v>2.4360187416070858</v>
      </c>
      <c r="CK30">
        <v>2.6028726454706543</v>
      </c>
      <c r="CL30">
        <v>3.1846953338635444</v>
      </c>
      <c r="CM30">
        <v>3.4821054129549083</v>
      </c>
      <c r="CN30">
        <v>3.4819339003367702</v>
      </c>
      <c r="CO30">
        <v>2.794170074446896</v>
      </c>
      <c r="CP30">
        <v>2.7005307697226755</v>
      </c>
      <c r="CQ30">
        <v>3.7052652357549789</v>
      </c>
      <c r="CR30">
        <v>3.0038833350642449</v>
      </c>
      <c r="CS30">
        <v>2.6449283482912165</v>
      </c>
      <c r="CT30">
        <v>2.7047228982789022</v>
      </c>
    </row>
    <row r="31" spans="1:98">
      <c r="A31">
        <v>30</v>
      </c>
      <c r="B31" t="s">
        <v>30</v>
      </c>
      <c r="C31">
        <v>-0.41119721651115526</v>
      </c>
      <c r="D31">
        <v>-3.1563165785527758E-2</v>
      </c>
      <c r="E31">
        <v>0.94555196596013502</v>
      </c>
      <c r="F31">
        <v>4.0850587576944548</v>
      </c>
      <c r="G31">
        <v>3.2879999999999967</v>
      </c>
      <c r="H31">
        <v>3.725317771204729</v>
      </c>
      <c r="I31">
        <v>4.521127885613879</v>
      </c>
      <c r="J31">
        <v>6.6801623710006197</v>
      </c>
      <c r="K31">
        <v>5.2307446212908957</v>
      </c>
      <c r="L31">
        <v>5.436862244897938</v>
      </c>
      <c r="M31">
        <v>6.9313270369777342</v>
      </c>
      <c r="N31">
        <v>6.0423439854095449</v>
      </c>
      <c r="O31">
        <v>4.6335382722345599</v>
      </c>
      <c r="P31">
        <v>4.9677267057069372</v>
      </c>
      <c r="Q31">
        <v>5.1429153468079249</v>
      </c>
      <c r="R31">
        <v>4.1089204932143417</v>
      </c>
      <c r="S31">
        <v>4.347451046619355</v>
      </c>
      <c r="T31">
        <v>4.2008160031115125</v>
      </c>
      <c r="U31">
        <v>6.7826002300135428</v>
      </c>
      <c r="V31">
        <v>5.8793127826386922</v>
      </c>
      <c r="W31">
        <v>5.8894548952003163</v>
      </c>
      <c r="X31">
        <v>4.6402294161008228</v>
      </c>
      <c r="Y31">
        <v>4.1417701690750448</v>
      </c>
      <c r="Z31">
        <v>6.0948713650405466</v>
      </c>
      <c r="AA31">
        <v>7.0100000000000051</v>
      </c>
      <c r="AB31">
        <v>6.0899999999999892</v>
      </c>
      <c r="AC31">
        <v>5.6700000000000017</v>
      </c>
      <c r="AD31">
        <v>6.1199999999999903</v>
      </c>
      <c r="AE31">
        <v>6.0699999999999932</v>
      </c>
      <c r="AF31">
        <v>6.2600000000000051</v>
      </c>
      <c r="AG31">
        <v>4.019999999999996</v>
      </c>
      <c r="AH31">
        <v>2.230000000000004</v>
      </c>
      <c r="AI31">
        <v>4</v>
      </c>
      <c r="AJ31">
        <v>6.4399999999999977</v>
      </c>
      <c r="AK31">
        <v>7.6700000000000017</v>
      </c>
      <c r="AL31">
        <v>9.6681299176578221</v>
      </c>
      <c r="AM31">
        <v>7.7493138151875485</v>
      </c>
      <c r="AN31">
        <v>7.7854195323246387</v>
      </c>
      <c r="AO31">
        <v>7.9897614041502862</v>
      </c>
      <c r="AP31">
        <v>7.7287641268683984</v>
      </c>
      <c r="AQ31">
        <v>8.9183021451391937</v>
      </c>
      <c r="AR31">
        <v>8.7323177366702964</v>
      </c>
      <c r="AS31">
        <v>8.9282503146915957</v>
      </c>
      <c r="AT31">
        <v>8.6360768051924737</v>
      </c>
      <c r="AU31">
        <v>9.3417493237150495</v>
      </c>
      <c r="AV31">
        <v>9.4247354850182319</v>
      </c>
      <c r="AW31">
        <v>7.7300183839621894</v>
      </c>
      <c r="AX31">
        <v>5.5560239440182215</v>
      </c>
      <c r="AY31">
        <v>6.1221024029889008</v>
      </c>
      <c r="AZ31">
        <v>5.4619703930576691</v>
      </c>
      <c r="BA31">
        <v>4.9013798357741507</v>
      </c>
      <c r="BB31">
        <v>3.9255499153976388</v>
      </c>
      <c r="BC31">
        <v>3.09252430439156</v>
      </c>
      <c r="BD31">
        <v>3.6694187307147104</v>
      </c>
      <c r="BE31">
        <v>3.4667767230705664</v>
      </c>
      <c r="BF31">
        <v>3.6179570160152537</v>
      </c>
      <c r="BG31">
        <v>2.2761009401286429</v>
      </c>
      <c r="BH31">
        <v>0.78004387746810266</v>
      </c>
      <c r="BI31">
        <v>3.6730050381927413</v>
      </c>
      <c r="BJ31">
        <v>0.35143769968051686</v>
      </c>
      <c r="BK31">
        <v>1.6322611617858769</v>
      </c>
      <c r="BL31">
        <v>3.6544046466602254</v>
      </c>
      <c r="BM31">
        <v>3.9299548095545305</v>
      </c>
      <c r="BN31">
        <v>4.8274177792250157</v>
      </c>
      <c r="BO31">
        <v>3.4956507601008155</v>
      </c>
      <c r="BP31">
        <v>3.5878046818437923</v>
      </c>
      <c r="BQ31">
        <v>3.6138811328280838</v>
      </c>
      <c r="BR31">
        <v>3.7959477856971375</v>
      </c>
      <c r="BS31">
        <v>3.4188034188034067</v>
      </c>
      <c r="BT31">
        <v>3.3459646859630823</v>
      </c>
      <c r="BU31">
        <v>0.37623451951715481</v>
      </c>
      <c r="BV31">
        <v>2.4434893346068236</v>
      </c>
      <c r="BW31">
        <v>1.8264840182648356</v>
      </c>
      <c r="BX31">
        <v>1.221884971593127</v>
      </c>
      <c r="BY31">
        <v>1.1180992313067719</v>
      </c>
      <c r="BZ31">
        <v>2.2365457792964207</v>
      </c>
      <c r="CA31">
        <v>3.9745503102662809</v>
      </c>
      <c r="CB31">
        <v>3.4635396443270849</v>
      </c>
      <c r="CC31">
        <v>1.8786572220511175</v>
      </c>
      <c r="CD31">
        <v>1.195895378442998</v>
      </c>
      <c r="CE31">
        <v>1.4501793232496709</v>
      </c>
      <c r="CF31">
        <v>1.5915119363395007</v>
      </c>
      <c r="CG31">
        <v>3.5530220209277132</v>
      </c>
      <c r="CH31">
        <v>3.8303162147463183</v>
      </c>
      <c r="CI31">
        <v>4.4456471315911443</v>
      </c>
      <c r="CJ31">
        <v>3.3061663847454952</v>
      </c>
      <c r="CK31">
        <v>2.4571911233970809</v>
      </c>
      <c r="CL31">
        <v>6.8363083934670499E-2</v>
      </c>
      <c r="CM31">
        <v>2.1077283372365372</v>
      </c>
      <c r="CN31">
        <v>5.0964497485551448</v>
      </c>
      <c r="CO31">
        <v>4.5344619105199655</v>
      </c>
      <c r="CP31">
        <v>3.8807563281488342</v>
      </c>
      <c r="CQ31">
        <v>3.627420842299415</v>
      </c>
      <c r="CR31">
        <v>4.8149285823990198</v>
      </c>
      <c r="CS31">
        <v>6.3192821054219195</v>
      </c>
      <c r="CT31">
        <v>3.5169111044597514</v>
      </c>
    </row>
    <row r="32" spans="1:98">
      <c r="A32">
        <v>31</v>
      </c>
      <c r="B32" t="s">
        <v>31</v>
      </c>
      <c r="C32">
        <v>2.1824497809998604</v>
      </c>
      <c r="D32">
        <v>0.81954887218044803</v>
      </c>
      <c r="E32">
        <v>3.9521420301041843</v>
      </c>
      <c r="F32">
        <v>5.5633583021223387</v>
      </c>
      <c r="G32">
        <v>5.0288476532044371</v>
      </c>
      <c r="H32">
        <v>6.1915887850467044</v>
      </c>
      <c r="I32">
        <v>5.5182007883144166</v>
      </c>
      <c r="J32">
        <v>5.4748328747793238</v>
      </c>
      <c r="K32">
        <v>4.7406960066430202</v>
      </c>
      <c r="L32">
        <v>4.8237059264816082</v>
      </c>
      <c r="M32">
        <v>3.689044880890151</v>
      </c>
      <c r="N32">
        <v>4.1620215533259</v>
      </c>
      <c r="O32">
        <v>4.0397213541303501</v>
      </c>
      <c r="P32">
        <v>5.6096324920149101</v>
      </c>
      <c r="Q32">
        <v>5.6398362579479056</v>
      </c>
      <c r="R32">
        <v>5.7889849206024451</v>
      </c>
      <c r="S32">
        <v>6.7717216748244056</v>
      </c>
      <c r="T32">
        <v>7.0236719637646132</v>
      </c>
      <c r="U32">
        <v>9.5124551945915812</v>
      </c>
      <c r="V32">
        <v>9.6518336991053815</v>
      </c>
      <c r="W32">
        <v>8.9510077453908536</v>
      </c>
      <c r="X32">
        <v>9.1630828932297561</v>
      </c>
      <c r="Y32">
        <v>10.32700292841993</v>
      </c>
      <c r="Z32">
        <v>9.9804963951555266</v>
      </c>
      <c r="AA32">
        <v>10.743109200278127</v>
      </c>
      <c r="AB32">
        <v>9.3691703057528457</v>
      </c>
      <c r="AC32">
        <v>8.6347396727586556</v>
      </c>
      <c r="AD32">
        <v>7.9236940459801275</v>
      </c>
      <c r="AE32">
        <v>7.3524019227912305</v>
      </c>
      <c r="AF32">
        <v>6.1608916494831902</v>
      </c>
      <c r="AG32">
        <v>4.5583474569072422</v>
      </c>
      <c r="AH32">
        <v>5.4334777699725834</v>
      </c>
      <c r="AI32">
        <v>6.0001420027347336</v>
      </c>
      <c r="AJ32">
        <v>6.2695950901214985</v>
      </c>
      <c r="AK32">
        <v>9.1967860768928773</v>
      </c>
      <c r="AL32">
        <v>11.579230104229381</v>
      </c>
      <c r="AM32">
        <v>7.5413358308140488</v>
      </c>
      <c r="AN32">
        <v>5.9036416428660345</v>
      </c>
      <c r="AO32">
        <v>6.2842322538605231</v>
      </c>
      <c r="AP32">
        <v>7.0217342233721496</v>
      </c>
      <c r="AQ32">
        <v>7.6270824455218786</v>
      </c>
      <c r="AR32">
        <v>8.1701466723591096</v>
      </c>
      <c r="AS32">
        <v>8.6468237631428053</v>
      </c>
      <c r="AT32">
        <v>7.2343738529363009</v>
      </c>
      <c r="AU32">
        <v>6.2493325932132961</v>
      </c>
      <c r="AV32">
        <v>4.6402391966130239</v>
      </c>
      <c r="AW32">
        <v>1.850046442367244</v>
      </c>
      <c r="AX32">
        <v>1.0759373124566309</v>
      </c>
      <c r="AY32">
        <v>2.9690398738322585</v>
      </c>
      <c r="AZ32">
        <v>5.9513163317083126</v>
      </c>
      <c r="BA32">
        <v>6.6226725271520905</v>
      </c>
      <c r="BB32">
        <v>4.9385698477045139</v>
      </c>
      <c r="BC32">
        <v>3.860559129463681</v>
      </c>
      <c r="BD32">
        <v>3.2299184347381669</v>
      </c>
      <c r="BE32">
        <v>3.4912481404276718</v>
      </c>
      <c r="BF32">
        <v>3.8902090355682901</v>
      </c>
      <c r="BG32">
        <v>5.1009977083221969</v>
      </c>
      <c r="BH32">
        <v>6.1324302277255782</v>
      </c>
      <c r="BI32">
        <v>6.7728647516993163</v>
      </c>
      <c r="BJ32">
        <v>4.8896406566096431</v>
      </c>
      <c r="BK32">
        <v>5.3922160902057925</v>
      </c>
      <c r="BL32">
        <v>4.4493835000264568</v>
      </c>
      <c r="BM32">
        <v>3.8217018318749325</v>
      </c>
      <c r="BN32">
        <v>4.560679643886445</v>
      </c>
      <c r="BO32">
        <v>4.8468938894408353</v>
      </c>
      <c r="BP32">
        <v>4.9983145270030604</v>
      </c>
      <c r="BQ32">
        <v>3.9315955503901705</v>
      </c>
      <c r="BR32">
        <v>2.8326597782253486</v>
      </c>
      <c r="BS32">
        <v>2.3319043943320565</v>
      </c>
      <c r="BT32">
        <v>2.0042054897579078</v>
      </c>
      <c r="BU32">
        <v>1.332539086033762</v>
      </c>
      <c r="BV32">
        <v>2.0252308563187142</v>
      </c>
      <c r="BW32">
        <v>1.9592868239794541</v>
      </c>
      <c r="BX32">
        <v>2.0281726771304847</v>
      </c>
      <c r="BY32">
        <v>2.3288387128910841</v>
      </c>
      <c r="BZ32">
        <v>2.6561404459558844</v>
      </c>
      <c r="CA32">
        <v>3.1203383509628537</v>
      </c>
      <c r="CB32">
        <v>3.1705987960714168</v>
      </c>
      <c r="CC32">
        <v>3.2471190436553314</v>
      </c>
      <c r="CD32">
        <v>3.1554726252800407</v>
      </c>
      <c r="CE32">
        <v>2.6865661589646948</v>
      </c>
      <c r="CF32">
        <v>3.2929951715169778</v>
      </c>
      <c r="CG32">
        <v>3.0983067684941403</v>
      </c>
      <c r="CH32">
        <v>2.5980055848938548</v>
      </c>
      <c r="CI32">
        <v>2.2975638712835291</v>
      </c>
      <c r="CJ32">
        <v>1.9453159721159068</v>
      </c>
      <c r="CK32">
        <v>1.9386371868185535</v>
      </c>
      <c r="CL32">
        <v>2.3705529447962732</v>
      </c>
      <c r="CM32">
        <v>2.87221932265102</v>
      </c>
      <c r="CN32">
        <v>3.6109316359211192</v>
      </c>
      <c r="CO32">
        <v>3.8969626590618134</v>
      </c>
      <c r="CP32">
        <v>4.2233006137677194</v>
      </c>
      <c r="CQ32">
        <v>3.5272039798384327</v>
      </c>
      <c r="CR32">
        <v>2.3864766593718372</v>
      </c>
      <c r="CS32">
        <v>1.79766750937398</v>
      </c>
      <c r="CT32">
        <v>1.6695527431488983</v>
      </c>
    </row>
    <row r="33" spans="1:98">
      <c r="A33">
        <v>32</v>
      </c>
      <c r="B33" t="s">
        <v>32</v>
      </c>
      <c r="C33">
        <v>3.1059345535219052</v>
      </c>
      <c r="D33">
        <v>2.9806851601621389</v>
      </c>
      <c r="E33">
        <v>3.820890740147405</v>
      </c>
      <c r="F33">
        <v>4.6268776608562945</v>
      </c>
      <c r="G33">
        <v>3.8973459791185263</v>
      </c>
      <c r="H33">
        <v>3.9436173582515011</v>
      </c>
      <c r="I33">
        <v>3.7039949669707539</v>
      </c>
      <c r="J33">
        <v>3.5131500593491864</v>
      </c>
      <c r="K33">
        <v>2.6009316770186217</v>
      </c>
      <c r="L33">
        <v>2.5108158220024706</v>
      </c>
      <c r="M33">
        <v>2.7421597404603659</v>
      </c>
      <c r="N33">
        <v>2.7172657993995983</v>
      </c>
      <c r="O33">
        <v>2.2691910248429963</v>
      </c>
      <c r="P33">
        <v>3.582506147947484</v>
      </c>
      <c r="Q33">
        <v>4.3716636027519371</v>
      </c>
      <c r="R33">
        <v>4.0708360929305769</v>
      </c>
      <c r="S33">
        <v>3.8893123796393212</v>
      </c>
      <c r="T33">
        <v>4.4555769574972999</v>
      </c>
      <c r="U33">
        <v>6.652103845081399</v>
      </c>
      <c r="V33">
        <v>6.6961599156298917</v>
      </c>
      <c r="W33">
        <v>6.6160315627675175</v>
      </c>
      <c r="X33">
        <v>6.9878463442631755</v>
      </c>
      <c r="Y33">
        <v>6.8747612987310731</v>
      </c>
      <c r="Z33">
        <v>6.5546013737018143</v>
      </c>
      <c r="AA33">
        <v>7.1059796532169344</v>
      </c>
      <c r="AB33">
        <v>6.0645878903364974</v>
      </c>
      <c r="AC33">
        <v>5.1088639234242521</v>
      </c>
      <c r="AD33">
        <v>4.799503342134642</v>
      </c>
      <c r="AE33">
        <v>4.9572828813332421</v>
      </c>
      <c r="AF33">
        <v>4.3364023043391313</v>
      </c>
      <c r="AG33">
        <v>2.7589600503216758</v>
      </c>
      <c r="AH33">
        <v>2.245732098569178</v>
      </c>
      <c r="AI33">
        <v>3.2603830335421407</v>
      </c>
      <c r="AJ33">
        <v>3.3539898036226674</v>
      </c>
      <c r="AK33">
        <v>5.5626771872275782</v>
      </c>
      <c r="AL33">
        <v>8.4801584913250423</v>
      </c>
      <c r="AM33">
        <v>6.0656946960863962</v>
      </c>
      <c r="AN33">
        <v>5.7523819674076435</v>
      </c>
      <c r="AO33">
        <v>6.2588878199964455</v>
      </c>
      <c r="AP33">
        <v>7.0192134251398102</v>
      </c>
      <c r="AQ33">
        <v>7.5980549158525292</v>
      </c>
      <c r="AR33">
        <v>7.4902896435855553</v>
      </c>
      <c r="AS33">
        <v>7.6649095792761415</v>
      </c>
      <c r="AT33">
        <v>7.8768575805443959</v>
      </c>
      <c r="AU33">
        <v>6.9909470976922563</v>
      </c>
      <c r="AV33">
        <v>6.2703423098891022</v>
      </c>
      <c r="AW33">
        <v>4.7516038235425668</v>
      </c>
      <c r="AX33">
        <v>3.0956228527619487</v>
      </c>
      <c r="AY33">
        <v>4.6431017760054374</v>
      </c>
      <c r="AZ33">
        <v>5.0738305211466326</v>
      </c>
      <c r="BA33">
        <v>5.0502376989722819</v>
      </c>
      <c r="BB33">
        <v>4.2369142963419364</v>
      </c>
      <c r="BC33">
        <v>4.3127255618672393</v>
      </c>
      <c r="BD33">
        <v>4.3666219896999223</v>
      </c>
      <c r="BE33">
        <v>4.2796161958827952</v>
      </c>
      <c r="BF33">
        <v>3.6918463146213583</v>
      </c>
      <c r="BG33">
        <v>4.374479918261585</v>
      </c>
      <c r="BH33">
        <v>4.2202489709154918</v>
      </c>
      <c r="BI33">
        <v>4.1371538501968814</v>
      </c>
      <c r="BJ33">
        <v>3.577639224075682</v>
      </c>
      <c r="BK33">
        <v>3.8128240880985089</v>
      </c>
      <c r="BL33">
        <v>4.0731388918474778</v>
      </c>
      <c r="BM33">
        <v>3.7059449405961971</v>
      </c>
      <c r="BN33">
        <v>3.9118372972760369</v>
      </c>
      <c r="BO33">
        <v>3.9114786372216059</v>
      </c>
      <c r="BP33">
        <v>4.3145269793376144</v>
      </c>
      <c r="BQ33">
        <v>3.3194710563240619</v>
      </c>
      <c r="BR33">
        <v>3.4366387680166071</v>
      </c>
      <c r="BS33">
        <v>2.9995390485853619</v>
      </c>
      <c r="BT33">
        <v>3.1196664337349347</v>
      </c>
      <c r="BU33">
        <v>2.9416601135440459</v>
      </c>
      <c r="BV33">
        <v>2.9620143985012959</v>
      </c>
      <c r="BW33">
        <v>3.0306086159850594</v>
      </c>
      <c r="BX33">
        <v>2.858680646439467</v>
      </c>
      <c r="BY33">
        <v>3.3506205150757751</v>
      </c>
      <c r="BZ33">
        <v>3.7056831062907776</v>
      </c>
      <c r="CA33">
        <v>3.2082861083493981</v>
      </c>
      <c r="CB33">
        <v>2.9289059016593484</v>
      </c>
      <c r="CC33">
        <v>2.8584005388943723</v>
      </c>
      <c r="CD33">
        <v>2.8746922768497996</v>
      </c>
      <c r="CE33">
        <v>2.598017161228853</v>
      </c>
      <c r="CF33">
        <v>2.649044999075187</v>
      </c>
      <c r="CG33">
        <v>2.4739869582889753</v>
      </c>
      <c r="CH33">
        <v>2.7400407222288692</v>
      </c>
      <c r="CI33">
        <v>2.250650517654833</v>
      </c>
      <c r="CJ33">
        <v>2.0453021161216611</v>
      </c>
      <c r="CK33">
        <v>1.6592676389620493</v>
      </c>
      <c r="CL33">
        <v>1.9032978768540119</v>
      </c>
      <c r="CM33">
        <v>2.1923820619762893</v>
      </c>
      <c r="CN33">
        <v>2.1435504496222961</v>
      </c>
      <c r="CO33">
        <v>2.5232968984620072</v>
      </c>
      <c r="CP33">
        <v>2.5194051553749262</v>
      </c>
      <c r="CQ33">
        <v>2.7389704553878005</v>
      </c>
      <c r="CR33">
        <v>2.5297964284498988</v>
      </c>
      <c r="CS33">
        <v>2.5910803494970622</v>
      </c>
      <c r="CT33">
        <v>2.0636259380639501</v>
      </c>
    </row>
    <row r="34" spans="1:98">
      <c r="A34">
        <v>33</v>
      </c>
      <c r="B34" t="s">
        <v>33</v>
      </c>
      <c r="C34">
        <v>3.4265677714217873</v>
      </c>
      <c r="D34">
        <v>3.074773968083889</v>
      </c>
      <c r="E34">
        <v>3.8579745280704429</v>
      </c>
      <c r="F34">
        <v>4.9719085908169944</v>
      </c>
      <c r="G34">
        <v>5.267389788803456</v>
      </c>
      <c r="H34">
        <v>5.5206477997582937</v>
      </c>
      <c r="I34">
        <v>5.2475732233886703</v>
      </c>
      <c r="J34">
        <v>4.224685091822721</v>
      </c>
      <c r="K34">
        <v>2.9062019875816958</v>
      </c>
      <c r="L34">
        <v>3.9368668629438588</v>
      </c>
      <c r="M34">
        <v>3.8216082956678861</v>
      </c>
      <c r="N34">
        <v>3.8564591119207421</v>
      </c>
      <c r="O34">
        <v>2.6157954854397474</v>
      </c>
      <c r="P34">
        <v>4.3060986051897174</v>
      </c>
      <c r="Q34">
        <v>5.0618962594389387</v>
      </c>
      <c r="R34">
        <v>5.6779532055280697</v>
      </c>
      <c r="S34">
        <v>6.0489383501738132</v>
      </c>
      <c r="T34">
        <v>6.2354993024989795</v>
      </c>
      <c r="U34">
        <v>8.9135033623659865</v>
      </c>
      <c r="V34">
        <v>9.3129314445080809</v>
      </c>
      <c r="W34">
        <v>9.5181648239892382</v>
      </c>
      <c r="X34">
        <v>9.9535232206460904</v>
      </c>
      <c r="Y34">
        <v>10.788263235964692</v>
      </c>
      <c r="Z34">
        <v>10.281268473023005</v>
      </c>
      <c r="AA34">
        <v>10.140419152970665</v>
      </c>
      <c r="AB34">
        <v>8.4433734127799198</v>
      </c>
      <c r="AC34">
        <v>7.6837141441070287</v>
      </c>
      <c r="AD34">
        <v>7.0527484644651537</v>
      </c>
      <c r="AE34">
        <v>7.0604526657191542</v>
      </c>
      <c r="AF34">
        <v>6.1769400080673051</v>
      </c>
      <c r="AG34">
        <v>3.9711571012509097</v>
      </c>
      <c r="AH34">
        <v>4.1810564665328798</v>
      </c>
      <c r="AI34">
        <v>4.3534142524891877</v>
      </c>
      <c r="AJ34">
        <v>4.3672824478214523</v>
      </c>
      <c r="AK34">
        <v>5.5150259123160055</v>
      </c>
      <c r="AL34">
        <v>8.1692721550290059</v>
      </c>
      <c r="AM34">
        <v>6.6298296221482644</v>
      </c>
      <c r="AN34">
        <v>5.8867185448105488</v>
      </c>
      <c r="AO34">
        <v>6.1428936262081493</v>
      </c>
      <c r="AP34">
        <v>6.8419879443245861</v>
      </c>
      <c r="AQ34">
        <v>7.471329437477408</v>
      </c>
      <c r="AR34">
        <v>7.8147020369288924</v>
      </c>
      <c r="AS34">
        <v>7.8170595810151298</v>
      </c>
      <c r="AT34">
        <v>7.6446886010310493</v>
      </c>
      <c r="AU34">
        <v>6.6160668384458887</v>
      </c>
      <c r="AV34">
        <v>5.6815939346518576</v>
      </c>
      <c r="AW34">
        <v>4.3413783969229627</v>
      </c>
      <c r="AX34">
        <v>3.24458103198819</v>
      </c>
      <c r="AY34">
        <v>4.5109320294642714</v>
      </c>
      <c r="AZ34">
        <v>6.2641516253418672</v>
      </c>
      <c r="BA34">
        <v>7.1554897095076626</v>
      </c>
      <c r="BB34">
        <v>4.9837933201820874</v>
      </c>
      <c r="BC34">
        <v>4.3819231653166497</v>
      </c>
      <c r="BD34">
        <v>4.3176062299259144</v>
      </c>
      <c r="BE34">
        <v>3.69222347668412</v>
      </c>
      <c r="BF34">
        <v>4.0194610000693416</v>
      </c>
      <c r="BG34">
        <v>6.0246372453547394</v>
      </c>
      <c r="BH34">
        <v>7.3839546005930288</v>
      </c>
      <c r="BI34">
        <v>7.651006963998924</v>
      </c>
      <c r="BJ34">
        <v>6.335323944270101</v>
      </c>
      <c r="BK34">
        <v>5.8855156620128923</v>
      </c>
      <c r="BL34">
        <v>4.9768156309547749</v>
      </c>
      <c r="BM34">
        <v>3.9091383477005905</v>
      </c>
      <c r="BN34">
        <v>4.6683306437704317</v>
      </c>
      <c r="BO34">
        <v>4.283476605535526</v>
      </c>
      <c r="BP34">
        <v>3.749024100503263</v>
      </c>
      <c r="BQ34">
        <v>3.8220844523924313</v>
      </c>
      <c r="BR34">
        <v>4.0981040123931933</v>
      </c>
      <c r="BS34">
        <v>3.8641654544533566</v>
      </c>
      <c r="BT34">
        <v>3.0236586046551679</v>
      </c>
      <c r="BU34">
        <v>2.6823806706499909</v>
      </c>
      <c r="BV34">
        <v>3.2013228016749053</v>
      </c>
      <c r="BW34">
        <v>3.4474063730463484</v>
      </c>
      <c r="BX34">
        <v>3.1348460760225407</v>
      </c>
      <c r="BY34">
        <v>3.9123020326575357</v>
      </c>
      <c r="BZ34">
        <v>4.4316060962212447</v>
      </c>
      <c r="CA34">
        <v>3.5829125873712684</v>
      </c>
      <c r="CB34">
        <v>3.3609417499312855</v>
      </c>
      <c r="CC34">
        <v>3.6021998560060524</v>
      </c>
      <c r="CD34">
        <v>2.5677247510317329</v>
      </c>
      <c r="CE34">
        <v>1.6343491210856484</v>
      </c>
      <c r="CF34">
        <v>2.7334781838357998</v>
      </c>
      <c r="CG34">
        <v>1.7741629454094863</v>
      </c>
      <c r="CH34">
        <v>1.2247494366137204</v>
      </c>
      <c r="CI34">
        <v>0.72817856759652955</v>
      </c>
      <c r="CJ34">
        <v>1.3095832263701794</v>
      </c>
      <c r="CK34">
        <v>1.050870718170799</v>
      </c>
      <c r="CL34">
        <v>2.2201382128738771</v>
      </c>
      <c r="CM34">
        <v>4.2163685146816761</v>
      </c>
      <c r="CN34">
        <v>5.8666622281566845</v>
      </c>
      <c r="CO34">
        <v>6.2815154373016497</v>
      </c>
      <c r="CP34">
        <v>6.4721490293033952</v>
      </c>
      <c r="CQ34">
        <v>4.4743425689938618</v>
      </c>
      <c r="CR34">
        <v>2.8392166046554763</v>
      </c>
      <c r="CS34">
        <v>2.6863077015719483</v>
      </c>
      <c r="CT34">
        <v>2.332650656428072</v>
      </c>
    </row>
    <row r="35" spans="1:98">
      <c r="A35">
        <v>34</v>
      </c>
      <c r="B35" t="s">
        <v>34</v>
      </c>
      <c r="C35">
        <v>3.2779097387173266</v>
      </c>
      <c r="D35">
        <v>3.2827084322100859</v>
      </c>
      <c r="E35">
        <v>3.4417429744237182</v>
      </c>
      <c r="F35">
        <v>3.8473717542748744</v>
      </c>
      <c r="G35">
        <v>3.7634408602150557</v>
      </c>
      <c r="H35">
        <v>4.2741108745367029</v>
      </c>
      <c r="I35">
        <v>4.1344275107463915</v>
      </c>
      <c r="J35">
        <v>3.9176823254444741</v>
      </c>
      <c r="K35">
        <v>3.9066739012479985</v>
      </c>
      <c r="L35">
        <v>4.2615837594916997</v>
      </c>
      <c r="M35">
        <v>4.1238705691559261</v>
      </c>
      <c r="N35">
        <v>4.3117362231957372</v>
      </c>
      <c r="O35">
        <v>4.3348126436033994</v>
      </c>
      <c r="P35">
        <v>5.0624491571800547</v>
      </c>
      <c r="Q35">
        <v>5.6581505430723951</v>
      </c>
      <c r="R35">
        <v>5.4133492958510061</v>
      </c>
      <c r="S35">
        <v>5.1836076918028624</v>
      </c>
      <c r="T35">
        <v>5.3430703553479759</v>
      </c>
      <c r="U35">
        <v>7.4104678869219214</v>
      </c>
      <c r="V35">
        <v>7.8870468472494366</v>
      </c>
      <c r="W35">
        <v>7.4183682245896279</v>
      </c>
      <c r="X35">
        <v>7.5857752245827896</v>
      </c>
      <c r="Y35">
        <v>7.8907667180787371</v>
      </c>
      <c r="Z35">
        <v>7.5051232747561869</v>
      </c>
      <c r="AA35">
        <v>7.7399999999999949</v>
      </c>
      <c r="AB35">
        <v>6.9500000000000171</v>
      </c>
      <c r="AC35">
        <v>6.1800000000000068</v>
      </c>
      <c r="AD35">
        <v>6.3700000000000045</v>
      </c>
      <c r="AE35">
        <v>6.6500000000000057</v>
      </c>
      <c r="AF35">
        <v>6.3499999999999943</v>
      </c>
      <c r="AG35">
        <v>4.5900000000000034</v>
      </c>
      <c r="AH35">
        <v>3.7199999999999847</v>
      </c>
      <c r="AI35">
        <v>4.5400000000000063</v>
      </c>
      <c r="AJ35">
        <v>4.4000000000000057</v>
      </c>
      <c r="AK35">
        <v>5.0300000000000011</v>
      </c>
      <c r="AL35">
        <v>6.587361198880572</v>
      </c>
      <c r="AM35">
        <v>5.6152387830640009</v>
      </c>
      <c r="AN35">
        <v>5.1150202976995871</v>
      </c>
      <c r="AO35">
        <v>5.1261261261261239</v>
      </c>
      <c r="AP35">
        <v>5.4465250270075529</v>
      </c>
      <c r="AQ35">
        <v>5.7675004498830305</v>
      </c>
      <c r="AR35">
        <v>5.6799856656513157</v>
      </c>
      <c r="AS35">
        <v>5.4455005774184997</v>
      </c>
      <c r="AT35">
        <v>5.6980562705245319</v>
      </c>
      <c r="AU35">
        <v>5.2287581699346504</v>
      </c>
      <c r="AV35">
        <v>4.9409899594856483</v>
      </c>
      <c r="AW35">
        <v>3.9104685594844284</v>
      </c>
      <c r="AX35">
        <v>3.0896953098253874</v>
      </c>
      <c r="AY35">
        <v>3.5045730404308131</v>
      </c>
      <c r="AZ35">
        <v>3.8276690696876159</v>
      </c>
      <c r="BA35">
        <v>3.693547004884735</v>
      </c>
      <c r="BB35">
        <v>3.141808247246658</v>
      </c>
      <c r="BC35">
        <v>2.8583581454700209</v>
      </c>
      <c r="BD35">
        <v>2.9416751441166582</v>
      </c>
      <c r="BE35">
        <v>3.260320134793588</v>
      </c>
      <c r="BF35">
        <v>2.8801746578217973</v>
      </c>
      <c r="BG35">
        <v>2.6775222427396272</v>
      </c>
      <c r="BH35">
        <v>2.7192614351657483</v>
      </c>
      <c r="BI35">
        <v>2.9083899086413538</v>
      </c>
      <c r="BJ35">
        <v>2.2914072229140601</v>
      </c>
      <c r="BK35">
        <v>3.0142868940457532</v>
      </c>
      <c r="BL35">
        <v>3.479914035377746</v>
      </c>
      <c r="BM35">
        <v>3.3966942148760211</v>
      </c>
      <c r="BN35">
        <v>3.8490191209336899</v>
      </c>
      <c r="BO35">
        <v>4.1022247953022912</v>
      </c>
      <c r="BP35">
        <v>4.2905377583793154</v>
      </c>
      <c r="BQ35">
        <v>3.7611160969242263</v>
      </c>
      <c r="BR35">
        <v>3.3382304929807418</v>
      </c>
      <c r="BS35">
        <v>3.6377012997629237</v>
      </c>
      <c r="BT35">
        <v>3.750306397581511</v>
      </c>
      <c r="BU35">
        <v>3.6325134386707987</v>
      </c>
      <c r="BV35">
        <v>4.2042042042042027</v>
      </c>
      <c r="BW35">
        <v>3.4952701619368298</v>
      </c>
      <c r="BX35">
        <v>3.0753255052320441</v>
      </c>
      <c r="BY35">
        <v>3.2931020701782359</v>
      </c>
      <c r="BZ35">
        <v>3.1085604973696945</v>
      </c>
      <c r="CA35">
        <v>2.852149042663072</v>
      </c>
      <c r="CB35">
        <v>2.6926721415034791</v>
      </c>
      <c r="CC35">
        <v>2.8306337474445655</v>
      </c>
      <c r="CD35">
        <v>3.0250375167838257</v>
      </c>
      <c r="CE35">
        <v>2.7685754850922848</v>
      </c>
      <c r="CF35">
        <v>2.740589069144761</v>
      </c>
      <c r="CG35">
        <v>3.002200565859809</v>
      </c>
      <c r="CH35">
        <v>2.6637588597242967</v>
      </c>
      <c r="CI35">
        <v>2.53292021688614</v>
      </c>
      <c r="CJ35">
        <v>2.4953502789832669</v>
      </c>
      <c r="CK35">
        <v>2.6077536175810536</v>
      </c>
      <c r="CL35">
        <v>2.9761904761904674</v>
      </c>
      <c r="CM35">
        <v>3.3292136567279584</v>
      </c>
      <c r="CN35">
        <v>3.1141868512110591</v>
      </c>
      <c r="CO35">
        <v>2.592139470867096</v>
      </c>
      <c r="CP35">
        <v>2.936215884697944</v>
      </c>
      <c r="CQ35">
        <v>2.9856474019495067</v>
      </c>
      <c r="CR35">
        <v>3.0354131534569859</v>
      </c>
      <c r="CS35">
        <v>2.8841751869372843</v>
      </c>
      <c r="CT35">
        <v>2.7691373947348552</v>
      </c>
    </row>
    <row r="37" spans="1:98">
      <c r="A37" t="s">
        <v>78</v>
      </c>
      <c r="B37" t="s">
        <v>0</v>
      </c>
      <c r="C37" t="s">
        <v>324</v>
      </c>
      <c r="D37" t="s">
        <v>323</v>
      </c>
      <c r="E37" t="s">
        <v>333</v>
      </c>
    </row>
    <row r="38" spans="1:98">
      <c r="A38">
        <v>1</v>
      </c>
      <c r="B38" t="s">
        <v>1</v>
      </c>
      <c r="C38">
        <f t="shared" ref="C38:C71" si="0">_xlfn.STDEV.P(C2:CT2)</f>
        <v>1.5671769105322721</v>
      </c>
      <c r="D38">
        <f t="shared" ref="D38:D71" si="1">_xlfn.STDEV.S(C2:N2)</f>
        <v>1.4702658545838747</v>
      </c>
      <c r="E38">
        <f>AVERAGE(C2:N2)</f>
        <v>2.5507224751872131</v>
      </c>
    </row>
    <row r="39" spans="1:98">
      <c r="A39">
        <v>2</v>
      </c>
      <c r="B39" t="s">
        <v>2</v>
      </c>
      <c r="C39">
        <f t="shared" si="0"/>
        <v>1.6468667373831525</v>
      </c>
      <c r="D39">
        <f t="shared" si="1"/>
        <v>0.32095268134587185</v>
      </c>
      <c r="E39">
        <f t="shared" ref="E39:E71" si="2">AVERAGE(C3:N3)</f>
        <v>4.4476935481466482</v>
      </c>
    </row>
    <row r="40" spans="1:98">
      <c r="A40">
        <v>3</v>
      </c>
      <c r="B40" t="s">
        <v>3</v>
      </c>
      <c r="C40">
        <f t="shared" si="0"/>
        <v>2.2303291696365966</v>
      </c>
      <c r="D40">
        <f t="shared" si="1"/>
        <v>1.396764732125984</v>
      </c>
      <c r="E40">
        <f t="shared" si="2"/>
        <v>5.951170290809018</v>
      </c>
    </row>
    <row r="41" spans="1:98">
      <c r="A41">
        <v>4</v>
      </c>
      <c r="B41" t="s">
        <v>4</v>
      </c>
      <c r="C41">
        <f t="shared" si="0"/>
        <v>2.4319917402817897</v>
      </c>
      <c r="D41">
        <f t="shared" si="1"/>
        <v>0.49348718765343236</v>
      </c>
      <c r="E41">
        <f t="shared" si="2"/>
        <v>4.1820203204695758</v>
      </c>
    </row>
    <row r="42" spans="1:98">
      <c r="A42">
        <v>5</v>
      </c>
      <c r="B42" t="s">
        <v>5</v>
      </c>
      <c r="C42">
        <f t="shared" si="0"/>
        <v>2.3880397665713797</v>
      </c>
      <c r="D42">
        <f t="shared" si="1"/>
        <v>0.91735028659484807</v>
      </c>
      <c r="E42">
        <f t="shared" si="2"/>
        <v>4.2405779116349009</v>
      </c>
    </row>
    <row r="43" spans="1:98">
      <c r="A43">
        <v>6</v>
      </c>
      <c r="B43" t="s">
        <v>6</v>
      </c>
      <c r="C43">
        <f t="shared" si="0"/>
        <v>1.6397636965222486</v>
      </c>
      <c r="D43">
        <f t="shared" si="1"/>
        <v>0.76257583194060752</v>
      </c>
      <c r="E43">
        <f t="shared" si="2"/>
        <v>5.9364050827062149</v>
      </c>
    </row>
    <row r="44" spans="1:98">
      <c r="A44">
        <v>7</v>
      </c>
      <c r="B44" t="s">
        <v>7</v>
      </c>
      <c r="C44">
        <f t="shared" si="0"/>
        <v>1.7058855747287072</v>
      </c>
      <c r="D44">
        <f t="shared" si="1"/>
        <v>1.5489092178923929</v>
      </c>
      <c r="E44">
        <f t="shared" si="2"/>
        <v>4.2298962276694638</v>
      </c>
    </row>
    <row r="45" spans="1:98">
      <c r="A45">
        <v>8</v>
      </c>
      <c r="B45" t="s">
        <v>8</v>
      </c>
      <c r="C45">
        <f t="shared" si="0"/>
        <v>1.7890593055356141</v>
      </c>
      <c r="D45">
        <f t="shared" si="1"/>
        <v>0.29574556381554196</v>
      </c>
      <c r="E45">
        <f t="shared" si="2"/>
        <v>4.1677119683480939</v>
      </c>
    </row>
    <row r="46" spans="1:98">
      <c r="A46">
        <v>9</v>
      </c>
      <c r="B46" t="s">
        <v>9</v>
      </c>
      <c r="C46">
        <f t="shared" si="0"/>
        <v>1.9153217660002777</v>
      </c>
      <c r="D46">
        <f t="shared" si="1"/>
        <v>1.6710395184501012</v>
      </c>
      <c r="E46">
        <f t="shared" si="2"/>
        <v>4.5371588713428004</v>
      </c>
    </row>
    <row r="47" spans="1:98">
      <c r="A47">
        <v>10</v>
      </c>
      <c r="B47" t="s">
        <v>10</v>
      </c>
      <c r="C47">
        <f t="shared" si="0"/>
        <v>1.6054031061049869</v>
      </c>
      <c r="D47">
        <f t="shared" si="1"/>
        <v>0.58022816076662254</v>
      </c>
      <c r="E47">
        <f t="shared" si="2"/>
        <v>4.0457757612784269</v>
      </c>
    </row>
    <row r="48" spans="1:98">
      <c r="A48">
        <v>11</v>
      </c>
      <c r="B48" t="s">
        <v>11</v>
      </c>
      <c r="C48">
        <f t="shared" si="0"/>
        <v>1.687206994935867</v>
      </c>
      <c r="D48">
        <f t="shared" si="1"/>
        <v>0.75852030109001634</v>
      </c>
      <c r="E48">
        <f t="shared" si="2"/>
        <v>4.1015049159964461</v>
      </c>
    </row>
    <row r="49" spans="1:5">
      <c r="A49">
        <v>12</v>
      </c>
      <c r="B49" t="s">
        <v>12</v>
      </c>
      <c r="C49">
        <f t="shared" si="0"/>
        <v>1.6886692270011412</v>
      </c>
      <c r="D49">
        <f t="shared" si="1"/>
        <v>0.36328171826777139</v>
      </c>
      <c r="E49">
        <f t="shared" si="2"/>
        <v>4.4547307293667133</v>
      </c>
    </row>
    <row r="50" spans="1:5">
      <c r="A50">
        <v>13</v>
      </c>
      <c r="B50" t="s">
        <v>13</v>
      </c>
      <c r="C50">
        <f t="shared" si="0"/>
        <v>2.2423218395158968</v>
      </c>
      <c r="D50">
        <f t="shared" si="1"/>
        <v>0.86595534349143277</v>
      </c>
      <c r="E50">
        <f t="shared" si="2"/>
        <v>6.3151069952887164</v>
      </c>
    </row>
    <row r="51" spans="1:5">
      <c r="A51">
        <v>14</v>
      </c>
      <c r="B51" t="s">
        <v>14</v>
      </c>
      <c r="C51">
        <f t="shared" si="0"/>
        <v>1.354717469533989</v>
      </c>
      <c r="D51">
        <f t="shared" si="1"/>
        <v>0.58820840722582712</v>
      </c>
      <c r="E51">
        <f t="shared" si="2"/>
        <v>5.9782894700290994</v>
      </c>
    </row>
    <row r="52" spans="1:5">
      <c r="A52">
        <v>15</v>
      </c>
      <c r="B52" t="s">
        <v>15</v>
      </c>
      <c r="C52">
        <f t="shared" si="0"/>
        <v>1.5276056541102758</v>
      </c>
      <c r="D52">
        <f t="shared" si="1"/>
        <v>0.65276627611818727</v>
      </c>
      <c r="E52">
        <f t="shared" si="2"/>
        <v>6.0625766562586634</v>
      </c>
    </row>
    <row r="53" spans="1:5">
      <c r="A53">
        <v>16</v>
      </c>
      <c r="B53" t="s">
        <v>16</v>
      </c>
      <c r="C53">
        <f t="shared" si="0"/>
        <v>2.1470225402191403</v>
      </c>
      <c r="D53">
        <f t="shared" si="1"/>
        <v>0.47790268122125951</v>
      </c>
      <c r="E53">
        <f t="shared" si="2"/>
        <v>5.3424815195563289</v>
      </c>
    </row>
    <row r="54" spans="1:5">
      <c r="A54">
        <v>17</v>
      </c>
      <c r="B54" t="s">
        <v>17</v>
      </c>
      <c r="C54">
        <f t="shared" si="0"/>
        <v>2.780514263886948</v>
      </c>
      <c r="D54">
        <f t="shared" si="1"/>
        <v>1.0679008519743955</v>
      </c>
      <c r="E54">
        <f t="shared" si="2"/>
        <v>6.5595445929508216</v>
      </c>
    </row>
    <row r="55" spans="1:5">
      <c r="A55">
        <v>18</v>
      </c>
      <c r="B55" t="s">
        <v>18</v>
      </c>
      <c r="C55">
        <f t="shared" si="0"/>
        <v>1.7829717266485432</v>
      </c>
      <c r="D55">
        <f t="shared" si="1"/>
        <v>0.61905937408921075</v>
      </c>
      <c r="E55">
        <f t="shared" si="2"/>
        <v>2.7741757941321992</v>
      </c>
    </row>
    <row r="56" spans="1:5">
      <c r="A56">
        <v>19</v>
      </c>
      <c r="B56" t="s">
        <v>19</v>
      </c>
      <c r="C56">
        <f t="shared" si="0"/>
        <v>1.9506302088144452</v>
      </c>
      <c r="D56">
        <f t="shared" si="1"/>
        <v>0.45855856382689381</v>
      </c>
      <c r="E56">
        <f t="shared" si="2"/>
        <v>4.071274107859292</v>
      </c>
    </row>
    <row r="57" spans="1:5">
      <c r="A57">
        <v>20</v>
      </c>
      <c r="B57" t="s">
        <v>20</v>
      </c>
      <c r="C57">
        <f t="shared" si="0"/>
        <v>2.5799838071824723</v>
      </c>
      <c r="D57">
        <f t="shared" si="1"/>
        <v>0.56870648457155271</v>
      </c>
      <c r="E57">
        <f t="shared" si="2"/>
        <v>4.3749262421048831</v>
      </c>
    </row>
    <row r="58" spans="1:5">
      <c r="A58">
        <v>21</v>
      </c>
      <c r="B58" t="s">
        <v>21</v>
      </c>
      <c r="C58">
        <f t="shared" si="0"/>
        <v>2.8626244384838837</v>
      </c>
      <c r="D58">
        <f t="shared" si="1"/>
        <v>1.4727536182023115</v>
      </c>
      <c r="E58">
        <f t="shared" si="2"/>
        <v>7.2741953522948029</v>
      </c>
    </row>
    <row r="59" spans="1:5">
      <c r="A59">
        <v>22</v>
      </c>
      <c r="B59" t="s">
        <v>22</v>
      </c>
      <c r="C59">
        <f t="shared" si="0"/>
        <v>2.1124908650847067</v>
      </c>
      <c r="D59">
        <f t="shared" si="1"/>
        <v>1.7603904085181437</v>
      </c>
      <c r="E59">
        <f t="shared" si="2"/>
        <v>7.3540084567183692</v>
      </c>
    </row>
    <row r="60" spans="1:5">
      <c r="A60">
        <v>23</v>
      </c>
      <c r="B60" t="s">
        <v>23</v>
      </c>
      <c r="C60">
        <f t="shared" si="0"/>
        <v>2.0653400199972816</v>
      </c>
      <c r="D60">
        <f t="shared" si="1"/>
        <v>0.88505153401129955</v>
      </c>
      <c r="E60">
        <f t="shared" si="2"/>
        <v>4.7412161779275328</v>
      </c>
    </row>
    <row r="61" spans="1:5">
      <c r="A61">
        <v>24</v>
      </c>
      <c r="B61" t="s">
        <v>24</v>
      </c>
      <c r="C61">
        <f t="shared" si="0"/>
        <v>2.315076463449302</v>
      </c>
      <c r="D61">
        <f t="shared" si="1"/>
        <v>0.90485937082479373</v>
      </c>
      <c r="E61">
        <f t="shared" si="2"/>
        <v>2.4893002850983401</v>
      </c>
    </row>
    <row r="62" spans="1:5">
      <c r="A62">
        <v>25</v>
      </c>
      <c r="B62" t="s">
        <v>25</v>
      </c>
      <c r="C62">
        <f t="shared" si="0"/>
        <v>1.8981424569336098</v>
      </c>
      <c r="D62">
        <f t="shared" si="1"/>
        <v>0.7842983137449645</v>
      </c>
      <c r="E62">
        <f t="shared" si="2"/>
        <v>4.2254607180587831</v>
      </c>
    </row>
    <row r="63" spans="1:5">
      <c r="A63">
        <v>26</v>
      </c>
      <c r="B63" t="s">
        <v>26</v>
      </c>
      <c r="C63">
        <f t="shared" si="0"/>
        <v>1.9284593445073224</v>
      </c>
      <c r="D63">
        <f t="shared" si="1"/>
        <v>0.44337320290708215</v>
      </c>
      <c r="E63">
        <f t="shared" si="2"/>
        <v>3.5282049129210429</v>
      </c>
    </row>
    <row r="64" spans="1:5">
      <c r="A64">
        <v>27</v>
      </c>
      <c r="B64" t="s">
        <v>27</v>
      </c>
      <c r="C64">
        <f t="shared" si="0"/>
        <v>1.5328664905371541</v>
      </c>
      <c r="D64">
        <f t="shared" si="1"/>
        <v>0.59052435227283662</v>
      </c>
      <c r="E64">
        <f t="shared" si="2"/>
        <v>4.0329529120637835</v>
      </c>
    </row>
    <row r="65" spans="1:5">
      <c r="A65">
        <v>28</v>
      </c>
      <c r="B65" t="s">
        <v>28</v>
      </c>
      <c r="C65">
        <f t="shared" si="0"/>
        <v>1.8418061463752451</v>
      </c>
      <c r="D65">
        <f t="shared" si="1"/>
        <v>1.4271022997222633</v>
      </c>
      <c r="E65">
        <f t="shared" si="2"/>
        <v>4.9723039853563824</v>
      </c>
    </row>
    <row r="66" spans="1:5">
      <c r="A66">
        <v>29</v>
      </c>
      <c r="B66" t="s">
        <v>29</v>
      </c>
      <c r="C66">
        <f t="shared" si="0"/>
        <v>1.9510686354544038</v>
      </c>
      <c r="D66">
        <f t="shared" si="1"/>
        <v>1.177727802838209</v>
      </c>
      <c r="E66">
        <f t="shared" si="2"/>
        <v>4.4097388602788348</v>
      </c>
    </row>
    <row r="67" spans="1:5">
      <c r="A67">
        <v>30</v>
      </c>
      <c r="B67" t="s">
        <v>30</v>
      </c>
      <c r="C67">
        <f t="shared" si="0"/>
        <v>2.3259646679031203</v>
      </c>
      <c r="D67">
        <f t="shared" si="1"/>
        <v>2.5086688250637073</v>
      </c>
      <c r="E67">
        <f t="shared" si="2"/>
        <v>3.8703113548127703</v>
      </c>
    </row>
    <row r="68" spans="1:5">
      <c r="A68">
        <v>31</v>
      </c>
      <c r="B68" t="s">
        <v>31</v>
      </c>
      <c r="C68">
        <f t="shared" si="0"/>
        <v>2.4754779546008123</v>
      </c>
      <c r="D68">
        <f t="shared" si="1"/>
        <v>1.5410773409959966</v>
      </c>
      <c r="E68">
        <f t="shared" si="2"/>
        <v>4.3455364545076991</v>
      </c>
    </row>
    <row r="69" spans="1:5">
      <c r="A69">
        <v>32</v>
      </c>
      <c r="B69" t="s">
        <v>32</v>
      </c>
      <c r="C69">
        <f t="shared" si="0"/>
        <v>1.6244375224743575</v>
      </c>
      <c r="D69">
        <f t="shared" si="1"/>
        <v>0.66654205386283605</v>
      </c>
      <c r="E69">
        <f t="shared" si="2"/>
        <v>3.346972459771564</v>
      </c>
    </row>
    <row r="70" spans="1:5">
      <c r="A70">
        <v>33</v>
      </c>
      <c r="B70" t="s">
        <v>33</v>
      </c>
      <c r="C70">
        <f t="shared" si="0"/>
        <v>2.1951468347485168</v>
      </c>
      <c r="D70">
        <f t="shared" si="1"/>
        <v>0.88194405022206224</v>
      </c>
      <c r="E70">
        <f t="shared" si="2"/>
        <v>4.1760547516900361</v>
      </c>
    </row>
    <row r="71" spans="1:5">
      <c r="A71">
        <v>34</v>
      </c>
      <c r="B71" t="s">
        <v>34</v>
      </c>
      <c r="C71">
        <f t="shared" si="0"/>
        <v>1.466346220079741</v>
      </c>
      <c r="D71">
        <f t="shared" si="1"/>
        <v>0.37412076089676477</v>
      </c>
      <c r="E71">
        <f t="shared" si="2"/>
        <v>3.8786049103049991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2977-1CF3-474D-8ED2-CD4E1BDDF118}">
  <sheetPr codeName="Sheet11"/>
  <dimension ref="A1:K35"/>
  <sheetViews>
    <sheetView zoomScale="85" zoomScaleNormal="85" workbookViewId="0">
      <selection activeCell="C2" sqref="C2:C35"/>
    </sheetView>
  </sheetViews>
  <sheetFormatPr defaultRowHeight="18"/>
  <cols>
    <col min="2" max="2" width="19.33203125" bestFit="1" customWidth="1"/>
    <col min="3" max="3" width="19.33203125" customWidth="1"/>
    <col min="4" max="11" width="10.6640625" bestFit="1" customWidth="1"/>
  </cols>
  <sheetData>
    <row r="1" spans="1:11">
      <c r="A1" t="s">
        <v>78</v>
      </c>
      <c r="B1" t="s">
        <v>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>
      <c r="A2">
        <v>1</v>
      </c>
      <c r="B2" t="s">
        <v>1</v>
      </c>
      <c r="C2">
        <v>1852473</v>
      </c>
      <c r="D2" s="7">
        <v>1820921</v>
      </c>
      <c r="E2" s="7">
        <v>1842671</v>
      </c>
      <c r="F2" s="7">
        <v>1931823</v>
      </c>
      <c r="G2" s="7">
        <v>1966018</v>
      </c>
      <c r="H2" s="7">
        <v>2087045</v>
      </c>
      <c r="I2" s="7">
        <v>2138512</v>
      </c>
      <c r="J2" s="7">
        <v>2203717</v>
      </c>
      <c r="K2" s="7">
        <v>2322729</v>
      </c>
    </row>
    <row r="3" spans="1:11">
      <c r="A3">
        <v>2</v>
      </c>
      <c r="B3" t="s">
        <v>2</v>
      </c>
      <c r="C3">
        <v>2204874</v>
      </c>
      <c r="D3" s="7">
        <v>2259748</v>
      </c>
      <c r="E3" s="7">
        <v>2242076</v>
      </c>
      <c r="F3" s="7">
        <v>2272632</v>
      </c>
      <c r="G3" s="7">
        <v>2324805</v>
      </c>
      <c r="H3" s="7">
        <v>2416555</v>
      </c>
      <c r="I3" s="7">
        <v>2398307</v>
      </c>
      <c r="J3" s="7">
        <v>2490870</v>
      </c>
      <c r="K3" s="7">
        <v>2509316</v>
      </c>
    </row>
    <row r="4" spans="1:11">
      <c r="A4">
        <v>3</v>
      </c>
      <c r="B4" t="s">
        <v>3</v>
      </c>
      <c r="C4">
        <v>589634</v>
      </c>
      <c r="D4" s="7">
        <v>588655</v>
      </c>
      <c r="E4" s="7">
        <v>597613</v>
      </c>
      <c r="F4" s="7">
        <v>604223</v>
      </c>
      <c r="G4" s="7">
        <v>623949</v>
      </c>
      <c r="H4" s="7">
        <v>686830</v>
      </c>
      <c r="I4" s="7">
        <v>672618</v>
      </c>
      <c r="J4" s="7">
        <v>701366</v>
      </c>
      <c r="K4" s="7">
        <v>712230</v>
      </c>
    </row>
    <row r="5" spans="1:11">
      <c r="A5">
        <v>4</v>
      </c>
      <c r="B5" t="s">
        <v>4</v>
      </c>
      <c r="C5">
        <v>4529660</v>
      </c>
      <c r="D5" s="7">
        <v>4688423</v>
      </c>
      <c r="E5" s="7">
        <v>4687626</v>
      </c>
      <c r="F5" s="7">
        <v>4853992</v>
      </c>
      <c r="G5" s="7">
        <v>4825460</v>
      </c>
      <c r="H5" s="7">
        <v>5088497</v>
      </c>
      <c r="I5" s="7">
        <v>5077400</v>
      </c>
      <c r="J5" s="7">
        <v>5332496</v>
      </c>
      <c r="K5" s="7">
        <v>5676224</v>
      </c>
    </row>
    <row r="6" spans="1:11">
      <c r="A6">
        <v>5</v>
      </c>
      <c r="B6" t="s">
        <v>5</v>
      </c>
      <c r="C6">
        <v>873719</v>
      </c>
      <c r="D6" s="7">
        <v>859858</v>
      </c>
      <c r="E6" s="7">
        <v>832048</v>
      </c>
      <c r="F6" s="7">
        <v>868794</v>
      </c>
      <c r="G6" s="7">
        <v>904317</v>
      </c>
      <c r="H6" s="7">
        <v>964971</v>
      </c>
      <c r="I6" s="7">
        <v>932976</v>
      </c>
      <c r="J6" s="7">
        <v>963463</v>
      </c>
      <c r="K6" s="7">
        <v>1013245</v>
      </c>
    </row>
    <row r="7" spans="1:11">
      <c r="A7">
        <v>6</v>
      </c>
      <c r="B7" t="s">
        <v>6</v>
      </c>
      <c r="C7">
        <v>445210</v>
      </c>
      <c r="D7" s="7">
        <v>458409</v>
      </c>
      <c r="E7" s="7">
        <v>458930</v>
      </c>
      <c r="F7" s="7">
        <v>479137</v>
      </c>
      <c r="G7" s="7">
        <v>493687</v>
      </c>
      <c r="H7" s="7">
        <v>546668</v>
      </c>
      <c r="I7" s="7">
        <v>524316</v>
      </c>
      <c r="J7" s="7">
        <v>555533</v>
      </c>
      <c r="K7" s="7">
        <v>607736</v>
      </c>
    </row>
    <row r="8" spans="1:11">
      <c r="A8">
        <v>7</v>
      </c>
      <c r="B8" t="s">
        <v>7</v>
      </c>
      <c r="C8">
        <v>336588</v>
      </c>
      <c r="D8" s="7">
        <v>351184</v>
      </c>
      <c r="E8" s="7">
        <v>359527</v>
      </c>
      <c r="F8" s="7">
        <v>378436</v>
      </c>
      <c r="G8" s="7">
        <v>380226</v>
      </c>
      <c r="H8" s="7">
        <v>402360</v>
      </c>
      <c r="I8" s="7">
        <v>402526</v>
      </c>
      <c r="J8" s="7">
        <v>417544</v>
      </c>
      <c r="K8" s="7">
        <v>436739</v>
      </c>
    </row>
    <row r="9" spans="1:11">
      <c r="A9">
        <v>8</v>
      </c>
      <c r="B9" t="s">
        <v>8</v>
      </c>
      <c r="C9">
        <v>4588418</v>
      </c>
      <c r="D9" s="7">
        <v>4822567</v>
      </c>
      <c r="E9" s="7">
        <v>4668239</v>
      </c>
      <c r="F9" s="7">
        <v>4634369</v>
      </c>
      <c r="G9" s="7">
        <v>4724029</v>
      </c>
      <c r="H9" s="7">
        <v>4861832</v>
      </c>
      <c r="I9" s="7">
        <v>4509171</v>
      </c>
      <c r="J9" s="7">
        <v>4726779</v>
      </c>
      <c r="K9" s="7">
        <v>5167923</v>
      </c>
    </row>
    <row r="10" spans="1:11">
      <c r="A10">
        <v>9</v>
      </c>
      <c r="B10" t="s">
        <v>9</v>
      </c>
      <c r="C10">
        <v>1434998</v>
      </c>
      <c r="D10" s="7">
        <v>1447955</v>
      </c>
      <c r="E10" s="7">
        <v>1397247</v>
      </c>
      <c r="F10" s="7">
        <v>1491038</v>
      </c>
      <c r="G10" s="7">
        <v>1550403</v>
      </c>
      <c r="H10" s="7">
        <v>1624522</v>
      </c>
      <c r="I10" s="7">
        <v>1657817</v>
      </c>
      <c r="J10" s="7">
        <v>1721362</v>
      </c>
      <c r="K10" s="7">
        <v>1720665</v>
      </c>
    </row>
    <row r="11" spans="1:11">
      <c r="A11">
        <v>10</v>
      </c>
      <c r="B11" t="s">
        <v>10</v>
      </c>
      <c r="C11">
        <v>17500000</v>
      </c>
      <c r="D11" s="7">
        <v>18715843</v>
      </c>
      <c r="E11" s="7">
        <v>18731943</v>
      </c>
      <c r="F11" s="7">
        <v>19230943</v>
      </c>
      <c r="G11" s="7">
        <v>18791482</v>
      </c>
      <c r="H11" s="7">
        <v>19202038</v>
      </c>
      <c r="I11" s="7">
        <v>20551575</v>
      </c>
      <c r="J11" s="7">
        <v>20779888</v>
      </c>
      <c r="K11" s="7">
        <v>21994014</v>
      </c>
    </row>
    <row r="12" spans="1:11">
      <c r="A12">
        <v>11</v>
      </c>
      <c r="B12" t="s">
        <v>11</v>
      </c>
      <c r="C12">
        <v>15900000</v>
      </c>
      <c r="D12" s="7">
        <v>16591701</v>
      </c>
      <c r="E12" s="7">
        <v>16469960</v>
      </c>
      <c r="F12" s="7">
        <v>16550682</v>
      </c>
      <c r="G12" s="7">
        <v>16435142</v>
      </c>
      <c r="H12" s="7">
        <v>16511136</v>
      </c>
      <c r="I12" s="7">
        <v>17186674</v>
      </c>
      <c r="J12" s="7">
        <v>17245548</v>
      </c>
      <c r="K12" s="7">
        <v>17805261</v>
      </c>
    </row>
    <row r="13" spans="1:11">
      <c r="A13">
        <v>12</v>
      </c>
      <c r="B13" t="s">
        <v>12</v>
      </c>
      <c r="C13">
        <v>18900000</v>
      </c>
      <c r="D13" s="7">
        <v>19411256</v>
      </c>
      <c r="E13" s="7">
        <v>19553910</v>
      </c>
      <c r="F13" s="7">
        <v>19306508</v>
      </c>
      <c r="G13" s="7">
        <v>19367777</v>
      </c>
      <c r="H13" s="7">
        <v>19114563</v>
      </c>
      <c r="I13" s="7">
        <v>20099220</v>
      </c>
      <c r="J13" s="7">
        <v>20449949</v>
      </c>
      <c r="K13" s="7">
        <v>20762554</v>
      </c>
    </row>
    <row r="14" spans="1:11">
      <c r="A14">
        <v>13</v>
      </c>
      <c r="B14" t="s">
        <v>13</v>
      </c>
      <c r="C14">
        <v>2146572</v>
      </c>
      <c r="D14" s="7">
        <v>2208259</v>
      </c>
      <c r="E14" s="7">
        <v>2172337</v>
      </c>
      <c r="F14" s="7">
        <v>2226510</v>
      </c>
      <c r="G14" s="7">
        <v>2235887</v>
      </c>
      <c r="H14" s="7">
        <v>2287823</v>
      </c>
      <c r="I14" s="7">
        <v>2303198</v>
      </c>
      <c r="J14" s="7">
        <v>2346881</v>
      </c>
      <c r="K14" s="7">
        <v>2467027</v>
      </c>
    </row>
    <row r="15" spans="1:11">
      <c r="A15">
        <v>14</v>
      </c>
      <c r="B15" t="s">
        <v>14</v>
      </c>
      <c r="C15">
        <v>1824929</v>
      </c>
      <c r="D15" s="7">
        <v>1839386</v>
      </c>
      <c r="E15" s="7">
        <v>1830813</v>
      </c>
      <c r="F15" s="7">
        <v>1867462</v>
      </c>
      <c r="G15" s="7">
        <v>1889502</v>
      </c>
      <c r="H15" s="7">
        <v>1965088</v>
      </c>
      <c r="I15" s="7">
        <v>1975161</v>
      </c>
      <c r="J15" s="7">
        <v>2021666</v>
      </c>
      <c r="K15" s="7">
        <v>2169869</v>
      </c>
    </row>
    <row r="16" spans="1:11">
      <c r="A16">
        <v>15</v>
      </c>
      <c r="B16" t="s">
        <v>15</v>
      </c>
      <c r="C16">
        <v>1105701</v>
      </c>
      <c r="D16" s="7">
        <v>1122845</v>
      </c>
      <c r="E16" s="7">
        <v>1124017</v>
      </c>
      <c r="F16" s="7">
        <v>1154489</v>
      </c>
      <c r="G16" s="7">
        <v>1214681</v>
      </c>
      <c r="H16" s="7">
        <v>1248189</v>
      </c>
      <c r="I16" s="7">
        <v>1222707</v>
      </c>
      <c r="J16" s="7">
        <v>1301002</v>
      </c>
      <c r="K16" s="7">
        <v>1368998</v>
      </c>
    </row>
    <row r="17" spans="1:11">
      <c r="A17">
        <v>16</v>
      </c>
      <c r="B17" t="s">
        <v>16</v>
      </c>
      <c r="C17">
        <v>1591003</v>
      </c>
      <c r="D17" s="7">
        <v>1619301</v>
      </c>
      <c r="E17" s="7">
        <v>1603915</v>
      </c>
      <c r="F17" s="7">
        <v>1677466</v>
      </c>
      <c r="G17" s="7">
        <v>1423957</v>
      </c>
      <c r="H17" s="7">
        <v>1581239</v>
      </c>
      <c r="I17" s="7">
        <v>1540675</v>
      </c>
      <c r="J17" s="7">
        <v>1618285</v>
      </c>
      <c r="K17" s="7">
        <v>1773371</v>
      </c>
    </row>
    <row r="18" spans="1:11">
      <c r="A18">
        <v>17</v>
      </c>
      <c r="B18" t="s">
        <v>17</v>
      </c>
      <c r="D18" s="7"/>
      <c r="E18" s="7"/>
      <c r="F18" s="7"/>
      <c r="G18" s="7">
        <v>267023</v>
      </c>
      <c r="H18" s="7">
        <v>273423</v>
      </c>
      <c r="I18" s="7">
        <v>312416</v>
      </c>
      <c r="J18" s="7">
        <v>323400</v>
      </c>
      <c r="K18" s="7">
        <v>335601</v>
      </c>
    </row>
    <row r="19" spans="1:11">
      <c r="A19">
        <v>18</v>
      </c>
      <c r="B19" t="s">
        <v>18</v>
      </c>
      <c r="C19">
        <v>781824</v>
      </c>
      <c r="D19" s="7">
        <v>802795</v>
      </c>
      <c r="E19" s="7">
        <v>806073</v>
      </c>
      <c r="F19" s="7">
        <v>819656</v>
      </c>
      <c r="G19" s="7">
        <v>836670</v>
      </c>
      <c r="H19" s="7">
        <v>859813</v>
      </c>
      <c r="I19" s="7">
        <v>896931</v>
      </c>
      <c r="J19" s="7">
        <v>901019</v>
      </c>
      <c r="K19" s="7">
        <v>972575</v>
      </c>
    </row>
    <row r="20" spans="1:11">
      <c r="A20">
        <v>19</v>
      </c>
      <c r="B20" t="s">
        <v>19</v>
      </c>
      <c r="C20">
        <v>3482301</v>
      </c>
      <c r="D20" s="7">
        <v>3532975</v>
      </c>
      <c r="E20" s="7">
        <v>3471602</v>
      </c>
      <c r="F20" s="7">
        <v>3673158</v>
      </c>
      <c r="G20" s="7">
        <v>3635258</v>
      </c>
      <c r="H20" s="7">
        <v>3931321</v>
      </c>
      <c r="I20" s="7">
        <v>3896230</v>
      </c>
      <c r="J20" s="7">
        <v>4060377</v>
      </c>
      <c r="K20" s="7">
        <v>4233555</v>
      </c>
    </row>
    <row r="21" spans="1:11">
      <c r="A21">
        <v>20</v>
      </c>
      <c r="B21" t="s">
        <v>20</v>
      </c>
      <c r="C21">
        <v>437870</v>
      </c>
      <c r="D21" s="7">
        <v>452671</v>
      </c>
      <c r="E21" s="7">
        <v>454978</v>
      </c>
      <c r="F21" s="7">
        <v>456017</v>
      </c>
      <c r="G21" s="7">
        <v>482543</v>
      </c>
      <c r="H21" s="7">
        <v>503479</v>
      </c>
      <c r="I21" s="7">
        <v>488715</v>
      </c>
      <c r="J21" s="7">
        <v>515615</v>
      </c>
      <c r="K21" s="7">
        <v>517249</v>
      </c>
    </row>
    <row r="22" spans="1:11">
      <c r="A22">
        <v>21</v>
      </c>
      <c r="B22" t="s">
        <v>21</v>
      </c>
      <c r="C22">
        <v>650112</v>
      </c>
      <c r="D22" s="7">
        <v>617069</v>
      </c>
      <c r="E22" s="7">
        <v>602429</v>
      </c>
      <c r="F22" s="7">
        <v>601651</v>
      </c>
      <c r="G22" s="7">
        <v>655063</v>
      </c>
      <c r="H22" s="7">
        <v>690786</v>
      </c>
      <c r="I22" s="7">
        <v>642061</v>
      </c>
      <c r="J22" s="7">
        <v>700143</v>
      </c>
      <c r="K22" s="7">
        <v>712118</v>
      </c>
    </row>
    <row r="23" spans="1:11">
      <c r="A23">
        <v>22</v>
      </c>
      <c r="B23" t="s">
        <v>22</v>
      </c>
      <c r="C23">
        <v>1962240</v>
      </c>
      <c r="D23" s="7">
        <v>2024611</v>
      </c>
      <c r="E23" s="7">
        <v>2032282</v>
      </c>
      <c r="F23" s="7">
        <v>2094100</v>
      </c>
      <c r="G23" s="7">
        <v>2127503</v>
      </c>
      <c r="H23" s="7">
        <v>2367310</v>
      </c>
      <c r="I23" s="7">
        <v>2316720</v>
      </c>
      <c r="J23" s="7">
        <v>2154124</v>
      </c>
      <c r="K23" s="7">
        <v>2408095</v>
      </c>
    </row>
    <row r="24" spans="1:11">
      <c r="A24">
        <v>23</v>
      </c>
      <c r="B24" t="s">
        <v>23</v>
      </c>
      <c r="C24">
        <v>2096259</v>
      </c>
      <c r="D24" s="7">
        <v>2127369</v>
      </c>
      <c r="E24" s="7">
        <v>2104507</v>
      </c>
      <c r="F24" s="7">
        <v>2174228</v>
      </c>
      <c r="G24" s="7">
        <v>2219291</v>
      </c>
      <c r="H24" s="7">
        <v>2277068</v>
      </c>
      <c r="I24" s="7">
        <v>2320061</v>
      </c>
      <c r="J24" s="7">
        <v>2411533</v>
      </c>
      <c r="K24" s="7">
        <v>2457848</v>
      </c>
    </row>
    <row r="25" spans="1:11">
      <c r="A25">
        <v>24</v>
      </c>
      <c r="B25" t="s">
        <v>24</v>
      </c>
      <c r="C25">
        <v>1476227</v>
      </c>
      <c r="D25" s="7">
        <v>1500267</v>
      </c>
      <c r="E25" s="7">
        <v>1559675</v>
      </c>
      <c r="F25" s="7">
        <v>1617437</v>
      </c>
      <c r="G25" s="7">
        <v>1672480</v>
      </c>
      <c r="H25" s="7">
        <v>1664485</v>
      </c>
      <c r="I25" s="7">
        <v>1699071</v>
      </c>
      <c r="J25" s="7">
        <v>1777207</v>
      </c>
      <c r="K25" s="7">
        <v>1746963</v>
      </c>
    </row>
    <row r="26" spans="1:11">
      <c r="A26">
        <v>25</v>
      </c>
      <c r="B26" t="s">
        <v>25</v>
      </c>
      <c r="C26">
        <v>2424180</v>
      </c>
      <c r="D26" s="7">
        <v>2415949</v>
      </c>
      <c r="E26" s="7">
        <v>2479493</v>
      </c>
      <c r="F26" s="7">
        <v>2518485</v>
      </c>
      <c r="G26" s="7">
        <v>2554296</v>
      </c>
      <c r="H26" s="7">
        <v>2765946</v>
      </c>
      <c r="I26" s="7">
        <v>2781021</v>
      </c>
      <c r="J26" s="7">
        <v>2915597</v>
      </c>
      <c r="K26" s="7">
        <v>3112774</v>
      </c>
    </row>
    <row r="27" spans="1:11">
      <c r="A27">
        <v>26</v>
      </c>
      <c r="B27" t="s">
        <v>26</v>
      </c>
      <c r="C27">
        <v>536048</v>
      </c>
      <c r="D27" s="7">
        <v>575858</v>
      </c>
      <c r="E27" s="7">
        <v>545438</v>
      </c>
      <c r="F27" s="7">
        <v>595797</v>
      </c>
      <c r="G27" s="7">
        <v>595905</v>
      </c>
      <c r="H27" s="7">
        <v>624182</v>
      </c>
      <c r="I27" s="7">
        <v>595004</v>
      </c>
      <c r="J27" s="7">
        <v>619395</v>
      </c>
      <c r="K27" s="7">
        <v>660257</v>
      </c>
    </row>
    <row r="28" spans="1:11">
      <c r="A28">
        <v>27</v>
      </c>
      <c r="B28" t="s">
        <v>27</v>
      </c>
      <c r="C28">
        <v>3375498</v>
      </c>
      <c r="D28" s="7">
        <v>3438288</v>
      </c>
      <c r="E28" s="7">
        <v>3376549</v>
      </c>
      <c r="F28" s="7">
        <v>3527036</v>
      </c>
      <c r="G28" s="7">
        <v>3485492</v>
      </c>
      <c r="H28" s="7">
        <v>3694712</v>
      </c>
      <c r="I28" s="7">
        <v>3598663</v>
      </c>
      <c r="J28" s="7">
        <v>3774924</v>
      </c>
      <c r="K28" s="7">
        <v>3934557</v>
      </c>
    </row>
    <row r="29" spans="1:11">
      <c r="A29">
        <v>28</v>
      </c>
      <c r="B29" t="s">
        <v>28</v>
      </c>
      <c r="C29">
        <v>1260999</v>
      </c>
      <c r="D29" s="7">
        <v>1229597</v>
      </c>
      <c r="E29" s="7">
        <v>1239122</v>
      </c>
      <c r="F29" s="7">
        <v>1293226</v>
      </c>
      <c r="G29" s="7">
        <v>1327418</v>
      </c>
      <c r="H29" s="7">
        <v>1459803</v>
      </c>
      <c r="I29" s="7">
        <v>1374214</v>
      </c>
      <c r="J29" s="7">
        <v>1451491</v>
      </c>
      <c r="K29" s="7">
        <v>1493796</v>
      </c>
    </row>
    <row r="30" spans="1:11">
      <c r="A30">
        <v>29</v>
      </c>
      <c r="B30" t="s">
        <v>29</v>
      </c>
      <c r="C30">
        <v>1026548</v>
      </c>
      <c r="D30" s="7">
        <v>1000570</v>
      </c>
      <c r="E30" s="7">
        <v>997231</v>
      </c>
      <c r="F30" s="7">
        <v>1037419</v>
      </c>
      <c r="G30" s="7">
        <v>1074916</v>
      </c>
      <c r="H30" s="7">
        <v>1219548</v>
      </c>
      <c r="I30" s="7">
        <v>1160974</v>
      </c>
      <c r="J30" s="7">
        <v>1207488</v>
      </c>
      <c r="K30" s="7">
        <v>1258102</v>
      </c>
    </row>
    <row r="31" spans="1:11">
      <c r="A31">
        <v>30</v>
      </c>
      <c r="B31" t="s">
        <v>30</v>
      </c>
      <c r="C31">
        <v>990720</v>
      </c>
      <c r="D31" s="7">
        <v>976997</v>
      </c>
      <c r="E31" s="7">
        <v>965457</v>
      </c>
      <c r="F31" s="7">
        <v>980756</v>
      </c>
      <c r="G31" s="7">
        <v>1000032</v>
      </c>
      <c r="H31" s="7">
        <v>1110564</v>
      </c>
      <c r="I31" s="7">
        <v>1040826</v>
      </c>
      <c r="J31" s="7">
        <v>1095145</v>
      </c>
      <c r="K31" s="7">
        <v>1128677</v>
      </c>
    </row>
    <row r="32" spans="1:11">
      <c r="A32">
        <v>31</v>
      </c>
      <c r="B32" t="s">
        <v>31</v>
      </c>
      <c r="C32">
        <v>2070725</v>
      </c>
      <c r="D32" s="7">
        <v>2094589</v>
      </c>
      <c r="E32" s="7">
        <v>2061109</v>
      </c>
      <c r="F32" s="7">
        <v>2180336</v>
      </c>
      <c r="G32" s="7">
        <v>2184599</v>
      </c>
      <c r="H32" s="7">
        <v>2347911</v>
      </c>
      <c r="I32" s="7">
        <v>2344972</v>
      </c>
      <c r="J32" s="7">
        <v>2410450</v>
      </c>
      <c r="K32" s="7">
        <v>2544801</v>
      </c>
    </row>
    <row r="33" spans="1:11">
      <c r="A33">
        <v>32</v>
      </c>
      <c r="B33" t="s">
        <v>32</v>
      </c>
      <c r="C33">
        <v>3553104</v>
      </c>
      <c r="D33" s="7">
        <v>3601561</v>
      </c>
      <c r="E33" s="7">
        <v>3524883</v>
      </c>
      <c r="F33" s="7">
        <v>3692806</v>
      </c>
      <c r="G33" s="7">
        <v>3695866</v>
      </c>
      <c r="H33" s="7">
        <v>3998637</v>
      </c>
      <c r="I33" s="7">
        <v>3942534</v>
      </c>
      <c r="J33" s="7">
        <v>3963870</v>
      </c>
      <c r="K33" s="7">
        <v>4166823</v>
      </c>
    </row>
    <row r="34" spans="1:11">
      <c r="A34">
        <v>33</v>
      </c>
      <c r="B34" t="s">
        <v>33</v>
      </c>
      <c r="C34">
        <v>5912114</v>
      </c>
      <c r="D34" s="7">
        <v>5902424</v>
      </c>
      <c r="E34" s="7">
        <v>6081301</v>
      </c>
      <c r="F34" s="7">
        <v>5881371</v>
      </c>
      <c r="G34" s="7">
        <v>5962304</v>
      </c>
      <c r="H34" s="7">
        <v>5991229</v>
      </c>
      <c r="I34" s="7">
        <v>6365989</v>
      </c>
      <c r="J34" s="7">
        <v>6728431</v>
      </c>
      <c r="K34" s="7">
        <v>7036486</v>
      </c>
    </row>
    <row r="35" spans="1:11">
      <c r="A35">
        <v>34</v>
      </c>
      <c r="B35" t="s">
        <v>34</v>
      </c>
      <c r="C35">
        <v>1798595</v>
      </c>
      <c r="D35" s="7">
        <v>1911720</v>
      </c>
      <c r="E35" s="7">
        <v>1886071</v>
      </c>
      <c r="F35" s="7">
        <v>1956043</v>
      </c>
      <c r="G35" s="7">
        <v>1891218</v>
      </c>
      <c r="H35" s="7">
        <v>2042400</v>
      </c>
      <c r="I35" s="7">
        <v>2053168</v>
      </c>
      <c r="J35" s="7">
        <v>2118392</v>
      </c>
      <c r="K35" s="7">
        <v>2138014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4EC9-2360-4D42-83A7-1D00833B1478}">
  <sheetPr codeName="Sheet12"/>
  <dimension ref="A1:K147"/>
  <sheetViews>
    <sheetView topLeftCell="A4" zoomScale="85" zoomScaleNormal="85" workbookViewId="0">
      <selection activeCell="O10" sqref="O10"/>
    </sheetView>
  </sheetViews>
  <sheetFormatPr defaultRowHeight="18"/>
  <cols>
    <col min="2" max="2" width="19.33203125" bestFit="1" customWidth="1"/>
    <col min="3" max="3" width="19.33203125" customWidth="1"/>
    <col min="4" max="4" width="13.5" bestFit="1" customWidth="1"/>
    <col min="5" max="11" width="12.25" bestFit="1" customWidth="1"/>
  </cols>
  <sheetData>
    <row r="1" spans="1:11">
      <c r="A1" t="s">
        <v>327</v>
      </c>
    </row>
    <row r="2" spans="1:11">
      <c r="A2" t="s">
        <v>78</v>
      </c>
      <c r="B2" t="s">
        <v>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</row>
    <row r="3" spans="1:11">
      <c r="A3">
        <v>1</v>
      </c>
      <c r="B3" t="s">
        <v>1</v>
      </c>
      <c r="C3">
        <v>1852473</v>
      </c>
      <c r="D3" s="7">
        <v>1820921</v>
      </c>
      <c r="E3" s="7">
        <v>1842671</v>
      </c>
      <c r="F3" s="7">
        <v>1931823</v>
      </c>
      <c r="G3" s="7">
        <v>1966018</v>
      </c>
      <c r="H3" s="7">
        <v>2087045</v>
      </c>
      <c r="I3" s="7">
        <v>2138512</v>
      </c>
      <c r="J3" s="7">
        <v>2203717</v>
      </c>
      <c r="K3" s="7">
        <v>2322729</v>
      </c>
    </row>
    <row r="4" spans="1:11">
      <c r="A4">
        <v>2</v>
      </c>
      <c r="B4" t="s">
        <v>2</v>
      </c>
      <c r="C4">
        <v>2204874</v>
      </c>
      <c r="D4" s="7">
        <v>2259748</v>
      </c>
      <c r="E4" s="7">
        <v>2242076</v>
      </c>
      <c r="F4" s="7">
        <v>2272632</v>
      </c>
      <c r="G4" s="7">
        <v>2324805</v>
      </c>
      <c r="H4" s="7">
        <v>2416555</v>
      </c>
      <c r="I4" s="7">
        <v>2398307</v>
      </c>
      <c r="J4" s="7">
        <v>2490870</v>
      </c>
      <c r="K4" s="7">
        <v>2509316</v>
      </c>
    </row>
    <row r="5" spans="1:11">
      <c r="A5">
        <v>3</v>
      </c>
      <c r="B5" t="s">
        <v>3</v>
      </c>
      <c r="C5">
        <v>589634</v>
      </c>
      <c r="D5" s="7">
        <v>588655</v>
      </c>
      <c r="E5" s="7">
        <v>597613</v>
      </c>
      <c r="F5" s="7">
        <v>604223</v>
      </c>
      <c r="G5" s="7">
        <v>623949</v>
      </c>
      <c r="H5" s="7">
        <v>686830</v>
      </c>
      <c r="I5" s="7">
        <v>672618</v>
      </c>
      <c r="J5" s="7">
        <v>701366</v>
      </c>
      <c r="K5" s="7">
        <v>712230</v>
      </c>
    </row>
    <row r="6" spans="1:11">
      <c r="A6">
        <v>4</v>
      </c>
      <c r="B6" t="s">
        <v>4</v>
      </c>
      <c r="C6">
        <v>4529660</v>
      </c>
      <c r="D6" s="7">
        <v>4688423</v>
      </c>
      <c r="E6" s="7">
        <v>4687626</v>
      </c>
      <c r="F6" s="7">
        <v>4853992</v>
      </c>
      <c r="G6" s="7">
        <v>4825460</v>
      </c>
      <c r="H6" s="7">
        <v>5088497</v>
      </c>
      <c r="I6" s="7">
        <v>5077400</v>
      </c>
      <c r="J6" s="7">
        <v>5332496</v>
      </c>
      <c r="K6" s="7">
        <v>5676224</v>
      </c>
    </row>
    <row r="7" spans="1:11">
      <c r="A7">
        <v>5</v>
      </c>
      <c r="B7" t="s">
        <v>5</v>
      </c>
      <c r="C7">
        <v>873719</v>
      </c>
      <c r="D7" s="7">
        <v>859858</v>
      </c>
      <c r="E7" s="7">
        <v>832048</v>
      </c>
      <c r="F7" s="7">
        <v>868794</v>
      </c>
      <c r="G7" s="7">
        <v>904317</v>
      </c>
      <c r="H7" s="7">
        <v>964971</v>
      </c>
      <c r="I7" s="7">
        <v>932976</v>
      </c>
      <c r="J7" s="7">
        <v>963463</v>
      </c>
      <c r="K7" s="7">
        <v>1013245</v>
      </c>
    </row>
    <row r="8" spans="1:11">
      <c r="A8">
        <v>6</v>
      </c>
      <c r="B8" t="s">
        <v>6</v>
      </c>
      <c r="C8">
        <v>445210</v>
      </c>
      <c r="D8" s="7">
        <v>458409</v>
      </c>
      <c r="E8" s="7">
        <v>458930</v>
      </c>
      <c r="F8" s="7">
        <v>479137</v>
      </c>
      <c r="G8" s="7">
        <v>493687</v>
      </c>
      <c r="H8" s="7">
        <v>546668</v>
      </c>
      <c r="I8" s="7">
        <v>524316</v>
      </c>
      <c r="J8" s="7">
        <v>555533</v>
      </c>
      <c r="K8" s="7">
        <v>607736</v>
      </c>
    </row>
    <row r="9" spans="1:11">
      <c r="A9">
        <v>7</v>
      </c>
      <c r="B9" t="s">
        <v>7</v>
      </c>
      <c r="C9">
        <v>336588</v>
      </c>
      <c r="D9" s="7">
        <v>351184</v>
      </c>
      <c r="E9" s="7">
        <v>359527</v>
      </c>
      <c r="F9" s="7">
        <v>378436</v>
      </c>
      <c r="G9" s="7">
        <v>380226</v>
      </c>
      <c r="H9" s="7">
        <v>402360</v>
      </c>
      <c r="I9" s="7">
        <v>402526</v>
      </c>
      <c r="J9" s="7">
        <v>417544</v>
      </c>
      <c r="K9" s="7">
        <v>436739</v>
      </c>
    </row>
    <row r="10" spans="1:11">
      <c r="A10">
        <v>8</v>
      </c>
      <c r="B10" t="s">
        <v>8</v>
      </c>
      <c r="C10">
        <v>4588418</v>
      </c>
      <c r="D10" s="7">
        <v>4822567</v>
      </c>
      <c r="E10" s="7">
        <v>4668239</v>
      </c>
      <c r="F10" s="7">
        <v>4634369</v>
      </c>
      <c r="G10" s="7">
        <v>4724029</v>
      </c>
      <c r="H10" s="7">
        <v>4861832</v>
      </c>
      <c r="I10" s="7">
        <v>4509171</v>
      </c>
      <c r="J10" s="7">
        <v>4726779</v>
      </c>
      <c r="K10" s="7">
        <v>5167923</v>
      </c>
    </row>
    <row r="11" spans="1:11">
      <c r="A11">
        <v>9</v>
      </c>
      <c r="B11" t="s">
        <v>9</v>
      </c>
      <c r="C11">
        <v>1434998</v>
      </c>
      <c r="D11" s="7">
        <v>1447955</v>
      </c>
      <c r="E11" s="7">
        <v>1397247</v>
      </c>
      <c r="F11" s="7">
        <v>1491038</v>
      </c>
      <c r="G11" s="7">
        <v>1550403</v>
      </c>
      <c r="H11" s="7">
        <v>1624522</v>
      </c>
      <c r="I11" s="7">
        <v>1657817</v>
      </c>
      <c r="J11" s="7">
        <v>1721362</v>
      </c>
      <c r="K11" s="7">
        <v>1720665</v>
      </c>
    </row>
    <row r="12" spans="1:11">
      <c r="A12">
        <v>10</v>
      </c>
      <c r="B12" t="s">
        <v>10</v>
      </c>
      <c r="C12">
        <v>17500000</v>
      </c>
      <c r="D12" s="7">
        <v>18715843</v>
      </c>
      <c r="E12" s="7">
        <v>18731943</v>
      </c>
      <c r="F12" s="7">
        <v>19230943</v>
      </c>
      <c r="G12" s="7">
        <v>18791482</v>
      </c>
      <c r="H12" s="7">
        <v>19202038</v>
      </c>
      <c r="I12" s="7">
        <v>20551575</v>
      </c>
      <c r="J12" s="7">
        <v>20779888</v>
      </c>
      <c r="K12" s="7">
        <v>21994014</v>
      </c>
    </row>
    <row r="13" spans="1:11">
      <c r="A13">
        <v>11</v>
      </c>
      <c r="B13" t="s">
        <v>11</v>
      </c>
      <c r="C13">
        <v>15900000</v>
      </c>
      <c r="D13" s="7">
        <v>16591701</v>
      </c>
      <c r="E13" s="7">
        <v>16469960</v>
      </c>
      <c r="F13" s="7">
        <v>16550682</v>
      </c>
      <c r="G13" s="7">
        <v>16435142</v>
      </c>
      <c r="H13" s="7">
        <v>16511136</v>
      </c>
      <c r="I13" s="7">
        <v>17186674</v>
      </c>
      <c r="J13" s="7">
        <v>17245548</v>
      </c>
      <c r="K13" s="7">
        <v>17805261</v>
      </c>
    </row>
    <row r="14" spans="1:11">
      <c r="A14">
        <v>12</v>
      </c>
      <c r="B14" t="s">
        <v>12</v>
      </c>
      <c r="C14">
        <v>18900000</v>
      </c>
      <c r="D14" s="7">
        <v>19411256</v>
      </c>
      <c r="E14" s="7">
        <v>19553910</v>
      </c>
      <c r="F14" s="7">
        <v>19306508</v>
      </c>
      <c r="G14" s="7">
        <v>19367777</v>
      </c>
      <c r="H14" s="7">
        <v>19114563</v>
      </c>
      <c r="I14" s="7">
        <v>20099220</v>
      </c>
      <c r="J14" s="7">
        <v>20449949</v>
      </c>
      <c r="K14" s="7">
        <v>20762554</v>
      </c>
    </row>
    <row r="15" spans="1:11">
      <c r="A15">
        <v>13</v>
      </c>
      <c r="B15" t="s">
        <v>13</v>
      </c>
      <c r="C15">
        <v>2146572</v>
      </c>
      <c r="D15" s="7">
        <v>2208259</v>
      </c>
      <c r="E15" s="7">
        <v>2172337</v>
      </c>
      <c r="F15" s="7">
        <v>2226510</v>
      </c>
      <c r="G15" s="7">
        <v>2235887</v>
      </c>
      <c r="H15" s="7">
        <v>2287823</v>
      </c>
      <c r="I15" s="7">
        <v>2303198</v>
      </c>
      <c r="J15" s="7">
        <v>2346881</v>
      </c>
      <c r="K15" s="7">
        <v>2467027</v>
      </c>
    </row>
    <row r="16" spans="1:11">
      <c r="A16">
        <v>14</v>
      </c>
      <c r="B16" t="s">
        <v>14</v>
      </c>
      <c r="C16">
        <v>1824929</v>
      </c>
      <c r="D16" s="7">
        <v>1839386</v>
      </c>
      <c r="E16" s="7">
        <v>1830813</v>
      </c>
      <c r="F16" s="7">
        <v>1867462</v>
      </c>
      <c r="G16" s="7">
        <v>1889502</v>
      </c>
      <c r="H16" s="7">
        <v>1965088</v>
      </c>
      <c r="I16" s="7">
        <v>1975161</v>
      </c>
      <c r="J16" s="7">
        <v>2021666</v>
      </c>
      <c r="K16" s="7">
        <v>2169869</v>
      </c>
    </row>
    <row r="17" spans="1:11">
      <c r="A17">
        <v>15</v>
      </c>
      <c r="B17" t="s">
        <v>15</v>
      </c>
      <c r="C17">
        <v>1105701</v>
      </c>
      <c r="D17" s="7">
        <v>1122845</v>
      </c>
      <c r="E17" s="7">
        <v>1124017</v>
      </c>
      <c r="F17" s="7">
        <v>1154489</v>
      </c>
      <c r="G17" s="7">
        <v>1214681</v>
      </c>
      <c r="H17" s="7">
        <v>1248189</v>
      </c>
      <c r="I17" s="7">
        <v>1222707</v>
      </c>
      <c r="J17" s="7">
        <v>1301002</v>
      </c>
      <c r="K17" s="7">
        <v>1368998</v>
      </c>
    </row>
    <row r="18" spans="1:11">
      <c r="A18">
        <v>16</v>
      </c>
      <c r="B18" t="s">
        <v>16</v>
      </c>
      <c r="C18">
        <v>1591003</v>
      </c>
      <c r="D18" s="7">
        <v>1619301</v>
      </c>
      <c r="E18" s="7">
        <v>1603915</v>
      </c>
      <c r="F18" s="7">
        <v>1677466</v>
      </c>
      <c r="G18" s="7">
        <v>1423957</v>
      </c>
      <c r="H18" s="7">
        <v>1581239</v>
      </c>
      <c r="I18" s="7">
        <v>1540675</v>
      </c>
      <c r="J18" s="7">
        <v>1618285</v>
      </c>
      <c r="K18" s="7">
        <v>1773371</v>
      </c>
    </row>
    <row r="19" spans="1:11">
      <c r="A19">
        <v>17</v>
      </c>
      <c r="B19" t="s">
        <v>17</v>
      </c>
      <c r="C19" s="6">
        <f>D19</f>
        <v>394248.7</v>
      </c>
      <c r="D19" s="47">
        <v>394248.7</v>
      </c>
      <c r="E19" s="47">
        <v>397784</v>
      </c>
      <c r="F19" s="47">
        <v>409068</v>
      </c>
      <c r="G19" s="7">
        <v>267023</v>
      </c>
      <c r="H19" s="7">
        <v>273423</v>
      </c>
      <c r="I19" s="7">
        <v>312416</v>
      </c>
      <c r="J19" s="7">
        <v>323400</v>
      </c>
      <c r="K19" s="7">
        <v>335601</v>
      </c>
    </row>
    <row r="20" spans="1:11">
      <c r="A20">
        <v>18</v>
      </c>
      <c r="B20" t="s">
        <v>18</v>
      </c>
      <c r="C20">
        <v>781824</v>
      </c>
      <c r="D20" s="7">
        <v>802795</v>
      </c>
      <c r="E20" s="7">
        <v>806073</v>
      </c>
      <c r="F20" s="7">
        <v>819656</v>
      </c>
      <c r="G20" s="7">
        <v>836670</v>
      </c>
      <c r="H20" s="7">
        <v>859813</v>
      </c>
      <c r="I20" s="7">
        <v>896931</v>
      </c>
      <c r="J20" s="7">
        <v>901019</v>
      </c>
      <c r="K20" s="7">
        <v>972575</v>
      </c>
    </row>
    <row r="21" spans="1:11">
      <c r="A21">
        <v>19</v>
      </c>
      <c r="B21" t="s">
        <v>19</v>
      </c>
      <c r="C21">
        <v>3482301</v>
      </c>
      <c r="D21" s="7">
        <v>3532975</v>
      </c>
      <c r="E21" s="7">
        <v>3471602</v>
      </c>
      <c r="F21" s="7">
        <v>3673158</v>
      </c>
      <c r="G21" s="7">
        <v>3635258</v>
      </c>
      <c r="H21" s="7">
        <v>3931321</v>
      </c>
      <c r="I21" s="7">
        <v>3896230</v>
      </c>
      <c r="J21" s="7">
        <v>4060377</v>
      </c>
      <c r="K21" s="7">
        <v>4233555</v>
      </c>
    </row>
    <row r="22" spans="1:11">
      <c r="A22">
        <v>20</v>
      </c>
      <c r="B22" t="s">
        <v>20</v>
      </c>
      <c r="C22">
        <v>437870</v>
      </c>
      <c r="D22" s="7">
        <v>452671</v>
      </c>
      <c r="E22" s="7">
        <v>454978</v>
      </c>
      <c r="F22" s="7">
        <v>456017</v>
      </c>
      <c r="G22" s="7">
        <v>482543</v>
      </c>
      <c r="H22" s="7">
        <v>503479</v>
      </c>
      <c r="I22" s="7">
        <v>488715</v>
      </c>
      <c r="J22" s="7">
        <v>515615</v>
      </c>
      <c r="K22" s="7">
        <v>517249</v>
      </c>
    </row>
    <row r="23" spans="1:11">
      <c r="A23">
        <v>21</v>
      </c>
      <c r="B23" t="s">
        <v>21</v>
      </c>
      <c r="C23">
        <v>650112</v>
      </c>
      <c r="D23" s="7">
        <v>617069</v>
      </c>
      <c r="E23" s="7">
        <v>602429</v>
      </c>
      <c r="F23" s="7">
        <v>601651</v>
      </c>
      <c r="G23" s="7">
        <v>655063</v>
      </c>
      <c r="H23" s="7">
        <v>690786</v>
      </c>
      <c r="I23" s="7">
        <v>642061</v>
      </c>
      <c r="J23" s="7">
        <v>700143</v>
      </c>
      <c r="K23" s="7">
        <v>712118</v>
      </c>
    </row>
    <row r="24" spans="1:11">
      <c r="A24">
        <v>22</v>
      </c>
      <c r="B24" t="s">
        <v>22</v>
      </c>
      <c r="C24">
        <v>1962240</v>
      </c>
      <c r="D24" s="7">
        <v>2024611</v>
      </c>
      <c r="E24" s="7">
        <v>2032282</v>
      </c>
      <c r="F24" s="7">
        <v>2094100</v>
      </c>
      <c r="G24" s="7">
        <v>2127503</v>
      </c>
      <c r="H24" s="7">
        <v>2367310</v>
      </c>
      <c r="I24" s="7">
        <v>2316720</v>
      </c>
      <c r="J24" s="7">
        <v>2154124</v>
      </c>
      <c r="K24" s="7">
        <v>2408095</v>
      </c>
    </row>
    <row r="25" spans="1:11">
      <c r="A25">
        <v>23</v>
      </c>
      <c r="B25" t="s">
        <v>23</v>
      </c>
      <c r="C25">
        <v>2096259</v>
      </c>
      <c r="D25" s="7">
        <v>2127369</v>
      </c>
      <c r="E25" s="7">
        <v>2104507</v>
      </c>
      <c r="F25" s="7">
        <v>2174228</v>
      </c>
      <c r="G25" s="7">
        <v>2219291</v>
      </c>
      <c r="H25" s="7">
        <v>2277068</v>
      </c>
      <c r="I25" s="7">
        <v>2320061</v>
      </c>
      <c r="J25" s="7">
        <v>2411533</v>
      </c>
      <c r="K25" s="7">
        <v>2457848</v>
      </c>
    </row>
    <row r="26" spans="1:11">
      <c r="A26">
        <v>24</v>
      </c>
      <c r="B26" t="s">
        <v>24</v>
      </c>
      <c r="C26">
        <v>1476227</v>
      </c>
      <c r="D26" s="7">
        <v>1500267</v>
      </c>
      <c r="E26" s="7">
        <v>1559675</v>
      </c>
      <c r="F26" s="7">
        <v>1617437</v>
      </c>
      <c r="G26" s="7">
        <v>1672480</v>
      </c>
      <c r="H26" s="7">
        <v>1664485</v>
      </c>
      <c r="I26" s="7">
        <v>1699071</v>
      </c>
      <c r="J26" s="7">
        <v>1777207</v>
      </c>
      <c r="K26" s="7">
        <v>1746963</v>
      </c>
    </row>
    <row r="27" spans="1:11">
      <c r="A27">
        <v>25</v>
      </c>
      <c r="B27" t="s">
        <v>25</v>
      </c>
      <c r="C27">
        <v>2424180</v>
      </c>
      <c r="D27" s="7">
        <v>2415949</v>
      </c>
      <c r="E27" s="7">
        <v>2479493</v>
      </c>
      <c r="F27" s="7">
        <v>2518485</v>
      </c>
      <c r="G27" s="7">
        <v>2554296</v>
      </c>
      <c r="H27" s="7">
        <v>2765946</v>
      </c>
      <c r="I27" s="7">
        <v>2781021</v>
      </c>
      <c r="J27" s="7">
        <v>2915597</v>
      </c>
      <c r="K27" s="7">
        <v>3112774</v>
      </c>
    </row>
    <row r="28" spans="1:11">
      <c r="A28">
        <v>26</v>
      </c>
      <c r="B28" t="s">
        <v>26</v>
      </c>
      <c r="C28">
        <v>536048</v>
      </c>
      <c r="D28" s="7">
        <v>575858</v>
      </c>
      <c r="E28" s="7">
        <v>545438</v>
      </c>
      <c r="F28" s="7">
        <v>595797</v>
      </c>
      <c r="G28" s="7">
        <v>595905</v>
      </c>
      <c r="H28" s="7">
        <v>624182</v>
      </c>
      <c r="I28" s="7">
        <v>595004</v>
      </c>
      <c r="J28" s="7">
        <v>619395</v>
      </c>
      <c r="K28" s="7">
        <v>660257</v>
      </c>
    </row>
    <row r="29" spans="1:11">
      <c r="A29">
        <v>27</v>
      </c>
      <c r="B29" t="s">
        <v>27</v>
      </c>
      <c r="C29">
        <v>3375498</v>
      </c>
      <c r="D29" s="7">
        <v>3438288</v>
      </c>
      <c r="E29" s="7">
        <v>3376549</v>
      </c>
      <c r="F29" s="7">
        <v>3527036</v>
      </c>
      <c r="G29" s="7">
        <v>3485492</v>
      </c>
      <c r="H29" s="7">
        <v>3694712</v>
      </c>
      <c r="I29" s="7">
        <v>3598663</v>
      </c>
      <c r="J29" s="7">
        <v>3774924</v>
      </c>
      <c r="K29" s="7">
        <v>3934557</v>
      </c>
    </row>
    <row r="30" spans="1:11">
      <c r="A30">
        <v>28</v>
      </c>
      <c r="B30" t="s">
        <v>28</v>
      </c>
      <c r="C30">
        <v>1260999</v>
      </c>
      <c r="D30" s="7">
        <v>1229597</v>
      </c>
      <c r="E30" s="7">
        <v>1239122</v>
      </c>
      <c r="F30" s="7">
        <v>1293226</v>
      </c>
      <c r="G30" s="7">
        <v>1327418</v>
      </c>
      <c r="H30" s="7">
        <v>1459803</v>
      </c>
      <c r="I30" s="7">
        <v>1374214</v>
      </c>
      <c r="J30" s="7">
        <v>1451491</v>
      </c>
      <c r="K30" s="7">
        <v>1493796</v>
      </c>
    </row>
    <row r="31" spans="1:11">
      <c r="A31">
        <v>29</v>
      </c>
      <c r="B31" t="s">
        <v>29</v>
      </c>
      <c r="C31">
        <v>1026548</v>
      </c>
      <c r="D31" s="7">
        <v>1000570</v>
      </c>
      <c r="E31" s="7">
        <v>997231</v>
      </c>
      <c r="F31" s="7">
        <v>1037419</v>
      </c>
      <c r="G31" s="7">
        <v>1074916</v>
      </c>
      <c r="H31" s="7">
        <v>1219548</v>
      </c>
      <c r="I31" s="7">
        <v>1160974</v>
      </c>
      <c r="J31" s="7">
        <v>1207488</v>
      </c>
      <c r="K31" s="7">
        <v>1258102</v>
      </c>
    </row>
    <row r="32" spans="1:11">
      <c r="A32">
        <v>30</v>
      </c>
      <c r="B32" t="s">
        <v>30</v>
      </c>
      <c r="C32">
        <v>990720</v>
      </c>
      <c r="D32" s="7">
        <v>976997</v>
      </c>
      <c r="E32" s="7">
        <v>965457</v>
      </c>
      <c r="F32" s="7">
        <v>980756</v>
      </c>
      <c r="G32" s="7">
        <v>1000032</v>
      </c>
      <c r="H32" s="7">
        <v>1110564</v>
      </c>
      <c r="I32" s="7">
        <v>1040826</v>
      </c>
      <c r="J32" s="7">
        <v>1095145</v>
      </c>
      <c r="K32" s="7">
        <v>1128677</v>
      </c>
    </row>
    <row r="33" spans="1:11">
      <c r="A33">
        <v>31</v>
      </c>
      <c r="B33" t="s">
        <v>31</v>
      </c>
      <c r="C33">
        <v>2070725</v>
      </c>
      <c r="D33" s="7">
        <v>2094589</v>
      </c>
      <c r="E33" s="7">
        <v>2061109</v>
      </c>
      <c r="F33" s="7">
        <v>2180336</v>
      </c>
      <c r="G33" s="7">
        <v>2184599</v>
      </c>
      <c r="H33" s="7">
        <v>2347911</v>
      </c>
      <c r="I33" s="7">
        <v>2344972</v>
      </c>
      <c r="J33" s="7">
        <v>2410450</v>
      </c>
      <c r="K33" s="7">
        <v>2544801</v>
      </c>
    </row>
    <row r="34" spans="1:11">
      <c r="A34">
        <v>32</v>
      </c>
      <c r="B34" t="s">
        <v>32</v>
      </c>
      <c r="C34">
        <v>3553104</v>
      </c>
      <c r="D34" s="7">
        <v>3601561</v>
      </c>
      <c r="E34" s="7">
        <v>3524883</v>
      </c>
      <c r="F34" s="7">
        <v>3692806</v>
      </c>
      <c r="G34" s="7">
        <v>3695866</v>
      </c>
      <c r="H34" s="7">
        <v>3998637</v>
      </c>
      <c r="I34" s="7">
        <v>3942534</v>
      </c>
      <c r="J34" s="7">
        <v>3963870</v>
      </c>
      <c r="K34" s="7">
        <v>4166823</v>
      </c>
    </row>
    <row r="35" spans="1:11">
      <c r="A35">
        <v>33</v>
      </c>
      <c r="B35" t="s">
        <v>33</v>
      </c>
      <c r="C35">
        <v>5912114</v>
      </c>
      <c r="D35" s="7">
        <v>5902424</v>
      </c>
      <c r="E35" s="7">
        <v>6081301</v>
      </c>
      <c r="F35" s="7">
        <v>5881371</v>
      </c>
      <c r="G35" s="7">
        <v>5962304</v>
      </c>
      <c r="H35" s="7">
        <v>5991229</v>
      </c>
      <c r="I35" s="7">
        <v>6365989</v>
      </c>
      <c r="J35" s="7">
        <v>6728431</v>
      </c>
      <c r="K35" s="7">
        <v>7036486</v>
      </c>
    </row>
    <row r="36" spans="1:11">
      <c r="A36">
        <v>34</v>
      </c>
      <c r="B36" t="s">
        <v>34</v>
      </c>
      <c r="C36">
        <v>1798595</v>
      </c>
      <c r="D36" s="7">
        <v>1911720</v>
      </c>
      <c r="E36" s="7">
        <v>1886071</v>
      </c>
      <c r="F36" s="7">
        <v>1956043</v>
      </c>
      <c r="G36" s="7">
        <v>1891218</v>
      </c>
      <c r="H36" s="7">
        <v>2042400</v>
      </c>
      <c r="I36" s="7">
        <v>2053168</v>
      </c>
      <c r="J36" s="7">
        <v>2118392</v>
      </c>
      <c r="K36" s="7">
        <v>2138014</v>
      </c>
    </row>
    <row r="38" spans="1:11">
      <c r="A38" t="s">
        <v>328</v>
      </c>
    </row>
    <row r="39" spans="1:11">
      <c r="A39" t="s">
        <v>78</v>
      </c>
      <c r="B39" t="s">
        <v>0</v>
      </c>
      <c r="C39">
        <v>2011</v>
      </c>
      <c r="D39">
        <v>2012</v>
      </c>
      <c r="E39">
        <v>2013</v>
      </c>
      <c r="F39">
        <v>2014</v>
      </c>
      <c r="G39">
        <v>2015</v>
      </c>
      <c r="H39">
        <v>2016</v>
      </c>
      <c r="I39">
        <v>2017</v>
      </c>
      <c r="J39">
        <v>2018</v>
      </c>
      <c r="K39">
        <v>2019</v>
      </c>
    </row>
    <row r="40" spans="1:11">
      <c r="A40">
        <v>1</v>
      </c>
      <c r="B40" t="s">
        <v>1</v>
      </c>
      <c r="C40" s="10">
        <v>104874211.15892741</v>
      </c>
      <c r="D40" s="10">
        <f>'panel reg'!G104</f>
        <v>108914897.62102678</v>
      </c>
      <c r="E40" s="10">
        <f>'panel reg'!H104</f>
        <v>111755827</v>
      </c>
      <c r="F40" s="10">
        <f>'panel reg'!I104</f>
        <v>113490359</v>
      </c>
      <c r="G40" s="10">
        <f>'panel reg'!J104</f>
        <v>112665532</v>
      </c>
      <c r="H40" s="10">
        <f>'panel reg'!K104</f>
        <v>116374300</v>
      </c>
      <c r="I40" s="10">
        <f>'panel reg'!L104</f>
        <v>121240979</v>
      </c>
      <c r="J40" s="10">
        <f>'panel reg'!M104</f>
        <v>126824491</v>
      </c>
      <c r="K40" s="10">
        <f>'panel reg'!N104</f>
        <v>132087462</v>
      </c>
    </row>
    <row r="41" spans="1:11">
      <c r="A41">
        <v>2</v>
      </c>
      <c r="B41" t="s">
        <v>2</v>
      </c>
      <c r="C41" s="10">
        <v>99991631.928587168</v>
      </c>
      <c r="D41" s="10">
        <f>'panel reg'!G105</f>
        <v>106951464.95375869</v>
      </c>
      <c r="E41" s="10">
        <f>'panel reg'!H105</f>
        <v>114103581</v>
      </c>
      <c r="F41" s="10">
        <f>'panel reg'!I105</f>
        <v>121787575</v>
      </c>
      <c r="G41" s="10">
        <f>'panel reg'!J105</f>
        <v>129126562</v>
      </c>
      <c r="H41" s="10">
        <f>'panel reg'!K105</f>
        <v>137296445</v>
      </c>
      <c r="I41" s="10">
        <f>'panel reg'!L105</f>
        <v>144944692</v>
      </c>
      <c r="J41" s="10">
        <f>'panel reg'!M105</f>
        <v>154150979</v>
      </c>
      <c r="K41" s="10">
        <f>'panel reg'!N105</f>
        <v>162783940</v>
      </c>
    </row>
    <row r="42" spans="1:11">
      <c r="A42">
        <v>3</v>
      </c>
      <c r="B42" t="s">
        <v>3</v>
      </c>
      <c r="C42" s="10">
        <v>38013990.299652711</v>
      </c>
      <c r="D42" s="10">
        <f>'panel reg'!G106</f>
        <v>40104906.127890117</v>
      </c>
      <c r="E42" s="10">
        <f>'panel reg'!H106</f>
        <v>42190857</v>
      </c>
      <c r="F42" s="10">
        <f>'panel reg'!I106</f>
        <v>44159440</v>
      </c>
      <c r="G42" s="10">
        <f>'panel reg'!J106</f>
        <v>45962304</v>
      </c>
      <c r="H42" s="10">
        <f>'panel reg'!K106</f>
        <v>47848372</v>
      </c>
      <c r="I42" s="10">
        <f>'panel reg'!L106</f>
        <v>49986847</v>
      </c>
      <c r="J42" s="10">
        <f>'panel reg'!M106</f>
        <v>52212088</v>
      </c>
      <c r="K42" s="10">
        <f>'panel reg'!N106</f>
        <v>53951052</v>
      </c>
    </row>
    <row r="43" spans="1:11">
      <c r="A43">
        <v>4</v>
      </c>
      <c r="B43" t="s">
        <v>4</v>
      </c>
      <c r="C43" s="10">
        <v>290545838.91880631</v>
      </c>
      <c r="D43" s="10">
        <f>'panel reg'!G107</f>
        <v>310385592.46542704</v>
      </c>
      <c r="E43" s="10">
        <f>'panel reg'!H107</f>
        <v>331099106</v>
      </c>
      <c r="F43" s="10">
        <f>'panel reg'!I107</f>
        <v>349351228</v>
      </c>
      <c r="G43" s="10">
        <f>'panel reg'!J107</f>
        <v>368377203</v>
      </c>
      <c r="H43" s="10">
        <f>'panel reg'!K107</f>
        <v>387835089</v>
      </c>
      <c r="I43" s="10">
        <f>'panel reg'!L107</f>
        <v>410045924</v>
      </c>
      <c r="J43" s="10">
        <f>'panel reg'!M107</f>
        <v>433884318</v>
      </c>
      <c r="K43" s="10">
        <f>'panel reg'!N107</f>
        <v>458022712</v>
      </c>
    </row>
    <row r="44" spans="1:11">
      <c r="A44">
        <v>5</v>
      </c>
      <c r="B44" t="s">
        <v>5</v>
      </c>
      <c r="C44" s="10">
        <v>30295054.198313914</v>
      </c>
      <c r="D44" s="10">
        <f>'panel reg'!G108</f>
        <v>32363037.833054721</v>
      </c>
      <c r="E44" s="10">
        <f>'panel reg'!H108</f>
        <v>34326372</v>
      </c>
      <c r="F44" s="10">
        <f>'panel reg'!I108</f>
        <v>36207146</v>
      </c>
      <c r="G44" s="10">
        <f>'panel reg'!J108</f>
        <v>38066006</v>
      </c>
      <c r="H44" s="10">
        <f>'panel reg'!K108</f>
        <v>40076544</v>
      </c>
      <c r="I44" s="10">
        <f>'panel reg'!L108</f>
        <v>42073516</v>
      </c>
      <c r="J44" s="10">
        <f>'panel reg'!M108</f>
        <v>44171161</v>
      </c>
      <c r="K44" s="10">
        <f>'panel reg'!N108</f>
        <v>46362327</v>
      </c>
    </row>
    <row r="45" spans="1:11">
      <c r="A45">
        <v>6</v>
      </c>
      <c r="B45" t="s">
        <v>6</v>
      </c>
      <c r="C45" s="10">
        <v>16669089.604560636</v>
      </c>
      <c r="D45" s="10">
        <f>'panel reg'!G109</f>
        <v>17987074.868295383</v>
      </c>
      <c r="E45" s="10">
        <f>'panel reg'!H109</f>
        <v>19367573</v>
      </c>
      <c r="F45" s="10">
        <f>'panel reg'!I109</f>
        <v>20775803</v>
      </c>
      <c r="G45" s="10">
        <f>'panel reg'!J109</f>
        <v>22068803</v>
      </c>
      <c r="H45" s="10">
        <f>'panel reg'!K109</f>
        <v>23507209</v>
      </c>
      <c r="I45" s="10">
        <f>'panel reg'!L109</f>
        <v>25090345</v>
      </c>
      <c r="J45" s="10">
        <f>'panel reg'!M109</f>
        <v>26722593</v>
      </c>
      <c r="K45" s="10">
        <f>'panel reg'!N109</f>
        <v>28432867</v>
      </c>
    </row>
    <row r="46" spans="1:11">
      <c r="A46">
        <v>7</v>
      </c>
      <c r="B46" t="s">
        <v>7</v>
      </c>
      <c r="C46" s="10">
        <v>42867187.11941807</v>
      </c>
      <c r="D46" s="10">
        <f>'panel reg'!G110</f>
        <v>44423335.147047035</v>
      </c>
      <c r="E46" s="10">
        <f>'panel reg'!H110</f>
        <v>47694235</v>
      </c>
      <c r="F46" s="10">
        <f>'panel reg'!I110</f>
        <v>50259908</v>
      </c>
      <c r="G46" s="10">
        <f>'panel reg'!J110</f>
        <v>52346486</v>
      </c>
      <c r="H46" s="10">
        <f>'panel reg'!K110</f>
        <v>54711282</v>
      </c>
      <c r="I46" s="10">
        <f>'panel reg'!L110</f>
        <v>56902622</v>
      </c>
      <c r="J46" s="10">
        <f>'panel reg'!M110</f>
        <v>60453560</v>
      </c>
      <c r="K46" s="10">
        <f>'panel reg'!N110</f>
        <v>62070804</v>
      </c>
    </row>
    <row r="47" spans="1:11">
      <c r="A47">
        <v>8</v>
      </c>
      <c r="B47" t="s">
        <v>8</v>
      </c>
      <c r="C47" s="10">
        <v>1147558226.4118936</v>
      </c>
      <c r="D47" s="10">
        <f>'panel reg'!G111</f>
        <v>1222527924.8916712</v>
      </c>
      <c r="E47" s="10">
        <f>'panel reg'!H111</f>
        <v>1296694573</v>
      </c>
      <c r="F47" s="10">
        <f>'panel reg'!I111</f>
        <v>1373389129</v>
      </c>
      <c r="G47" s="10">
        <f>'panel reg'!J111</f>
        <v>1454563847</v>
      </c>
      <c r="H47" s="10">
        <f>'panel reg'!K111</f>
        <v>1539916881</v>
      </c>
      <c r="I47" s="10">
        <f>'panel reg'!L111</f>
        <v>1635366581</v>
      </c>
      <c r="J47" s="10">
        <f>'panel reg'!M111</f>
        <v>1736195620</v>
      </c>
      <c r="K47" s="10">
        <f>'panel reg'!N111</f>
        <v>1838500708</v>
      </c>
    </row>
    <row r="48" spans="1:11">
      <c r="A48">
        <v>9</v>
      </c>
      <c r="B48" t="s">
        <v>9</v>
      </c>
      <c r="C48" s="10">
        <v>97740873.964028433</v>
      </c>
      <c r="D48" s="10">
        <f>'panel reg'!G112</f>
        <v>104615082.11915666</v>
      </c>
      <c r="E48" s="10">
        <f>'panel reg'!H112</f>
        <v>111766131</v>
      </c>
      <c r="F48" s="10">
        <f>'panel reg'!I112</f>
        <v>119991445</v>
      </c>
      <c r="G48" s="10">
        <f>'panel reg'!J112</f>
        <v>125037398</v>
      </c>
      <c r="H48" s="10">
        <f>'panel reg'!K112</f>
        <v>130501132</v>
      </c>
      <c r="I48" s="10">
        <f>'panel reg'!L112</f>
        <v>136556706</v>
      </c>
      <c r="J48" s="10">
        <f>'panel reg'!M112</f>
        <v>142995280</v>
      </c>
      <c r="K48" s="10">
        <f>'panel reg'!N112</f>
        <v>149264615</v>
      </c>
    </row>
    <row r="49" spans="1:11">
      <c r="A49">
        <v>10</v>
      </c>
      <c r="B49" t="s">
        <v>10</v>
      </c>
      <c r="C49" s="10">
        <v>965622061.09881401</v>
      </c>
      <c r="D49" s="10">
        <f>'panel reg'!G113</f>
        <v>1028409739.5104365</v>
      </c>
      <c r="E49" s="10">
        <f>'panel reg'!H113</f>
        <v>1093543546</v>
      </c>
      <c r="F49" s="10">
        <f>'panel reg'!I113</f>
        <v>1149216057</v>
      </c>
      <c r="G49" s="10">
        <f>'panel reg'!J113</f>
        <v>1207232342</v>
      </c>
      <c r="H49" s="10">
        <f>'panel reg'!K113</f>
        <v>1275619241</v>
      </c>
      <c r="I49" s="10">
        <f>'panel reg'!L113</f>
        <v>1343864432</v>
      </c>
      <c r="J49" s="10">
        <f>'panel reg'!M113</f>
        <v>1419689116</v>
      </c>
      <c r="K49" s="10">
        <f>'panel reg'!N113</f>
        <v>1491705807</v>
      </c>
    </row>
    <row r="50" spans="1:11">
      <c r="A50">
        <v>11</v>
      </c>
      <c r="B50" t="s">
        <v>11</v>
      </c>
      <c r="C50" s="10">
        <v>656268129.91410351</v>
      </c>
      <c r="D50" s="10">
        <f>'panel reg'!G114</f>
        <v>691343115.9609648</v>
      </c>
      <c r="E50" s="10">
        <f>'panel reg'!H114</f>
        <v>726655118</v>
      </c>
      <c r="F50" s="10">
        <f>'panel reg'!I114</f>
        <v>764959151</v>
      </c>
      <c r="G50" s="10">
        <f>'panel reg'!J114</f>
        <v>806765092</v>
      </c>
      <c r="H50" s="10">
        <f>'panel reg'!K114</f>
        <v>849099355</v>
      </c>
      <c r="I50" s="10">
        <f>'panel reg'!L114</f>
        <v>893750437</v>
      </c>
      <c r="J50" s="10">
        <f>'panel reg'!M114</f>
        <v>941283278</v>
      </c>
      <c r="K50" s="10">
        <f>'panel reg'!N114</f>
        <v>992105788</v>
      </c>
    </row>
    <row r="51" spans="1:11">
      <c r="A51">
        <v>12</v>
      </c>
      <c r="B51" t="s">
        <v>12</v>
      </c>
      <c r="C51" s="10">
        <v>1054401773.6867079</v>
      </c>
      <c r="D51" s="10">
        <f>'panel reg'!G115</f>
        <v>1124464639.7233338</v>
      </c>
      <c r="E51" s="10">
        <f>'panel reg'!H115</f>
        <v>1192789802</v>
      </c>
      <c r="F51" s="10">
        <f>'panel reg'!I115</f>
        <v>1262684495</v>
      </c>
      <c r="G51" s="10">
        <f>'panel reg'!J115</f>
        <v>1331376099</v>
      </c>
      <c r="H51" s="10">
        <f>'panel reg'!K115</f>
        <v>1405563511</v>
      </c>
      <c r="I51" s="10">
        <f>'panel reg'!L115</f>
        <v>1482299577</v>
      </c>
      <c r="J51" s="10">
        <f>'panel reg'!M115</f>
        <v>1563756369</v>
      </c>
      <c r="K51" s="10">
        <f>'panel reg'!N115</f>
        <v>1650143151</v>
      </c>
    </row>
    <row r="52" spans="1:11">
      <c r="A52">
        <v>13</v>
      </c>
      <c r="B52" t="s">
        <v>13</v>
      </c>
      <c r="C52" s="10">
        <v>90797590.931786954</v>
      </c>
      <c r="D52" s="10">
        <f>'panel reg'!G116</f>
        <v>96161928.391473144</v>
      </c>
      <c r="E52" s="10">
        <f>'panel reg'!H116</f>
        <v>101980339</v>
      </c>
      <c r="F52" s="10">
        <f>'panel reg'!I116</f>
        <v>107114963</v>
      </c>
      <c r="G52" s="10">
        <f>'panel reg'!J116</f>
        <v>112346755</v>
      </c>
      <c r="H52" s="10">
        <f>'panel reg'!K116</f>
        <v>118183273</v>
      </c>
      <c r="I52" s="10">
        <f>'panel reg'!L116</f>
        <v>124294359</v>
      </c>
      <c r="J52" s="10">
        <f>'panel reg'!M116</f>
        <v>130584092</v>
      </c>
      <c r="K52" s="10">
        <f>'panel reg'!N116</f>
        <v>137121182</v>
      </c>
    </row>
    <row r="53" spans="1:11">
      <c r="A53">
        <v>14</v>
      </c>
      <c r="B53" t="s">
        <v>14</v>
      </c>
      <c r="C53" s="10">
        <v>91252128.928242683</v>
      </c>
      <c r="D53" s="10">
        <f>'panel reg'!G117</f>
        <v>96697838.667543814</v>
      </c>
      <c r="E53" s="10">
        <f>'panel reg'!H117</f>
        <v>101850536</v>
      </c>
      <c r="F53" s="10">
        <f>'panel reg'!I117</f>
        <v>106779398</v>
      </c>
      <c r="G53" s="10">
        <f>'panel reg'!J117</f>
        <v>110863117</v>
      </c>
      <c r="H53" s="10">
        <f>'panel reg'!K117</f>
        <v>115743573</v>
      </c>
      <c r="I53" s="10">
        <f>'panel reg'!L117</f>
        <v>121855756</v>
      </c>
      <c r="J53" s="10">
        <f>'panel reg'!M117</f>
        <v>128106382</v>
      </c>
      <c r="K53" s="10">
        <f>'panel reg'!N117</f>
        <v>133317866</v>
      </c>
    </row>
    <row r="54" spans="1:11">
      <c r="A54">
        <v>15</v>
      </c>
      <c r="B54" t="s">
        <v>15</v>
      </c>
      <c r="C54" s="10">
        <v>60492928.434886307</v>
      </c>
      <c r="D54" s="10">
        <f>'panel reg'!G118</f>
        <v>64649165.297127783</v>
      </c>
      <c r="E54" s="10">
        <f>'panel reg'!H118</f>
        <v>69410986</v>
      </c>
      <c r="F54" s="10">
        <f>'panel reg'!I118</f>
        <v>73724523</v>
      </c>
      <c r="G54" s="10">
        <f>'panel reg'!J118</f>
        <v>78890968</v>
      </c>
      <c r="H54" s="10">
        <f>'panel reg'!K118</f>
        <v>83900239</v>
      </c>
      <c r="I54" s="10">
        <f>'panel reg'!L118</f>
        <v>89541202</v>
      </c>
      <c r="J54" s="10">
        <f>'panel reg'!M118</f>
        <v>94595744</v>
      </c>
      <c r="K54" s="10">
        <f>'panel reg'!N118</f>
        <v>100428666</v>
      </c>
    </row>
    <row r="55" spans="1:11">
      <c r="A55">
        <v>16</v>
      </c>
      <c r="B55" t="s">
        <v>16</v>
      </c>
      <c r="C55" s="10">
        <v>407435383.38603616</v>
      </c>
      <c r="D55" s="10">
        <f>'panel reg'!G119</f>
        <v>428877710.64391637</v>
      </c>
      <c r="E55" s="10">
        <f>'panel reg'!H119</f>
        <v>438532907</v>
      </c>
      <c r="F55" s="10">
        <f>'panel reg'!I119</f>
        <v>446029049</v>
      </c>
      <c r="G55" s="10">
        <f>'panel reg'!J119</f>
        <v>440676356</v>
      </c>
      <c r="H55" s="10">
        <f>'panel reg'!K119</f>
        <v>439003832</v>
      </c>
      <c r="I55" s="10">
        <f>'panel reg'!L119</f>
        <v>452741908</v>
      </c>
      <c r="J55" s="10">
        <f>'panel reg'!M119</f>
        <v>464823485</v>
      </c>
      <c r="K55" s="10">
        <f>'panel reg'!N119</f>
        <v>486977181</v>
      </c>
    </row>
    <row r="56" spans="1:11">
      <c r="A56">
        <v>17</v>
      </c>
      <c r="B56" t="s">
        <v>17</v>
      </c>
      <c r="C56" s="10">
        <v>37829038.986249119</v>
      </c>
      <c r="D56" s="10">
        <f>'panel reg'!G120</f>
        <v>40768541.32635469</v>
      </c>
      <c r="E56" s="10">
        <f>'panel reg'!H120</f>
        <v>44091699</v>
      </c>
      <c r="F56" s="10">
        <f>'panel reg'!I120</f>
        <v>47696355</v>
      </c>
      <c r="G56" s="10">
        <f>'panel reg'!J120</f>
        <v>49315745</v>
      </c>
      <c r="H56" s="10">
        <f>'panel reg'!K120</f>
        <v>51064737</v>
      </c>
      <c r="I56" s="10">
        <f>'panel reg'!L120</f>
        <v>54534507</v>
      </c>
      <c r="J56" s="10">
        <f>'panel reg'!M120</f>
        <v>57825839</v>
      </c>
      <c r="K56" s="10">
        <f>'panel reg'!N120</f>
        <v>61834580</v>
      </c>
    </row>
    <row r="57" spans="1:11">
      <c r="A57">
        <v>18</v>
      </c>
      <c r="B57" t="s">
        <v>18</v>
      </c>
      <c r="C57" s="10">
        <v>118961423.26088507</v>
      </c>
      <c r="D57" s="10">
        <f>'panel reg'!G121</f>
        <v>128034968.01893912</v>
      </c>
      <c r="E57" s="10">
        <f>'panel reg'!H121</f>
        <v>137263851</v>
      </c>
      <c r="F57" s="10">
        <f>'panel reg'!I121</f>
        <v>146325235</v>
      </c>
      <c r="G57" s="10">
        <f>'panel reg'!J121</f>
        <v>155131351</v>
      </c>
      <c r="H57" s="10">
        <f>'panel reg'!K121</f>
        <v>162853039</v>
      </c>
      <c r="I57" s="10">
        <f>'panel reg'!L121</f>
        <v>166111356</v>
      </c>
      <c r="J57" s="10">
        <f>'panel reg'!M121</f>
        <v>173689134</v>
      </c>
      <c r="K57" s="10">
        <f>'panel reg'!N121</f>
        <v>182183729</v>
      </c>
    </row>
    <row r="58" spans="1:11">
      <c r="A58">
        <v>19</v>
      </c>
      <c r="B58" t="s">
        <v>19</v>
      </c>
      <c r="C58" s="10">
        <v>160437501.37607449</v>
      </c>
      <c r="D58" s="10">
        <f>'panel reg'!G122</f>
        <v>170769206.60957938</v>
      </c>
      <c r="E58" s="10">
        <f>'panel reg'!H122</f>
        <v>180620008</v>
      </c>
      <c r="F58" s="10">
        <f>'panel reg'!I122</f>
        <v>189797491</v>
      </c>
      <c r="G58" s="10">
        <f>'panel reg'!J122</f>
        <v>199536917</v>
      </c>
      <c r="H58" s="10">
        <f>'panel reg'!K122</f>
        <v>209793728</v>
      </c>
      <c r="I58" s="10">
        <f>'panel reg'!L122</f>
        <v>220625566</v>
      </c>
      <c r="J58" s="10">
        <f>'panel reg'!M122</f>
        <v>232214280</v>
      </c>
      <c r="K58" s="10">
        <f>'panel reg'!N122</f>
        <v>244436794</v>
      </c>
    </row>
    <row r="59" spans="1:11">
      <c r="A59">
        <v>20</v>
      </c>
      <c r="B59" t="s">
        <v>20</v>
      </c>
      <c r="C59" s="10">
        <v>16002452.019429544</v>
      </c>
      <c r="D59" s="10">
        <f>'panel reg'!G123</f>
        <v>17120069.793719415</v>
      </c>
      <c r="E59" s="10">
        <f>'panel reg'!H123</f>
        <v>18208743</v>
      </c>
      <c r="F59" s="10">
        <f>'panel reg'!I123</f>
        <v>19208761</v>
      </c>
      <c r="G59" s="10">
        <f>'panel reg'!J123</f>
        <v>20380304</v>
      </c>
      <c r="H59" s="10">
        <f>'panel reg'!K123</f>
        <v>21556680</v>
      </c>
      <c r="I59" s="10">
        <f>'panel reg'!L123</f>
        <v>23210865</v>
      </c>
      <c r="J59" s="10">
        <f>'panel reg'!M123</f>
        <v>25050118</v>
      </c>
      <c r="K59" s="10">
        <f>'panel reg'!N123</f>
        <v>26586034</v>
      </c>
    </row>
    <row r="60" spans="1:11">
      <c r="A60">
        <v>21</v>
      </c>
      <c r="B60" t="s">
        <v>21</v>
      </c>
      <c r="C60" s="10">
        <v>19597390.138613768</v>
      </c>
      <c r="D60" s="10">
        <f>'panel reg'!G124</f>
        <v>21000078.8135106</v>
      </c>
      <c r="E60" s="10">
        <f>'panel reg'!H124</f>
        <v>22100937</v>
      </c>
      <c r="F60" s="10">
        <f>'panel reg'!I124</f>
        <v>23567734</v>
      </c>
      <c r="G60" s="10">
        <f>'panel reg'!J124</f>
        <v>24859197</v>
      </c>
      <c r="H60" s="10">
        <f>'panel reg'!K124</f>
        <v>26284228</v>
      </c>
      <c r="I60" s="10">
        <f>'panel reg'!L124</f>
        <v>27813962</v>
      </c>
      <c r="J60" s="10">
        <f>'panel reg'!M124</f>
        <v>29465362</v>
      </c>
      <c r="K60" s="10">
        <f>'panel reg'!N124</f>
        <v>31108759</v>
      </c>
    </row>
    <row r="61" spans="1:11">
      <c r="A61">
        <v>22</v>
      </c>
      <c r="B61" t="s">
        <v>22</v>
      </c>
      <c r="C61" s="10">
        <v>67379140.577035278</v>
      </c>
      <c r="D61" s="10">
        <f>'panel reg'!G125</f>
        <v>66340812.441145927</v>
      </c>
      <c r="E61" s="10">
        <f>'panel reg'!H125</f>
        <v>69766714</v>
      </c>
      <c r="F61" s="10">
        <f>'panel reg'!I125</f>
        <v>73372964</v>
      </c>
      <c r="G61" s="10">
        <f>'panel reg'!J125</f>
        <v>89337986</v>
      </c>
      <c r="H61" s="10">
        <f>'panel reg'!K125</f>
        <v>94524290</v>
      </c>
      <c r="I61" s="10">
        <f>'panel reg'!L125</f>
        <v>94639544</v>
      </c>
      <c r="J61" s="10">
        <f>'panel reg'!M125</f>
        <v>90323420</v>
      </c>
      <c r="K61" s="10">
        <f>'panel reg'!N125</f>
        <v>94014743</v>
      </c>
    </row>
    <row r="62" spans="1:11">
      <c r="A62">
        <v>23</v>
      </c>
      <c r="B62" t="s">
        <v>23</v>
      </c>
      <c r="C62" s="10">
        <v>46334127.523620978</v>
      </c>
      <c r="D62" s="10">
        <f>'panel reg'!G126</f>
        <v>48863187.53611052</v>
      </c>
      <c r="E62" s="10">
        <f>'panel reg'!H126</f>
        <v>51505189</v>
      </c>
      <c r="F62" s="10">
        <f>'panel reg'!I126</f>
        <v>54107974</v>
      </c>
      <c r="G62" s="10">
        <f>'panel reg'!J126</f>
        <v>56770793</v>
      </c>
      <c r="H62" s="10">
        <f>'panel reg'!K126</f>
        <v>59678012</v>
      </c>
      <c r="I62" s="10">
        <f>'panel reg'!L126</f>
        <v>62724720</v>
      </c>
      <c r="J62" s="10">
        <f>'panel reg'!M126</f>
        <v>65941414</v>
      </c>
      <c r="K62" s="10">
        <f>'panel reg'!N126</f>
        <v>69372469</v>
      </c>
    </row>
    <row r="63" spans="1:11">
      <c r="A63">
        <v>24</v>
      </c>
      <c r="B63" t="s">
        <v>24</v>
      </c>
      <c r="C63" s="10">
        <v>106066723.39045972</v>
      </c>
      <c r="D63" s="10">
        <f>'panel reg'!G127</f>
        <v>107890942.59440541</v>
      </c>
      <c r="E63" s="10">
        <f>'panel reg'!H127</f>
        <v>117118819</v>
      </c>
      <c r="F63" s="10">
        <f>'panel reg'!I127</f>
        <v>121391234</v>
      </c>
      <c r="G63" s="10">
        <f>'panel reg'!J127</f>
        <v>130311605</v>
      </c>
      <c r="H63" s="10">
        <f>'panel reg'!K127</f>
        <v>142224931</v>
      </c>
      <c r="I63" s="10">
        <f>'panel reg'!L127</f>
        <v>148822516</v>
      </c>
      <c r="J63" s="10">
        <f>'panel reg'!M127</f>
        <v>159728926</v>
      </c>
      <c r="K63" s="10">
        <f>'panel reg'!N127</f>
        <v>134677638</v>
      </c>
    </row>
    <row r="64" spans="1:11">
      <c r="A64">
        <v>25</v>
      </c>
      <c r="B64" t="s">
        <v>25</v>
      </c>
      <c r="C64" s="10">
        <v>410215840.20599473</v>
      </c>
      <c r="D64" s="10">
        <f>'panel reg'!G128</f>
        <v>425625998.50735348</v>
      </c>
      <c r="E64" s="10">
        <f>'panel reg'!H128</f>
        <v>436187507</v>
      </c>
      <c r="F64" s="10">
        <f>'panel reg'!I128</f>
        <v>447986782</v>
      </c>
      <c r="G64" s="10">
        <f>'panel reg'!J128</f>
        <v>448991964</v>
      </c>
      <c r="H64" s="10">
        <f>'panel reg'!K128</f>
        <v>458769340</v>
      </c>
      <c r="I64" s="10">
        <f>'panel reg'!L128</f>
        <v>471081714</v>
      </c>
      <c r="J64" s="10">
        <f>'panel reg'!M128</f>
        <v>482087216</v>
      </c>
      <c r="K64" s="10">
        <f>'panel reg'!N128</f>
        <v>495845906</v>
      </c>
    </row>
    <row r="65" spans="1:11">
      <c r="A65">
        <v>26</v>
      </c>
      <c r="B65" t="s">
        <v>26</v>
      </c>
      <c r="C65" s="10">
        <v>19027504.48749372</v>
      </c>
      <c r="D65" s="10">
        <f>'panel reg'!G129</f>
        <v>20786885.756613344</v>
      </c>
      <c r="E65" s="10">
        <f>'panel reg'!H129</f>
        <v>22227393</v>
      </c>
      <c r="F65" s="10">
        <f>'panel reg'!I129</f>
        <v>24195655</v>
      </c>
      <c r="G65" s="10">
        <f>'panel reg'!J129</f>
        <v>25964432</v>
      </c>
      <c r="H65" s="10">
        <f>'panel reg'!K129</f>
        <v>27524767</v>
      </c>
      <c r="I65" s="10">
        <f>'panel reg'!L129</f>
        <v>29347194</v>
      </c>
      <c r="J65" s="10">
        <f>'panel reg'!M129</f>
        <v>31176590</v>
      </c>
      <c r="K65" s="10">
        <f>'panel reg'!N129</f>
        <v>32873532</v>
      </c>
    </row>
    <row r="66" spans="1:11">
      <c r="A66">
        <v>27</v>
      </c>
      <c r="B66" t="s">
        <v>27</v>
      </c>
      <c r="C66" s="10">
        <v>185708474.11155292</v>
      </c>
      <c r="D66" s="10">
        <f>'panel reg'!G130</f>
        <v>202184587.70059687</v>
      </c>
      <c r="E66" s="10">
        <f>'panel reg'!H130</f>
        <v>217589132</v>
      </c>
      <c r="F66" s="10">
        <f>'panel reg'!I130</f>
        <v>233988051</v>
      </c>
      <c r="G66" s="10">
        <f>'panel reg'!J130</f>
        <v>250802993</v>
      </c>
      <c r="H66" s="10">
        <f>'panel reg'!K130</f>
        <v>269401313</v>
      </c>
      <c r="I66" s="10">
        <f>'panel reg'!L130</f>
        <v>288814171</v>
      </c>
      <c r="J66" s="10">
        <f>'panel reg'!M130</f>
        <v>309243628</v>
      </c>
      <c r="K66" s="10">
        <f>'panel reg'!N130</f>
        <v>330605133</v>
      </c>
    </row>
    <row r="67" spans="1:11">
      <c r="A67">
        <v>28</v>
      </c>
      <c r="B67" t="s">
        <v>28</v>
      </c>
      <c r="C67" s="10">
        <v>56833828.645332068</v>
      </c>
      <c r="D67" s="10">
        <f>'panel reg'!G131</f>
        <v>62249529.248636022</v>
      </c>
      <c r="E67" s="10">
        <f>'panel reg'!H131</f>
        <v>68219319</v>
      </c>
      <c r="F67" s="10">
        <f>'panel reg'!I131</f>
        <v>71677531</v>
      </c>
      <c r="G67" s="10">
        <f>'panel reg'!J131</f>
        <v>82787202</v>
      </c>
      <c r="H67" s="10">
        <f>'panel reg'!K131</f>
        <v>91014565</v>
      </c>
      <c r="I67" s="10">
        <f>'panel reg'!L131</f>
        <v>97474859</v>
      </c>
      <c r="J67" s="10">
        <f>'panel reg'!M131</f>
        <v>103617686</v>
      </c>
      <c r="K67" s="10">
        <f>'panel reg'!N131</f>
        <v>111003074</v>
      </c>
    </row>
    <row r="68" spans="1:11">
      <c r="A68">
        <v>29</v>
      </c>
      <c r="B68" t="s">
        <v>29</v>
      </c>
      <c r="C68" s="10">
        <v>53546689.52305226</v>
      </c>
      <c r="D68" s="10">
        <f>'panel reg'!G132</f>
        <v>59785399.055994451</v>
      </c>
      <c r="E68" s="10">
        <f>'panel reg'!H132</f>
        <v>64268714</v>
      </c>
      <c r="F68" s="10">
        <f>'panel reg'!I132</f>
        <v>68291785</v>
      </c>
      <c r="G68" s="10">
        <f>'panel reg'!J132</f>
        <v>72993328</v>
      </c>
      <c r="H68" s="10">
        <f>'panel reg'!K132</f>
        <v>77745512</v>
      </c>
      <c r="I68" s="10">
        <f>'panel reg'!L132</f>
        <v>83001823</v>
      </c>
      <c r="J68" s="10">
        <f>'panel reg'!M132</f>
        <v>88328518</v>
      </c>
      <c r="K68" s="10">
        <f>'panel reg'!N132</f>
        <v>94078149</v>
      </c>
    </row>
    <row r="69" spans="1:11">
      <c r="A69">
        <v>30</v>
      </c>
      <c r="B69" t="s">
        <v>30</v>
      </c>
      <c r="C69" s="10">
        <v>54910897.493072584</v>
      </c>
      <c r="D69" s="10">
        <f>'panel reg'!G133</f>
        <v>58677586.673855215</v>
      </c>
      <c r="E69" s="10">
        <f>'panel reg'!H133</f>
        <v>62422498</v>
      </c>
      <c r="F69" s="10">
        <f>'panel reg'!I133</f>
        <v>66360757</v>
      </c>
      <c r="G69" s="10">
        <f>'panel reg'!J133</f>
        <v>70425330</v>
      </c>
      <c r="H69" s="10">
        <f>'panel reg'!K133</f>
        <v>74764660</v>
      </c>
      <c r="I69" s="10">
        <f>'panel reg'!L133</f>
        <v>79485474</v>
      </c>
      <c r="J69" s="10">
        <f>'panel reg'!M133</f>
        <v>84258691</v>
      </c>
      <c r="K69" s="10">
        <f>'panel reg'!N133</f>
        <v>89028051</v>
      </c>
    </row>
    <row r="70" spans="1:11">
      <c r="A70">
        <v>31</v>
      </c>
      <c r="B70" t="s">
        <v>31</v>
      </c>
      <c r="C70" s="10">
        <v>111679492.97243005</v>
      </c>
      <c r="D70" s="10">
        <f>'panel reg'!G134</f>
        <v>118724424.66589314</v>
      </c>
      <c r="E70" s="10">
        <f>'panel reg'!H134</f>
        <v>125940634</v>
      </c>
      <c r="F70" s="10">
        <f>'panel reg'!I134</f>
        <v>133340836</v>
      </c>
      <c r="G70" s="10">
        <f>'panel reg'!J134</f>
        <v>140719474</v>
      </c>
      <c r="H70" s="10">
        <f>'panel reg'!K134</f>
        <v>148134244</v>
      </c>
      <c r="I70" s="10">
        <f>'panel reg'!L134</f>
        <v>155976492</v>
      </c>
      <c r="J70" s="10">
        <f>'panel reg'!M134</f>
        <v>163995268</v>
      </c>
      <c r="K70" s="10">
        <f>'panel reg'!N134</f>
        <v>172320501</v>
      </c>
    </row>
    <row r="71" spans="1:11">
      <c r="A71">
        <v>32</v>
      </c>
      <c r="B71" t="s">
        <v>32</v>
      </c>
      <c r="C71" s="10">
        <v>206360699.35950053</v>
      </c>
      <c r="D71" s="10">
        <f>'panel reg'!G135</f>
        <v>220459198.28634048</v>
      </c>
      <c r="E71" s="10">
        <f>'panel reg'!H135</f>
        <v>232175048</v>
      </c>
      <c r="F71" s="10">
        <f>'panel reg'!I135</f>
        <v>243297772</v>
      </c>
      <c r="G71" s="10">
        <f>'panel reg'!J135</f>
        <v>254044876</v>
      </c>
      <c r="H71" s="10">
        <f>'panel reg'!K135</f>
        <v>266857401</v>
      </c>
      <c r="I71" s="10">
        <f>'panel reg'!L135</f>
        <v>281571013</v>
      </c>
      <c r="J71" s="10">
        <f>'panel reg'!M135</f>
        <v>298569335</v>
      </c>
      <c r="K71" s="10">
        <f>'panel reg'!N135</f>
        <v>315622619</v>
      </c>
    </row>
    <row r="72" spans="1:11">
      <c r="A72">
        <v>33</v>
      </c>
      <c r="B72" t="s">
        <v>33</v>
      </c>
      <c r="C72" s="10">
        <v>353147591.20128548</v>
      </c>
      <c r="D72" s="10">
        <f>'panel reg'!G136</f>
        <v>375924139.45150906</v>
      </c>
      <c r="E72" s="10">
        <f>'panel reg'!H136</f>
        <v>398727143</v>
      </c>
      <c r="F72" s="10">
        <f>'panel reg'!I136</f>
        <v>419573309</v>
      </c>
      <c r="G72" s="10">
        <f>'panel reg'!J136</f>
        <v>440955852</v>
      </c>
      <c r="H72" s="10">
        <f>'panel reg'!K136</f>
        <v>463775465</v>
      </c>
      <c r="I72" s="10">
        <f>'panel reg'!L136</f>
        <v>487531232</v>
      </c>
      <c r="J72" s="10">
        <f>'panel reg'!M136</f>
        <v>512765628</v>
      </c>
      <c r="K72" s="10">
        <f>'panel reg'!N136</f>
        <v>539526595</v>
      </c>
    </row>
    <row r="73" spans="1:11">
      <c r="A73">
        <v>34</v>
      </c>
      <c r="B73" t="s">
        <v>34</v>
      </c>
      <c r="C73" s="10">
        <v>68049874.443103045</v>
      </c>
      <c r="D73" s="10">
        <f>'panel reg'!G137</f>
        <v>71702449.18428123</v>
      </c>
      <c r="E73" s="10">
        <f>'panel reg'!H137</f>
        <v>75627450</v>
      </c>
      <c r="F73" s="10">
        <f>'panel reg'!I137</f>
        <v>79536082</v>
      </c>
      <c r="G73" s="10">
        <f>'panel reg'!J137</f>
        <v>83474452</v>
      </c>
      <c r="H73" s="10">
        <f>'panel reg'!K137</f>
        <v>87685810</v>
      </c>
      <c r="I73" s="10">
        <f>'panel reg'!L137</f>
        <v>92302022</v>
      </c>
      <c r="J73" s="10">
        <f>'panel reg'!M137</f>
        <v>98026564</v>
      </c>
      <c r="K73" s="10">
        <f>'panel reg'!N137</f>
        <v>104489706</v>
      </c>
    </row>
    <row r="75" spans="1:11">
      <c r="A75" t="s">
        <v>329</v>
      </c>
    </row>
    <row r="76" spans="1:11">
      <c r="A76" t="s">
        <v>78</v>
      </c>
      <c r="B76" t="s">
        <v>0</v>
      </c>
      <c r="C76" s="10">
        <v>2011</v>
      </c>
      <c r="D76">
        <v>2012</v>
      </c>
      <c r="E76">
        <v>2013</v>
      </c>
      <c r="F76">
        <v>2014</v>
      </c>
      <c r="G76">
        <v>2015</v>
      </c>
      <c r="H76">
        <v>2016</v>
      </c>
      <c r="I76">
        <v>2017</v>
      </c>
      <c r="J76">
        <v>2018</v>
      </c>
      <c r="K76">
        <v>2019</v>
      </c>
    </row>
    <row r="77" spans="1:11">
      <c r="A77">
        <v>1</v>
      </c>
      <c r="B77" t="s">
        <v>1</v>
      </c>
      <c r="C77">
        <f>C40/C3</f>
        <v>56.61308486489542</v>
      </c>
      <c r="D77">
        <f>D40/D3</f>
        <v>59.813082292437059</v>
      </c>
      <c r="E77">
        <f t="shared" ref="E77:K77" si="0">E40/E3</f>
        <v>60.648822822956461</v>
      </c>
      <c r="F77">
        <f t="shared" si="0"/>
        <v>58.747804017241748</v>
      </c>
      <c r="G77">
        <f t="shared" si="0"/>
        <v>57.306460062929233</v>
      </c>
      <c r="H77">
        <f t="shared" si="0"/>
        <v>55.760321411373496</v>
      </c>
      <c r="I77">
        <f t="shared" si="0"/>
        <v>56.69408401729801</v>
      </c>
      <c r="J77">
        <f t="shared" si="0"/>
        <v>57.550262125309196</v>
      </c>
      <c r="K77">
        <f t="shared" si="0"/>
        <v>56.867358180829534</v>
      </c>
    </row>
    <row r="78" spans="1:11">
      <c r="A78">
        <v>2</v>
      </c>
      <c r="B78" t="s">
        <v>2</v>
      </c>
      <c r="C78">
        <f t="shared" ref="C78:C110" si="1">C41/C4</f>
        <v>45.35027032319632</v>
      </c>
      <c r="D78">
        <f t="shared" ref="D78:K78" si="2">D41/D4</f>
        <v>47.328934444795919</v>
      </c>
      <c r="E78">
        <f t="shared" si="2"/>
        <v>50.891932744474317</v>
      </c>
      <c r="F78">
        <f t="shared" si="2"/>
        <v>53.588779441634195</v>
      </c>
      <c r="G78">
        <f t="shared" si="2"/>
        <v>55.542964678758004</v>
      </c>
      <c r="H78">
        <f t="shared" si="2"/>
        <v>56.814947311358523</v>
      </c>
      <c r="I78">
        <f t="shared" si="2"/>
        <v>60.436254407796831</v>
      </c>
      <c r="J78">
        <f t="shared" si="2"/>
        <v>61.886400735485992</v>
      </c>
      <c r="K78">
        <f t="shared" si="2"/>
        <v>64.871837584425393</v>
      </c>
    </row>
    <row r="79" spans="1:11">
      <c r="A79">
        <v>3</v>
      </c>
      <c r="B79" t="s">
        <v>3</v>
      </c>
      <c r="C79">
        <f t="shared" si="1"/>
        <v>64.470485588776612</v>
      </c>
      <c r="D79">
        <f t="shared" ref="D79:K79" si="3">D42/D5</f>
        <v>68.129729855161543</v>
      </c>
      <c r="E79">
        <f t="shared" si="3"/>
        <v>70.598961200643231</v>
      </c>
      <c r="F79">
        <f t="shared" si="3"/>
        <v>73.084672380892485</v>
      </c>
      <c r="G79">
        <f t="shared" si="3"/>
        <v>73.663559040883143</v>
      </c>
      <c r="H79">
        <f t="shared" si="3"/>
        <v>69.665524219967097</v>
      </c>
      <c r="I79">
        <f t="shared" si="3"/>
        <v>74.316844033314595</v>
      </c>
      <c r="J79">
        <f t="shared" si="3"/>
        <v>74.443426114182898</v>
      </c>
      <c r="K79">
        <f t="shared" si="3"/>
        <v>75.749479802872671</v>
      </c>
    </row>
    <row r="80" spans="1:11">
      <c r="A80">
        <v>4</v>
      </c>
      <c r="B80" t="s">
        <v>4</v>
      </c>
      <c r="C80">
        <f t="shared" si="1"/>
        <v>64.14296854925233</v>
      </c>
      <c r="D80">
        <f t="shared" ref="D80:K80" si="4">D43/D6</f>
        <v>66.202557334401575</v>
      </c>
      <c r="E80">
        <f t="shared" si="4"/>
        <v>70.632577342987688</v>
      </c>
      <c r="F80">
        <f t="shared" si="4"/>
        <v>71.971941445309341</v>
      </c>
      <c r="G80">
        <f t="shared" si="4"/>
        <v>76.340328797669031</v>
      </c>
      <c r="H80">
        <f t="shared" si="4"/>
        <v>76.218004845045598</v>
      </c>
      <c r="I80">
        <f t="shared" si="4"/>
        <v>80.759034939142083</v>
      </c>
      <c r="J80">
        <f t="shared" si="4"/>
        <v>81.366084100203736</v>
      </c>
      <c r="K80">
        <f t="shared" si="4"/>
        <v>80.691444171336443</v>
      </c>
    </row>
    <row r="81" spans="1:11">
      <c r="A81">
        <v>5</v>
      </c>
      <c r="B81" t="s">
        <v>5</v>
      </c>
      <c r="C81">
        <f t="shared" si="1"/>
        <v>34.673681353288544</v>
      </c>
      <c r="D81">
        <f t="shared" ref="D81:K81" si="5">D44/D7</f>
        <v>37.637653930131165</v>
      </c>
      <c r="E81">
        <f t="shared" si="5"/>
        <v>41.255278541622602</v>
      </c>
      <c r="F81">
        <f t="shared" si="5"/>
        <v>41.67517961680214</v>
      </c>
      <c r="G81">
        <f t="shared" si="5"/>
        <v>42.093652999998895</v>
      </c>
      <c r="H81">
        <f t="shared" si="5"/>
        <v>41.531345501574656</v>
      </c>
      <c r="I81">
        <f t="shared" si="5"/>
        <v>45.096032481007015</v>
      </c>
      <c r="J81">
        <f t="shared" si="5"/>
        <v>45.84624526318084</v>
      </c>
      <c r="K81">
        <f t="shared" si="5"/>
        <v>45.756285005107351</v>
      </c>
    </row>
    <row r="82" spans="1:11">
      <c r="A82">
        <v>6</v>
      </c>
      <c r="B82" t="s">
        <v>6</v>
      </c>
      <c r="C82">
        <f t="shared" si="1"/>
        <v>37.440959557423767</v>
      </c>
      <c r="D82">
        <f t="shared" ref="D82:K82" si="6">D45/D8</f>
        <v>39.238049140168243</v>
      </c>
      <c r="E82">
        <f t="shared" si="6"/>
        <v>42.201584119582506</v>
      </c>
      <c r="F82">
        <f t="shared" si="6"/>
        <v>43.360882169400398</v>
      </c>
      <c r="G82">
        <f t="shared" si="6"/>
        <v>44.702013624016836</v>
      </c>
      <c r="H82">
        <f t="shared" si="6"/>
        <v>43.000887192958068</v>
      </c>
      <c r="I82">
        <f t="shared" si="6"/>
        <v>47.853479581016032</v>
      </c>
      <c r="J82">
        <f t="shared" si="6"/>
        <v>48.102620366386873</v>
      </c>
      <c r="K82">
        <f t="shared" si="6"/>
        <v>46.784898376926826</v>
      </c>
    </row>
    <row r="83" spans="1:11">
      <c r="A83">
        <v>7</v>
      </c>
      <c r="B83" t="s">
        <v>7</v>
      </c>
      <c r="C83">
        <f t="shared" si="1"/>
        <v>127.35803748029659</v>
      </c>
      <c r="D83">
        <f t="shared" ref="D83:K83" si="7">D46/D9</f>
        <v>126.49589715661031</v>
      </c>
      <c r="E83">
        <f t="shared" si="7"/>
        <v>132.65828435694678</v>
      </c>
      <c r="F83">
        <f t="shared" si="7"/>
        <v>132.80953186271918</v>
      </c>
      <c r="G83">
        <f t="shared" si="7"/>
        <v>137.67203189681925</v>
      </c>
      <c r="H83">
        <f t="shared" si="7"/>
        <v>135.97594691321206</v>
      </c>
      <c r="I83">
        <f t="shared" si="7"/>
        <v>141.36384233565036</v>
      </c>
      <c r="J83">
        <f t="shared" si="7"/>
        <v>144.78368746766807</v>
      </c>
      <c r="K83">
        <f t="shared" si="7"/>
        <v>142.12333682130517</v>
      </c>
    </row>
    <row r="84" spans="1:11">
      <c r="A84">
        <v>8</v>
      </c>
      <c r="B84" t="s">
        <v>8</v>
      </c>
      <c r="C84">
        <f t="shared" si="1"/>
        <v>250.09888515211421</v>
      </c>
      <c r="D84">
        <f t="shared" ref="D84:K84" si="8">D47/D10</f>
        <v>253.50149098844477</v>
      </c>
      <c r="E84">
        <f t="shared" si="8"/>
        <v>277.76953429333844</v>
      </c>
      <c r="F84">
        <f t="shared" si="8"/>
        <v>296.34867853638758</v>
      </c>
      <c r="G84">
        <f t="shared" si="8"/>
        <v>307.90747622421452</v>
      </c>
      <c r="H84">
        <f t="shared" si="8"/>
        <v>316.73593020079676</v>
      </c>
      <c r="I84">
        <f t="shared" si="8"/>
        <v>362.67566277703816</v>
      </c>
      <c r="J84">
        <f t="shared" si="8"/>
        <v>367.3105131422476</v>
      </c>
      <c r="K84">
        <f t="shared" si="8"/>
        <v>355.75234151128024</v>
      </c>
    </row>
    <row r="85" spans="1:11">
      <c r="A85">
        <v>9</v>
      </c>
      <c r="B85" t="s">
        <v>9</v>
      </c>
      <c r="C85">
        <f t="shared" si="1"/>
        <v>68.11220222190444</v>
      </c>
      <c r="D85">
        <f t="shared" ref="D85:K85" si="9">D48/D11</f>
        <v>72.250230234473207</v>
      </c>
      <c r="E85">
        <f t="shared" si="9"/>
        <v>79.990245819099982</v>
      </c>
      <c r="F85">
        <f t="shared" si="9"/>
        <v>80.475108615608718</v>
      </c>
      <c r="G85">
        <f t="shared" si="9"/>
        <v>80.648320468936134</v>
      </c>
      <c r="H85">
        <f t="shared" si="9"/>
        <v>80.332018895404303</v>
      </c>
      <c r="I85">
        <f t="shared" si="9"/>
        <v>82.371399255768281</v>
      </c>
      <c r="J85">
        <f t="shared" si="9"/>
        <v>83.071010049019321</v>
      </c>
      <c r="K85">
        <f t="shared" si="9"/>
        <v>86.748213626708278</v>
      </c>
    </row>
    <row r="86" spans="1:11">
      <c r="A86">
        <v>10</v>
      </c>
      <c r="B86" t="s">
        <v>10</v>
      </c>
      <c r="C86">
        <f t="shared" si="1"/>
        <v>55.178403491360804</v>
      </c>
      <c r="D86">
        <f t="shared" ref="D86:K86" si="10">D49/D12</f>
        <v>54.948619707401718</v>
      </c>
      <c r="E86">
        <f t="shared" si="10"/>
        <v>58.378543325697713</v>
      </c>
      <c r="F86">
        <f t="shared" si="10"/>
        <v>59.758694984432118</v>
      </c>
      <c r="G86">
        <f t="shared" si="10"/>
        <v>64.243594092259457</v>
      </c>
      <c r="H86">
        <f t="shared" si="10"/>
        <v>66.431450713721119</v>
      </c>
      <c r="I86">
        <f t="shared" si="10"/>
        <v>65.389851240111767</v>
      </c>
      <c r="J86">
        <f t="shared" si="10"/>
        <v>68.320344941223937</v>
      </c>
      <c r="K86">
        <f t="shared" si="10"/>
        <v>67.82326350251482</v>
      </c>
    </row>
    <row r="87" spans="1:11">
      <c r="A87">
        <v>11</v>
      </c>
      <c r="B87" t="s">
        <v>11</v>
      </c>
      <c r="C87">
        <f t="shared" si="1"/>
        <v>41.27472515183041</v>
      </c>
      <c r="D87">
        <f t="shared" ref="D87:K87" si="11">D50/D13</f>
        <v>41.668007153755049</v>
      </c>
      <c r="E87">
        <f t="shared" si="11"/>
        <v>44.120029313975259</v>
      </c>
      <c r="F87">
        <f t="shared" si="11"/>
        <v>46.219192115466903</v>
      </c>
      <c r="G87">
        <f t="shared" si="11"/>
        <v>49.087807820583478</v>
      </c>
      <c r="H87">
        <f t="shared" si="11"/>
        <v>51.425859189821949</v>
      </c>
      <c r="I87">
        <f t="shared" si="11"/>
        <v>52.002524572235444</v>
      </c>
      <c r="J87">
        <f t="shared" si="11"/>
        <v>54.581233255098653</v>
      </c>
      <c r="K87">
        <f t="shared" si="11"/>
        <v>55.719811577038946</v>
      </c>
    </row>
    <row r="88" spans="1:11">
      <c r="A88">
        <v>12</v>
      </c>
      <c r="B88" t="s">
        <v>12</v>
      </c>
      <c r="C88">
        <f t="shared" si="1"/>
        <v>55.788453634217348</v>
      </c>
      <c r="D88">
        <f t="shared" ref="D88:K88" si="12">D51/D14</f>
        <v>57.928484366149917</v>
      </c>
      <c r="E88">
        <f t="shared" si="12"/>
        <v>61.00006607374177</v>
      </c>
      <c r="F88">
        <f t="shared" si="12"/>
        <v>65.402013403977563</v>
      </c>
      <c r="G88">
        <f t="shared" si="12"/>
        <v>68.74181270261424</v>
      </c>
      <c r="H88">
        <f t="shared" si="12"/>
        <v>73.533646100096561</v>
      </c>
      <c r="I88">
        <f t="shared" si="12"/>
        <v>73.749109517682783</v>
      </c>
      <c r="J88">
        <f t="shared" si="12"/>
        <v>76.467494808911255</v>
      </c>
      <c r="K88">
        <f t="shared" si="12"/>
        <v>79.47688665854885</v>
      </c>
    </row>
    <row r="89" spans="1:11">
      <c r="A89">
        <v>13</v>
      </c>
      <c r="B89" t="s">
        <v>13</v>
      </c>
      <c r="C89">
        <f t="shared" si="1"/>
        <v>42.298879763542502</v>
      </c>
      <c r="D89">
        <f t="shared" ref="D89:K89" si="13">D52/D15</f>
        <v>43.546489968555839</v>
      </c>
      <c r="E89">
        <f t="shared" si="13"/>
        <v>46.944990118936424</v>
      </c>
      <c r="F89">
        <f t="shared" si="13"/>
        <v>48.108907213531488</v>
      </c>
      <c r="G89">
        <f t="shared" si="13"/>
        <v>50.247063022415709</v>
      </c>
      <c r="H89">
        <f t="shared" si="13"/>
        <v>51.657524642422075</v>
      </c>
      <c r="I89">
        <f t="shared" si="13"/>
        <v>53.965989463346183</v>
      </c>
      <c r="J89">
        <f t="shared" si="13"/>
        <v>55.64154808019665</v>
      </c>
      <c r="K89">
        <f t="shared" si="13"/>
        <v>55.581548965617323</v>
      </c>
    </row>
    <row r="90" spans="1:11">
      <c r="A90">
        <v>14</v>
      </c>
      <c r="B90" t="s">
        <v>14</v>
      </c>
      <c r="C90">
        <f t="shared" si="1"/>
        <v>50.003111862567081</v>
      </c>
      <c r="D90">
        <f t="shared" ref="D90:K90" si="14">D53/D16</f>
        <v>52.570715808179365</v>
      </c>
      <c r="E90">
        <f t="shared" si="14"/>
        <v>55.631315705099318</v>
      </c>
      <c r="F90">
        <f t="shared" si="14"/>
        <v>57.178886638657175</v>
      </c>
      <c r="G90">
        <f t="shared" si="14"/>
        <v>58.673193783335506</v>
      </c>
      <c r="H90">
        <f t="shared" si="14"/>
        <v>58.899943921086489</v>
      </c>
      <c r="I90">
        <f t="shared" si="14"/>
        <v>61.694087722469206</v>
      </c>
      <c r="J90">
        <f t="shared" si="14"/>
        <v>63.366739115165416</v>
      </c>
      <c r="K90">
        <f t="shared" si="14"/>
        <v>61.440513689996955</v>
      </c>
    </row>
    <row r="91" spans="1:11">
      <c r="A91">
        <v>15</v>
      </c>
      <c r="B91" t="s">
        <v>15</v>
      </c>
      <c r="C91">
        <f t="shared" si="1"/>
        <v>54.710024170084232</v>
      </c>
      <c r="D91">
        <f t="shared" ref="D91:K91" si="15">D54/D17</f>
        <v>57.576215147351398</v>
      </c>
      <c r="E91">
        <f t="shared" si="15"/>
        <v>61.752612282554445</v>
      </c>
      <c r="F91">
        <f t="shared" si="15"/>
        <v>63.859008617665481</v>
      </c>
      <c r="G91">
        <f t="shared" si="15"/>
        <v>64.94789002215397</v>
      </c>
      <c r="H91">
        <f t="shared" si="15"/>
        <v>67.217576024143781</v>
      </c>
      <c r="I91">
        <f t="shared" si="15"/>
        <v>73.231937005349607</v>
      </c>
      <c r="J91">
        <f t="shared" si="15"/>
        <v>72.709914358317661</v>
      </c>
      <c r="K91">
        <f t="shared" si="15"/>
        <v>73.359249611759836</v>
      </c>
    </row>
    <row r="92" spans="1:11">
      <c r="A92">
        <v>16</v>
      </c>
      <c r="B92" t="s">
        <v>16</v>
      </c>
      <c r="C92">
        <f t="shared" si="1"/>
        <v>256.08712452838625</v>
      </c>
      <c r="D92">
        <f t="shared" ref="D92:K92" si="16">D55/D18</f>
        <v>264.85360698469054</v>
      </c>
      <c r="E92">
        <f t="shared" si="16"/>
        <v>273.41405685463383</v>
      </c>
      <c r="F92">
        <f t="shared" si="16"/>
        <v>265.89453914416151</v>
      </c>
      <c r="G92">
        <f t="shared" si="16"/>
        <v>309.4730781898611</v>
      </c>
      <c r="H92">
        <f t="shared" si="16"/>
        <v>277.63281325593414</v>
      </c>
      <c r="I92">
        <f t="shared" si="16"/>
        <v>293.85944991643271</v>
      </c>
      <c r="J92">
        <f t="shared" si="16"/>
        <v>287.23215317450263</v>
      </c>
      <c r="K92">
        <f t="shared" si="16"/>
        <v>274.60535951022092</v>
      </c>
    </row>
    <row r="93" spans="1:11">
      <c r="A93">
        <v>17</v>
      </c>
      <c r="B93" t="s">
        <v>17</v>
      </c>
      <c r="C93">
        <f t="shared" si="1"/>
        <v>95.952222508911547</v>
      </c>
      <c r="D93">
        <f t="shared" ref="D93:K93" si="17">D56/D19</f>
        <v>103.40818200885555</v>
      </c>
      <c r="E93">
        <f t="shared" si="17"/>
        <v>110.84331948997446</v>
      </c>
      <c r="F93">
        <f t="shared" si="17"/>
        <v>116.59761946669013</v>
      </c>
      <c r="G93">
        <f t="shared" si="17"/>
        <v>184.68725540496513</v>
      </c>
      <c r="H93">
        <f t="shared" si="17"/>
        <v>186.76094183737285</v>
      </c>
      <c r="I93">
        <f t="shared" si="17"/>
        <v>174.55734341390965</v>
      </c>
      <c r="J93">
        <f t="shared" si="17"/>
        <v>178.80593382807669</v>
      </c>
      <c r="K93">
        <f t="shared" si="17"/>
        <v>184.2502853090426</v>
      </c>
    </row>
    <row r="94" spans="1:11">
      <c r="A94">
        <v>18</v>
      </c>
      <c r="B94" t="s">
        <v>18</v>
      </c>
      <c r="C94">
        <f t="shared" si="1"/>
        <v>152.15882764008916</v>
      </c>
      <c r="D94">
        <f t="shared" ref="D94:K94" si="18">D57/D20</f>
        <v>159.48650405014871</v>
      </c>
      <c r="E94">
        <f t="shared" si="18"/>
        <v>170.28712163786653</v>
      </c>
      <c r="F94">
        <f t="shared" si="18"/>
        <v>178.52029997950359</v>
      </c>
      <c r="G94">
        <f t="shared" si="18"/>
        <v>185.41521866446746</v>
      </c>
      <c r="H94">
        <f t="shared" si="18"/>
        <v>189.405183452681</v>
      </c>
      <c r="I94">
        <f t="shared" si="18"/>
        <v>185.19970432508185</v>
      </c>
      <c r="J94">
        <f t="shared" si="18"/>
        <v>192.76966856414793</v>
      </c>
      <c r="K94">
        <f t="shared" si="18"/>
        <v>187.32100763437268</v>
      </c>
    </row>
    <row r="95" spans="1:11">
      <c r="A95">
        <v>19</v>
      </c>
      <c r="B95" t="s">
        <v>19</v>
      </c>
      <c r="C95">
        <f t="shared" si="1"/>
        <v>46.072266979814351</v>
      </c>
      <c r="D95">
        <f t="shared" ref="D95:K95" si="19">D58/D21</f>
        <v>48.335809511694642</v>
      </c>
      <c r="E95">
        <f t="shared" si="19"/>
        <v>52.027855727701507</v>
      </c>
      <c r="F95">
        <f t="shared" si="19"/>
        <v>51.671474790901996</v>
      </c>
      <c r="G95">
        <f t="shared" si="19"/>
        <v>54.889341279215948</v>
      </c>
      <c r="H95">
        <f t="shared" si="19"/>
        <v>53.36469039287303</v>
      </c>
      <c r="I95">
        <f t="shared" si="19"/>
        <v>56.625395831354922</v>
      </c>
      <c r="J95">
        <f t="shared" si="19"/>
        <v>57.190324937807496</v>
      </c>
      <c r="K95">
        <f t="shared" si="19"/>
        <v>57.737951674183989</v>
      </c>
    </row>
    <row r="96" spans="1:11">
      <c r="A96">
        <v>20</v>
      </c>
      <c r="B96" t="s">
        <v>20</v>
      </c>
      <c r="C96">
        <f t="shared" si="1"/>
        <v>36.546125606754387</v>
      </c>
      <c r="D96">
        <f t="shared" ref="D96:K96" si="20">D59/D22</f>
        <v>37.820116141125489</v>
      </c>
      <c r="E96">
        <f t="shared" si="20"/>
        <v>40.021150473209694</v>
      </c>
      <c r="F96">
        <f t="shared" si="20"/>
        <v>42.122905505715792</v>
      </c>
      <c r="G96">
        <f t="shared" si="20"/>
        <v>42.235208053997262</v>
      </c>
      <c r="H96">
        <f t="shared" si="20"/>
        <v>42.815450098216608</v>
      </c>
      <c r="I96">
        <f t="shared" si="20"/>
        <v>47.493661950216385</v>
      </c>
      <c r="J96">
        <f t="shared" si="20"/>
        <v>48.58298924585204</v>
      </c>
      <c r="K96">
        <f t="shared" si="20"/>
        <v>51.398908456082083</v>
      </c>
    </row>
    <row r="97" spans="1:11">
      <c r="A97">
        <v>21</v>
      </c>
      <c r="B97" t="s">
        <v>21</v>
      </c>
      <c r="C97">
        <f t="shared" si="1"/>
        <v>30.144636829675147</v>
      </c>
      <c r="D97">
        <f t="shared" ref="D97:K97" si="21">D60/D23</f>
        <v>34.031978293368489</v>
      </c>
      <c r="E97">
        <f t="shared" si="21"/>
        <v>36.686376319865083</v>
      </c>
      <c r="F97">
        <f t="shared" si="21"/>
        <v>39.171769015592098</v>
      </c>
      <c r="G97">
        <f t="shared" si="21"/>
        <v>37.949322431582914</v>
      </c>
      <c r="H97">
        <f t="shared" si="21"/>
        <v>38.04974044059955</v>
      </c>
      <c r="I97">
        <f t="shared" si="21"/>
        <v>43.319812291978486</v>
      </c>
      <c r="J97">
        <f t="shared" si="21"/>
        <v>42.084776966991029</v>
      </c>
      <c r="K97">
        <f t="shared" si="21"/>
        <v>43.684837344372703</v>
      </c>
    </row>
    <row r="98" spans="1:11">
      <c r="A98">
        <v>22</v>
      </c>
      <c r="B98" t="s">
        <v>22</v>
      </c>
      <c r="C98">
        <f t="shared" si="1"/>
        <v>34.337869260149255</v>
      </c>
      <c r="D98">
        <f t="shared" ref="D98:K98" si="22">D61/D24</f>
        <v>32.767189569327606</v>
      </c>
      <c r="E98">
        <f t="shared" si="22"/>
        <v>34.329248598373653</v>
      </c>
      <c r="F98">
        <f t="shared" si="22"/>
        <v>35.037946611909653</v>
      </c>
      <c r="G98">
        <f t="shared" si="22"/>
        <v>41.991943607130047</v>
      </c>
      <c r="H98">
        <f t="shared" si="22"/>
        <v>39.92898690919229</v>
      </c>
      <c r="I98">
        <f t="shared" si="22"/>
        <v>40.850661279740322</v>
      </c>
      <c r="J98">
        <f t="shared" si="22"/>
        <v>41.930464541502715</v>
      </c>
      <c r="K98">
        <f t="shared" si="22"/>
        <v>39.041127115001693</v>
      </c>
    </row>
    <row r="99" spans="1:11">
      <c r="A99">
        <v>23</v>
      </c>
      <c r="B99" t="s">
        <v>23</v>
      </c>
      <c r="C99">
        <f t="shared" si="1"/>
        <v>22.103245602581065</v>
      </c>
      <c r="D99">
        <f t="shared" ref="D99:K99" si="23">D62/D25</f>
        <v>22.968834995767317</v>
      </c>
      <c r="E99">
        <f t="shared" si="23"/>
        <v>24.473755136000975</v>
      </c>
      <c r="F99">
        <f t="shared" si="23"/>
        <v>24.886062547258152</v>
      </c>
      <c r="G99">
        <f t="shared" si="23"/>
        <v>25.58059893903053</v>
      </c>
      <c r="H99">
        <f t="shared" si="23"/>
        <v>26.208269581760405</v>
      </c>
      <c r="I99">
        <f t="shared" si="23"/>
        <v>27.035806386125191</v>
      </c>
      <c r="J99">
        <f t="shared" si="23"/>
        <v>27.344188945372093</v>
      </c>
      <c r="K99">
        <f t="shared" si="23"/>
        <v>28.224881685116411</v>
      </c>
    </row>
    <row r="100" spans="1:11">
      <c r="A100">
        <v>24</v>
      </c>
      <c r="B100" t="s">
        <v>24</v>
      </c>
      <c r="C100">
        <f t="shared" si="1"/>
        <v>71.849873624083372</v>
      </c>
      <c r="D100">
        <f t="shared" ref="D100:K100" si="24">D63/D26</f>
        <v>71.914494282954578</v>
      </c>
      <c r="E100">
        <f t="shared" si="24"/>
        <v>75.091810152756182</v>
      </c>
      <c r="F100">
        <f t="shared" si="24"/>
        <v>75.051599536798037</v>
      </c>
      <c r="G100">
        <f t="shared" si="24"/>
        <v>77.91519480053573</v>
      </c>
      <c r="H100">
        <f t="shared" si="24"/>
        <v>85.446808472290229</v>
      </c>
      <c r="I100">
        <f t="shared" si="24"/>
        <v>87.59052211473211</v>
      </c>
      <c r="J100">
        <f t="shared" si="24"/>
        <v>89.876376809229313</v>
      </c>
      <c r="K100">
        <f t="shared" si="24"/>
        <v>77.092438706486632</v>
      </c>
    </row>
    <row r="101" spans="1:11">
      <c r="A101">
        <v>25</v>
      </c>
      <c r="B101" t="s">
        <v>25</v>
      </c>
      <c r="C101">
        <f t="shared" si="1"/>
        <v>169.21839145855287</v>
      </c>
      <c r="D101">
        <f t="shared" ref="D101:K101" si="25">D64/D27</f>
        <v>176.17342026150118</v>
      </c>
      <c r="E101">
        <f t="shared" si="25"/>
        <v>175.91802316037996</v>
      </c>
      <c r="F101">
        <f t="shared" si="25"/>
        <v>177.87947198414921</v>
      </c>
      <c r="G101">
        <f t="shared" si="25"/>
        <v>175.7791438423738</v>
      </c>
      <c r="H101">
        <f t="shared" si="25"/>
        <v>165.86344780411477</v>
      </c>
      <c r="I101">
        <f t="shared" si="25"/>
        <v>169.39164213430968</v>
      </c>
      <c r="J101">
        <f t="shared" si="25"/>
        <v>165.34768556834157</v>
      </c>
      <c r="K101">
        <f t="shared" si="25"/>
        <v>159.2938986254704</v>
      </c>
    </row>
    <row r="102" spans="1:11">
      <c r="A102">
        <v>26</v>
      </c>
      <c r="B102" t="s">
        <v>26</v>
      </c>
      <c r="C102">
        <f t="shared" si="1"/>
        <v>35.495896799342077</v>
      </c>
      <c r="D102">
        <f t="shared" ref="D102:K102" si="26">D65/D28</f>
        <v>36.097242300381943</v>
      </c>
      <c r="E102">
        <f t="shared" si="26"/>
        <v>40.751456627517705</v>
      </c>
      <c r="F102">
        <f t="shared" si="26"/>
        <v>40.610568700413062</v>
      </c>
      <c r="G102">
        <f t="shared" si="26"/>
        <v>43.571428331697163</v>
      </c>
      <c r="H102">
        <f t="shared" si="26"/>
        <v>44.097341800949081</v>
      </c>
      <c r="I102">
        <f t="shared" si="26"/>
        <v>49.322683544984571</v>
      </c>
      <c r="J102">
        <f t="shared" si="26"/>
        <v>50.333938762825014</v>
      </c>
      <c r="K102">
        <f t="shared" si="26"/>
        <v>49.788994285558502</v>
      </c>
    </row>
    <row r="103" spans="1:11">
      <c r="A103">
        <v>27</v>
      </c>
      <c r="B103" t="s">
        <v>27</v>
      </c>
      <c r="C103">
        <f t="shared" si="1"/>
        <v>55.016615062889365</v>
      </c>
      <c r="D103">
        <f t="shared" ref="D103:K103" si="27">D66/D29</f>
        <v>58.80385462200865</v>
      </c>
      <c r="E103">
        <f t="shared" si="27"/>
        <v>64.441277766145262</v>
      </c>
      <c r="F103">
        <f t="shared" si="27"/>
        <v>66.341270970866191</v>
      </c>
      <c r="G103">
        <f t="shared" si="27"/>
        <v>71.95626700620744</v>
      </c>
      <c r="H103">
        <f t="shared" si="27"/>
        <v>72.915375542126156</v>
      </c>
      <c r="I103">
        <f t="shared" si="27"/>
        <v>80.255964784699202</v>
      </c>
      <c r="J103">
        <f t="shared" si="27"/>
        <v>81.920491114523102</v>
      </c>
      <c r="K103">
        <f t="shared" si="27"/>
        <v>84.026011822932034</v>
      </c>
    </row>
    <row r="104" spans="1:11">
      <c r="A104">
        <v>28</v>
      </c>
      <c r="B104" t="s">
        <v>28</v>
      </c>
      <c r="C104">
        <f t="shared" si="1"/>
        <v>45.070478759564494</v>
      </c>
      <c r="D104">
        <f t="shared" ref="D104:K104" si="28">D67/D30</f>
        <v>50.62596057784463</v>
      </c>
      <c r="E104">
        <f t="shared" si="28"/>
        <v>55.054562020527435</v>
      </c>
      <c r="F104">
        <f t="shared" si="28"/>
        <v>55.425371126160471</v>
      </c>
      <c r="G104">
        <f t="shared" si="28"/>
        <v>62.367093108576199</v>
      </c>
      <c r="H104">
        <f t="shared" si="28"/>
        <v>62.347155746357558</v>
      </c>
      <c r="I104">
        <f t="shared" si="28"/>
        <v>70.93135348642933</v>
      </c>
      <c r="J104">
        <f t="shared" si="28"/>
        <v>71.387067505068927</v>
      </c>
      <c r="K104">
        <f t="shared" si="28"/>
        <v>74.309392982709824</v>
      </c>
    </row>
    <row r="105" spans="1:11">
      <c r="A105">
        <v>29</v>
      </c>
      <c r="B105" t="s">
        <v>29</v>
      </c>
      <c r="C105">
        <f t="shared" si="1"/>
        <v>52.16189552076694</v>
      </c>
      <c r="D105">
        <f t="shared" ref="D105:K105" si="29">D68/D31</f>
        <v>59.751340791743161</v>
      </c>
      <c r="E105">
        <f t="shared" si="29"/>
        <v>64.44716820877008</v>
      </c>
      <c r="F105">
        <f t="shared" si="29"/>
        <v>65.828546614241688</v>
      </c>
      <c r="G105">
        <f t="shared" si="29"/>
        <v>67.906076381782384</v>
      </c>
      <c r="H105">
        <f t="shared" si="29"/>
        <v>63.749448156202135</v>
      </c>
      <c r="I105">
        <f t="shared" si="29"/>
        <v>71.493265999066296</v>
      </c>
      <c r="J105">
        <f t="shared" si="29"/>
        <v>73.150638350029155</v>
      </c>
      <c r="K105">
        <f t="shared" si="29"/>
        <v>74.777839157715349</v>
      </c>
    </row>
    <row r="106" spans="1:11">
      <c r="A106">
        <v>30</v>
      </c>
      <c r="B106" t="s">
        <v>30</v>
      </c>
      <c r="C106">
        <f t="shared" si="1"/>
        <v>55.4252437551201</v>
      </c>
      <c r="D106">
        <f t="shared" ref="D106:K106" si="30">D69/D32</f>
        <v>60.059126766873611</v>
      </c>
      <c r="E106">
        <f t="shared" si="30"/>
        <v>64.655906995340032</v>
      </c>
      <c r="F106">
        <f t="shared" si="30"/>
        <v>67.662861098988941</v>
      </c>
      <c r="G106">
        <f t="shared" si="30"/>
        <v>70.423076461553237</v>
      </c>
      <c r="H106">
        <f t="shared" si="30"/>
        <v>67.321343029307627</v>
      </c>
      <c r="I106">
        <f t="shared" si="30"/>
        <v>76.36768681796957</v>
      </c>
      <c r="J106">
        <f t="shared" si="30"/>
        <v>76.938388067333548</v>
      </c>
      <c r="K106">
        <f t="shared" si="30"/>
        <v>78.878236200436447</v>
      </c>
    </row>
    <row r="107" spans="1:11">
      <c r="A107">
        <v>31</v>
      </c>
      <c r="B107" t="s">
        <v>31</v>
      </c>
      <c r="C107">
        <f t="shared" si="1"/>
        <v>53.932556458452979</v>
      </c>
      <c r="D107">
        <f t="shared" ref="D107:K107" si="31">D70/D33</f>
        <v>56.681489622018034</v>
      </c>
      <c r="E107">
        <f t="shared" si="31"/>
        <v>61.103335146273196</v>
      </c>
      <c r="F107">
        <f t="shared" si="31"/>
        <v>61.156095207344187</v>
      </c>
      <c r="G107">
        <f t="shared" si="31"/>
        <v>64.414326839845671</v>
      </c>
      <c r="H107">
        <f t="shared" si="31"/>
        <v>63.091933212119201</v>
      </c>
      <c r="I107">
        <f t="shared" si="31"/>
        <v>66.515289734802806</v>
      </c>
      <c r="J107">
        <f t="shared" si="31"/>
        <v>68.035125391524403</v>
      </c>
      <c r="K107">
        <f t="shared" si="31"/>
        <v>67.714725434326695</v>
      </c>
    </row>
    <row r="108" spans="1:11">
      <c r="A108">
        <v>32</v>
      </c>
      <c r="B108" t="s">
        <v>32</v>
      </c>
      <c r="C108">
        <f t="shared" si="1"/>
        <v>58.078992159953813</v>
      </c>
      <c r="D108">
        <f t="shared" ref="D108:K108" si="32">D71/D34</f>
        <v>61.212123933577821</v>
      </c>
      <c r="E108">
        <f t="shared" si="32"/>
        <v>65.867448082673945</v>
      </c>
      <c r="F108">
        <f t="shared" si="32"/>
        <v>65.884254954091816</v>
      </c>
      <c r="G108">
        <f t="shared" si="32"/>
        <v>68.737577606980338</v>
      </c>
      <c r="H108">
        <f t="shared" si="32"/>
        <v>66.737090913728849</v>
      </c>
      <c r="I108">
        <f t="shared" si="32"/>
        <v>71.418791315433168</v>
      </c>
      <c r="J108">
        <f t="shared" si="32"/>
        <v>75.32268591048647</v>
      </c>
      <c r="K108">
        <f t="shared" si="32"/>
        <v>75.746586548072713</v>
      </c>
    </row>
    <row r="109" spans="1:11">
      <c r="A109">
        <v>33</v>
      </c>
      <c r="B109" t="s">
        <v>33</v>
      </c>
      <c r="C109">
        <f t="shared" si="1"/>
        <v>59.7328791700034</v>
      </c>
      <c r="D109">
        <f t="shared" ref="D109:K109" si="33">D72/D35</f>
        <v>63.68978905133028</v>
      </c>
      <c r="E109">
        <f t="shared" si="33"/>
        <v>65.566092354251168</v>
      </c>
      <c r="F109">
        <f t="shared" si="33"/>
        <v>71.339371211236298</v>
      </c>
      <c r="G109">
        <f t="shared" si="33"/>
        <v>73.957291006966429</v>
      </c>
      <c r="H109">
        <f t="shared" si="33"/>
        <v>77.409069992150194</v>
      </c>
      <c r="I109">
        <f t="shared" si="33"/>
        <v>76.583737735016513</v>
      </c>
      <c r="J109">
        <f t="shared" si="33"/>
        <v>76.208796374667443</v>
      </c>
      <c r="K109">
        <f t="shared" si="33"/>
        <v>76.675572864068798</v>
      </c>
    </row>
    <row r="110" spans="1:11">
      <c r="A110">
        <v>34</v>
      </c>
      <c r="B110" t="s">
        <v>34</v>
      </c>
      <c r="C110">
        <f t="shared" si="1"/>
        <v>37.835018135323985</v>
      </c>
      <c r="D110">
        <f t="shared" ref="D110:K110" si="34">D73/D36</f>
        <v>37.506773577867698</v>
      </c>
      <c r="E110">
        <f t="shared" si="34"/>
        <v>40.09788072665345</v>
      </c>
      <c r="F110">
        <f t="shared" si="34"/>
        <v>40.661724716685676</v>
      </c>
      <c r="G110">
        <f t="shared" si="34"/>
        <v>44.137932274333259</v>
      </c>
      <c r="H110">
        <f t="shared" si="34"/>
        <v>42.932731100665883</v>
      </c>
      <c r="I110">
        <f t="shared" si="34"/>
        <v>44.955903267535831</v>
      </c>
      <c r="J110">
        <f t="shared" si="34"/>
        <v>46.274043708624276</v>
      </c>
      <c r="K110">
        <f t="shared" si="34"/>
        <v>48.872320761229815</v>
      </c>
    </row>
    <row r="112" spans="1:11">
      <c r="A112" t="s">
        <v>432</v>
      </c>
    </row>
    <row r="113" spans="1:11">
      <c r="A113" t="s">
        <v>78</v>
      </c>
      <c r="B113" t="s">
        <v>0</v>
      </c>
      <c r="D113">
        <v>2012</v>
      </c>
      <c r="E113">
        <v>2013</v>
      </c>
      <c r="F113">
        <v>2014</v>
      </c>
      <c r="G113">
        <v>2015</v>
      </c>
      <c r="H113">
        <v>2016</v>
      </c>
      <c r="I113">
        <v>2017</v>
      </c>
      <c r="J113">
        <v>2018</v>
      </c>
      <c r="K113">
        <v>2019</v>
      </c>
    </row>
    <row r="114" spans="1:11">
      <c r="A114">
        <v>1</v>
      </c>
      <c r="B114" t="s">
        <v>1</v>
      </c>
      <c r="D114">
        <f>((D77/C77)-1)*100</f>
        <v>5.6523989730965729</v>
      </c>
      <c r="E114">
        <f t="shared" ref="E114:K114" si="35">((E77/D77)-1)*100</f>
        <v>1.3972537419712161</v>
      </c>
      <c r="F114">
        <f t="shared" si="35"/>
        <v>-3.1344694212187552</v>
      </c>
      <c r="G114">
        <f t="shared" si="35"/>
        <v>-2.4534431174474181</v>
      </c>
      <c r="H114">
        <f t="shared" si="35"/>
        <v>-2.6980180765971085</v>
      </c>
      <c r="I114">
        <f t="shared" si="35"/>
        <v>1.6746004726831742</v>
      </c>
      <c r="J114">
        <f t="shared" si="35"/>
        <v>1.5101718686379328</v>
      </c>
      <c r="K114">
        <f t="shared" si="35"/>
        <v>-1.1866217793981781</v>
      </c>
    </row>
    <row r="115" spans="1:11">
      <c r="A115">
        <v>2</v>
      </c>
      <c r="B115" t="s">
        <v>2</v>
      </c>
      <c r="D115">
        <f t="shared" ref="D115:K115" si="36">((D78/C78)-1)*100</f>
        <v>4.3630701812763517</v>
      </c>
      <c r="E115">
        <f t="shared" si="36"/>
        <v>7.5281608205953754</v>
      </c>
      <c r="F115">
        <f t="shared" si="36"/>
        <v>5.2991634463965154</v>
      </c>
      <c r="G115">
        <f t="shared" si="36"/>
        <v>3.6466313610523438</v>
      </c>
      <c r="H115">
        <f t="shared" si="36"/>
        <v>2.29008775451085</v>
      </c>
      <c r="I115">
        <f t="shared" si="36"/>
        <v>6.373863336689789</v>
      </c>
      <c r="J115">
        <f t="shared" si="36"/>
        <v>2.3994642651151477</v>
      </c>
      <c r="K115">
        <f t="shared" si="36"/>
        <v>4.8240595889551097</v>
      </c>
    </row>
    <row r="116" spans="1:11">
      <c r="A116">
        <v>3</v>
      </c>
      <c r="B116" t="s">
        <v>3</v>
      </c>
      <c r="D116">
        <f t="shared" ref="D116:K116" si="37">((D79/C79)-1)*100</f>
        <v>5.6758441214873612</v>
      </c>
      <c r="E116">
        <f t="shared" si="37"/>
        <v>3.624308140852861</v>
      </c>
      <c r="F116">
        <f t="shared" si="37"/>
        <v>3.5208891717044333</v>
      </c>
      <c r="G116">
        <f t="shared" si="37"/>
        <v>0.79207669834475691</v>
      </c>
      <c r="H116">
        <f t="shared" si="37"/>
        <v>-5.427425545237563</v>
      </c>
      <c r="I116">
        <f t="shared" si="37"/>
        <v>6.6766451059222298</v>
      </c>
      <c r="J116">
        <f t="shared" si="37"/>
        <v>0.17032757851176417</v>
      </c>
      <c r="K116">
        <f t="shared" si="37"/>
        <v>1.7544244762277783</v>
      </c>
    </row>
    <row r="117" spans="1:11">
      <c r="A117">
        <v>4</v>
      </c>
      <c r="B117" t="s">
        <v>4</v>
      </c>
      <c r="D117">
        <f t="shared" ref="D117:K117" si="38">((D80/C80)-1)*100</f>
        <v>3.2109346226590452</v>
      </c>
      <c r="E117">
        <f t="shared" si="38"/>
        <v>6.6916146248086061</v>
      </c>
      <c r="F117">
        <f t="shared" si="38"/>
        <v>1.8962412992772126</v>
      </c>
      <c r="G117">
        <f t="shared" si="38"/>
        <v>6.0695699805168868</v>
      </c>
      <c r="H117">
        <f t="shared" si="38"/>
        <v>-0.16023503507253123</v>
      </c>
      <c r="I117">
        <f t="shared" si="38"/>
        <v>5.9579493104399583</v>
      </c>
      <c r="J117">
        <f t="shared" si="38"/>
        <v>0.7516795631833828</v>
      </c>
      <c r="K117">
        <f t="shared" si="38"/>
        <v>-0.82914144920193111</v>
      </c>
    </row>
    <row r="118" spans="1:11">
      <c r="A118">
        <v>5</v>
      </c>
      <c r="B118" t="s">
        <v>5</v>
      </c>
      <c r="D118">
        <f t="shared" ref="D118:K118" si="39">((D81/C81)-1)*100</f>
        <v>8.5481911962068224</v>
      </c>
      <c r="E118">
        <f t="shared" si="39"/>
        <v>9.6117165490894543</v>
      </c>
      <c r="F118">
        <f t="shared" si="39"/>
        <v>1.0178117565147415</v>
      </c>
      <c r="G118">
        <f t="shared" si="39"/>
        <v>1.0041309648681995</v>
      </c>
      <c r="H118">
        <f t="shared" si="39"/>
        <v>-1.3358486573361916</v>
      </c>
      <c r="I118">
        <f t="shared" si="39"/>
        <v>8.5831242315450815</v>
      </c>
      <c r="J118">
        <f t="shared" si="39"/>
        <v>1.6635893246036426</v>
      </c>
      <c r="K118">
        <f t="shared" si="39"/>
        <v>-0.19622164815694676</v>
      </c>
    </row>
    <row r="119" spans="1:11">
      <c r="A119">
        <v>6</v>
      </c>
      <c r="B119" t="s">
        <v>6</v>
      </c>
      <c r="D119">
        <f t="shared" ref="D119:K119" si="40">((D82/C82)-1)*100</f>
        <v>4.799795742382762</v>
      </c>
      <c r="E119">
        <f t="shared" si="40"/>
        <v>7.5527072429818487</v>
      </c>
      <c r="F119">
        <f t="shared" si="40"/>
        <v>2.747048657066764</v>
      </c>
      <c r="G119">
        <f t="shared" si="40"/>
        <v>3.0929524205180137</v>
      </c>
      <c r="H119">
        <f t="shared" si="40"/>
        <v>-3.8054805435986272</v>
      </c>
      <c r="I119">
        <f t="shared" si="40"/>
        <v>11.28486574307852</v>
      </c>
      <c r="J119">
        <f t="shared" si="40"/>
        <v>0.52063253822336453</v>
      </c>
      <c r="K119">
        <f t="shared" si="40"/>
        <v>-2.7393975201834175</v>
      </c>
    </row>
    <row r="120" spans="1:11">
      <c r="A120">
        <v>7</v>
      </c>
      <c r="B120" t="s">
        <v>7</v>
      </c>
      <c r="D120">
        <f t="shared" ref="D120:K120" si="41">((D83/C83)-1)*100</f>
        <v>-0.67694221797320875</v>
      </c>
      <c r="E120">
        <f t="shared" si="41"/>
        <v>4.8716103358728002</v>
      </c>
      <c r="F120">
        <f t="shared" si="41"/>
        <v>0.11401286131926813</v>
      </c>
      <c r="G120">
        <f t="shared" si="41"/>
        <v>3.6612583192645154</v>
      </c>
      <c r="H120">
        <f t="shared" si="41"/>
        <v>-1.231974977225847</v>
      </c>
      <c r="I120">
        <f t="shared" si="41"/>
        <v>3.9623886023586019</v>
      </c>
      <c r="J120">
        <f t="shared" si="41"/>
        <v>2.4191795267546112</v>
      </c>
      <c r="K120">
        <f t="shared" si="41"/>
        <v>-1.8374657344992551</v>
      </c>
    </row>
    <row r="121" spans="1:11">
      <c r="A121">
        <v>8</v>
      </c>
      <c r="B121" t="s">
        <v>8</v>
      </c>
      <c r="D121">
        <f t="shared" ref="D121:K121" si="42">((D84/C84)-1)*100</f>
        <v>1.3605041998731915</v>
      </c>
      <c r="E121">
        <f t="shared" si="42"/>
        <v>9.5731363197385946</v>
      </c>
      <c r="F121">
        <f t="shared" si="42"/>
        <v>6.6886904247132506</v>
      </c>
      <c r="G121">
        <f t="shared" si="42"/>
        <v>3.9004046668653203</v>
      </c>
      <c r="H121">
        <f t="shared" si="42"/>
        <v>2.8672424862309809</v>
      </c>
      <c r="I121">
        <f t="shared" si="42"/>
        <v>14.504111531368613</v>
      </c>
      <c r="J121">
        <f t="shared" si="42"/>
        <v>1.2779601282644659</v>
      </c>
      <c r="K121">
        <f t="shared" si="42"/>
        <v>-3.1467031891056263</v>
      </c>
    </row>
    <row r="122" spans="1:11">
      <c r="A122">
        <v>9</v>
      </c>
      <c r="B122" t="s">
        <v>9</v>
      </c>
      <c r="D122">
        <f t="shared" ref="D122:K122" si="43">((D85/C85)-1)*100</f>
        <v>6.0753108511854892</v>
      </c>
      <c r="E122">
        <f t="shared" si="43"/>
        <v>10.712790200817569</v>
      </c>
      <c r="F122">
        <f t="shared" si="43"/>
        <v>0.60615240213821586</v>
      </c>
      <c r="G122">
        <f t="shared" si="43"/>
        <v>0.21523655737423208</v>
      </c>
      <c r="H122">
        <f t="shared" si="43"/>
        <v>-0.39219858726464718</v>
      </c>
      <c r="I122">
        <f t="shared" si="43"/>
        <v>2.5386892902808045</v>
      </c>
      <c r="J122">
        <f t="shared" si="43"/>
        <v>0.8493370266525524</v>
      </c>
      <c r="K122">
        <f t="shared" si="43"/>
        <v>4.4265786289574116</v>
      </c>
    </row>
    <row r="123" spans="1:11">
      <c r="A123">
        <v>10</v>
      </c>
      <c r="B123" t="s">
        <v>10</v>
      </c>
      <c r="D123">
        <f t="shared" ref="D123:K123" si="44">((D86/C86)-1)*100</f>
        <v>-0.41643789856127267</v>
      </c>
      <c r="E123">
        <f t="shared" si="44"/>
        <v>6.2420560089773813</v>
      </c>
      <c r="F123">
        <f t="shared" si="44"/>
        <v>2.3641419948326803</v>
      </c>
      <c r="G123">
        <f t="shared" si="44"/>
        <v>7.5050151429774559</v>
      </c>
      <c r="H123">
        <f t="shared" si="44"/>
        <v>3.4055638579617797</v>
      </c>
      <c r="I123">
        <f t="shared" si="44"/>
        <v>-1.567931247050447</v>
      </c>
      <c r="J123">
        <f t="shared" si="44"/>
        <v>4.4815726684426682</v>
      </c>
      <c r="K123">
        <f t="shared" si="44"/>
        <v>-0.72757454479592809</v>
      </c>
    </row>
    <row r="124" spans="1:11">
      <c r="A124">
        <v>11</v>
      </c>
      <c r="B124" t="s">
        <v>11</v>
      </c>
      <c r="D124">
        <f t="shared" ref="D124:K124" si="45">((D87/C87)-1)*100</f>
        <v>0.95283978385789503</v>
      </c>
      <c r="E124">
        <f t="shared" si="45"/>
        <v>5.8846638649461713</v>
      </c>
      <c r="F124">
        <f t="shared" si="45"/>
        <v>4.7578454369401779</v>
      </c>
      <c r="G124">
        <f t="shared" si="45"/>
        <v>6.2065466180154516</v>
      </c>
      <c r="H124">
        <f t="shared" si="45"/>
        <v>4.7629981313976666</v>
      </c>
      <c r="I124">
        <f t="shared" si="45"/>
        <v>1.1213529370212694</v>
      </c>
      <c r="J124">
        <f t="shared" si="45"/>
        <v>4.9588144115603194</v>
      </c>
      <c r="K124">
        <f t="shared" si="45"/>
        <v>2.08602527652475</v>
      </c>
    </row>
    <row r="125" spans="1:11">
      <c r="A125">
        <v>12</v>
      </c>
      <c r="B125" t="s">
        <v>12</v>
      </c>
      <c r="D125">
        <f t="shared" ref="D125:K125" si="46">((D88/C88)-1)*100</f>
        <v>3.8359742787708262</v>
      </c>
      <c r="E125">
        <f t="shared" si="46"/>
        <v>5.3023685000581633</v>
      </c>
      <c r="F125">
        <f t="shared" si="46"/>
        <v>7.2162992822243366</v>
      </c>
      <c r="G125">
        <f t="shared" si="46"/>
        <v>5.1065695455081439</v>
      </c>
      <c r="H125">
        <f t="shared" si="46"/>
        <v>6.9707696219946991</v>
      </c>
      <c r="I125">
        <f t="shared" si="46"/>
        <v>0.2930133741674279</v>
      </c>
      <c r="J125">
        <f t="shared" si="46"/>
        <v>3.6859906634895578</v>
      </c>
      <c r="K125">
        <f t="shared" si="46"/>
        <v>3.9355177741312586</v>
      </c>
    </row>
    <row r="126" spans="1:11">
      <c r="A126">
        <v>13</v>
      </c>
      <c r="B126" t="s">
        <v>13</v>
      </c>
      <c r="D126">
        <f t="shared" ref="D126:K126" si="47">((D89/C89)-1)*100</f>
        <v>2.9495112210717656</v>
      </c>
      <c r="E126">
        <f t="shared" si="47"/>
        <v>7.8043032924917322</v>
      </c>
      <c r="F126">
        <f t="shared" si="47"/>
        <v>2.4793212047680591</v>
      </c>
      <c r="G126">
        <f t="shared" si="47"/>
        <v>4.4444073514162685</v>
      </c>
      <c r="H126">
        <f t="shared" si="47"/>
        <v>2.8070528607356593</v>
      </c>
      <c r="I126">
        <f t="shared" si="47"/>
        <v>4.4687871455388217</v>
      </c>
      <c r="J126">
        <f t="shared" si="47"/>
        <v>3.104841833741423</v>
      </c>
      <c r="K126">
        <f t="shared" si="47"/>
        <v>-0.1078314975939354</v>
      </c>
    </row>
    <row r="127" spans="1:11">
      <c r="A127">
        <v>14</v>
      </c>
      <c r="B127" t="s">
        <v>14</v>
      </c>
      <c r="D127">
        <f t="shared" ref="D127:K127" si="48">((D90/C90)-1)*100</f>
        <v>5.1348883098902176</v>
      </c>
      <c r="E127">
        <f t="shared" si="48"/>
        <v>5.8218722151083258</v>
      </c>
      <c r="F127">
        <f t="shared" si="48"/>
        <v>2.7818341413341718</v>
      </c>
      <c r="G127">
        <f t="shared" si="48"/>
        <v>2.613389718693937</v>
      </c>
      <c r="H127">
        <f t="shared" si="48"/>
        <v>0.386462919656827</v>
      </c>
      <c r="I127">
        <f t="shared" si="48"/>
        <v>4.7438819383704089</v>
      </c>
      <c r="J127">
        <f t="shared" si="48"/>
        <v>2.7112020850695195</v>
      </c>
      <c r="K127">
        <f t="shared" si="48"/>
        <v>-3.0398051912812751</v>
      </c>
    </row>
    <row r="128" spans="1:11">
      <c r="A128">
        <v>15</v>
      </c>
      <c r="B128" t="s">
        <v>15</v>
      </c>
      <c r="D128">
        <f t="shared" ref="D128:K128" si="49">((D91/C91)-1)*100</f>
        <v>5.2388771906893394</v>
      </c>
      <c r="E128">
        <f t="shared" si="49"/>
        <v>7.2536847455405784</v>
      </c>
      <c r="F128">
        <f t="shared" si="49"/>
        <v>3.4110238534898585</v>
      </c>
      <c r="G128">
        <f t="shared" si="49"/>
        <v>1.7051335873499163</v>
      </c>
      <c r="H128">
        <f t="shared" si="49"/>
        <v>3.4946262322234301</v>
      </c>
      <c r="I128">
        <f t="shared" si="49"/>
        <v>8.9476017091802529</v>
      </c>
      <c r="J128">
        <f t="shared" si="49"/>
        <v>-0.71283468439979902</v>
      </c>
      <c r="K128">
        <f t="shared" si="49"/>
        <v>0.89304912428065375</v>
      </c>
    </row>
    <row r="129" spans="1:11">
      <c r="A129">
        <v>16</v>
      </c>
      <c r="B129" t="s">
        <v>16</v>
      </c>
      <c r="D129">
        <f t="shared" ref="D129:K129" si="50">((D92/C92)-1)*100</f>
        <v>3.4232421768368049</v>
      </c>
      <c r="E129">
        <f t="shared" si="50"/>
        <v>3.2321439633775206</v>
      </c>
      <c r="F129">
        <f t="shared" si="50"/>
        <v>-2.750230839254264</v>
      </c>
      <c r="G129">
        <f t="shared" si="50"/>
        <v>16.389407313879566</v>
      </c>
      <c r="H129">
        <f t="shared" si="50"/>
        <v>-10.288541129381546</v>
      </c>
      <c r="I129">
        <f t="shared" si="50"/>
        <v>5.8446393530364738</v>
      </c>
      <c r="J129">
        <f t="shared" si="50"/>
        <v>-2.2552607186240747</v>
      </c>
      <c r="K129">
        <f t="shared" si="50"/>
        <v>-4.3960237475957449</v>
      </c>
    </row>
    <row r="130" spans="1:11">
      <c r="A130">
        <v>17</v>
      </c>
      <c r="B130" t="s">
        <v>17</v>
      </c>
      <c r="D130">
        <f t="shared" ref="D130:K130" si="51">((D93/C93)-1)*100</f>
        <v>7.7704917145108743</v>
      </c>
      <c r="E130">
        <f t="shared" si="51"/>
        <v>7.1900862549562961</v>
      </c>
      <c r="F130">
        <f t="shared" si="51"/>
        <v>5.1913818561127867</v>
      </c>
      <c r="G130">
        <f t="shared" si="51"/>
        <v>58.397106432972244</v>
      </c>
      <c r="H130">
        <f t="shared" si="51"/>
        <v>1.1228097076112498</v>
      </c>
      <c r="I130">
        <f t="shared" si="51"/>
        <v>-6.5343418722367597</v>
      </c>
      <c r="J130">
        <f t="shared" si="51"/>
        <v>2.4339224756032118</v>
      </c>
      <c r="K130">
        <f t="shared" si="51"/>
        <v>3.0448382581087508</v>
      </c>
    </row>
    <row r="131" spans="1:11">
      <c r="A131">
        <v>18</v>
      </c>
      <c r="B131" t="s">
        <v>18</v>
      </c>
      <c r="D131">
        <f t="shared" ref="D131:K131" si="52">((D94/C94)-1)*100</f>
        <v>4.8158076160997876</v>
      </c>
      <c r="E131">
        <f t="shared" si="52"/>
        <v>6.7721200938241743</v>
      </c>
      <c r="F131">
        <f t="shared" si="52"/>
        <v>4.8348802084668296</v>
      </c>
      <c r="G131">
        <f t="shared" si="52"/>
        <v>3.8622603063940053</v>
      </c>
      <c r="H131">
        <f t="shared" si="52"/>
        <v>2.1519079269506358</v>
      </c>
      <c r="I131">
        <f t="shared" si="52"/>
        <v>-2.2203611595718598</v>
      </c>
      <c r="J131">
        <f t="shared" si="52"/>
        <v>4.0874602184993281</v>
      </c>
      <c r="K131">
        <f t="shared" si="52"/>
        <v>-2.8265136161512383</v>
      </c>
    </row>
    <row r="132" spans="1:11">
      <c r="A132">
        <v>19</v>
      </c>
      <c r="B132" t="s">
        <v>19</v>
      </c>
      <c r="D132">
        <f t="shared" ref="D132:K132" si="53">((D95/C95)-1)*100</f>
        <v>4.9130261657669649</v>
      </c>
      <c r="E132">
        <f t="shared" si="53"/>
        <v>7.6383249878407167</v>
      </c>
      <c r="F132">
        <f t="shared" si="53"/>
        <v>-0.68498101990730476</v>
      </c>
      <c r="G132">
        <f t="shared" si="53"/>
        <v>6.2275491484143464</v>
      </c>
      <c r="H132">
        <f t="shared" si="53"/>
        <v>-2.7776811504936605</v>
      </c>
      <c r="I132">
        <f t="shared" si="53"/>
        <v>6.1102302186641477</v>
      </c>
      <c r="J132">
        <f t="shared" si="53"/>
        <v>0.99766032211956457</v>
      </c>
      <c r="K132">
        <f t="shared" si="53"/>
        <v>0.95755136375255123</v>
      </c>
    </row>
    <row r="133" spans="1:11">
      <c r="A133">
        <v>20</v>
      </c>
      <c r="B133" t="s">
        <v>20</v>
      </c>
      <c r="D133">
        <f t="shared" ref="D133:K133" si="54">((D96/C96)-1)*100</f>
        <v>3.4859797399033887</v>
      </c>
      <c r="E133">
        <f t="shared" si="54"/>
        <v>5.8197450369297243</v>
      </c>
      <c r="F133">
        <f t="shared" si="54"/>
        <v>5.2516107299639403</v>
      </c>
      <c r="G133">
        <f t="shared" si="54"/>
        <v>0.26660684236567977</v>
      </c>
      <c r="H133">
        <f t="shared" si="54"/>
        <v>1.3738349376129833</v>
      </c>
      <c r="I133">
        <f t="shared" si="54"/>
        <v>10.926457251455224</v>
      </c>
      <c r="J133">
        <f t="shared" si="54"/>
        <v>2.2936266670224414</v>
      </c>
      <c r="K133">
        <f t="shared" si="54"/>
        <v>5.7961011743847379</v>
      </c>
    </row>
    <row r="134" spans="1:11">
      <c r="A134">
        <v>21</v>
      </c>
      <c r="B134" t="s">
        <v>21</v>
      </c>
      <c r="D134">
        <f t="shared" ref="D134:K134" si="55">((D97/C97)-1)*100</f>
        <v>12.89563210085365</v>
      </c>
      <c r="E134">
        <f t="shared" si="55"/>
        <v>7.7997170884827272</v>
      </c>
      <c r="F134">
        <f t="shared" si="55"/>
        <v>6.7747020693924798</v>
      </c>
      <c r="G134">
        <f t="shared" si="55"/>
        <v>-3.1207336679704101</v>
      </c>
      <c r="H134">
        <f t="shared" si="55"/>
        <v>0.26461080879025545</v>
      </c>
      <c r="I134">
        <f t="shared" si="55"/>
        <v>13.850480424711931</v>
      </c>
      <c r="J134">
        <f t="shared" si="55"/>
        <v>-2.8509710906945651</v>
      </c>
      <c r="K134">
        <f t="shared" si="55"/>
        <v>3.8019932448178917</v>
      </c>
    </row>
    <row r="135" spans="1:11">
      <c r="A135">
        <v>22</v>
      </c>
      <c r="B135" t="s">
        <v>22</v>
      </c>
      <c r="D135">
        <f t="shared" ref="D135:K135" si="56">((D98/C98)-1)*100</f>
        <v>-4.5741908996214224</v>
      </c>
      <c r="E135">
        <f t="shared" si="56"/>
        <v>4.7671437482946111</v>
      </c>
      <c r="F135">
        <f t="shared" si="56"/>
        <v>2.0644145807769743</v>
      </c>
      <c r="G135">
        <f t="shared" si="56"/>
        <v>19.847044897478881</v>
      </c>
      <c r="H135">
        <f t="shared" si="56"/>
        <v>-4.9127440188014404</v>
      </c>
      <c r="I135">
        <f t="shared" si="56"/>
        <v>2.3082838856997023</v>
      </c>
      <c r="J135">
        <f t="shared" si="56"/>
        <v>2.6432944484497733</v>
      </c>
      <c r="K135">
        <f t="shared" si="56"/>
        <v>-6.8907832481587716</v>
      </c>
    </row>
    <row r="136" spans="1:11">
      <c r="A136">
        <v>23</v>
      </c>
      <c r="B136" t="s">
        <v>23</v>
      </c>
      <c r="D136">
        <f t="shared" ref="D136:K136" si="57">((D99/C99)-1)*100</f>
        <v>3.9161189661900853</v>
      </c>
      <c r="E136">
        <f t="shared" si="57"/>
        <v>6.5520090179192136</v>
      </c>
      <c r="F136">
        <f t="shared" si="57"/>
        <v>1.6846920669344678</v>
      </c>
      <c r="G136">
        <f t="shared" si="57"/>
        <v>2.790864928726533</v>
      </c>
      <c r="H136">
        <f t="shared" si="57"/>
        <v>2.4536979928651448</v>
      </c>
      <c r="I136">
        <f t="shared" si="57"/>
        <v>3.1575407975073189</v>
      </c>
      <c r="J136">
        <f t="shared" si="57"/>
        <v>1.1406449463448043</v>
      </c>
      <c r="K136">
        <f t="shared" si="57"/>
        <v>3.2207674599665559</v>
      </c>
    </row>
    <row r="137" spans="1:11">
      <c r="A137">
        <v>24</v>
      </c>
      <c r="B137" t="s">
        <v>24</v>
      </c>
      <c r="D137">
        <f t="shared" ref="D137:K137" si="58">((D100/C100)-1)*100</f>
        <v>8.9938444720583099E-2</v>
      </c>
      <c r="E137">
        <f t="shared" si="58"/>
        <v>4.4181856543413112</v>
      </c>
      <c r="F137">
        <f t="shared" si="58"/>
        <v>-5.3548603870845479E-2</v>
      </c>
      <c r="G137">
        <f t="shared" si="58"/>
        <v>3.815501976521718</v>
      </c>
      <c r="H137">
        <f t="shared" si="58"/>
        <v>9.6664247468488895</v>
      </c>
      <c r="I137">
        <f t="shared" si="58"/>
        <v>2.508828218127146</v>
      </c>
      <c r="J137">
        <f t="shared" si="58"/>
        <v>2.6097055244208134</v>
      </c>
      <c r="K137">
        <f t="shared" si="58"/>
        <v>-14.223913509417208</v>
      </c>
    </row>
    <row r="138" spans="1:11">
      <c r="A138">
        <v>25</v>
      </c>
      <c r="B138" t="s">
        <v>25</v>
      </c>
      <c r="D138">
        <f t="shared" ref="D138:K138" si="59">((D101/C101)-1)*100</f>
        <v>4.1100903648831899</v>
      </c>
      <c r="E138">
        <f t="shared" si="59"/>
        <v>-0.14496914502887259</v>
      </c>
      <c r="F138">
        <f t="shared" si="59"/>
        <v>1.1149788910378211</v>
      </c>
      <c r="G138">
        <f t="shared" si="59"/>
        <v>-1.1807591501972525</v>
      </c>
      <c r="H138">
        <f t="shared" si="59"/>
        <v>-5.6409968904790659</v>
      </c>
      <c r="I138">
        <f t="shared" si="59"/>
        <v>2.1271680873061971</v>
      </c>
      <c r="J138">
        <f t="shared" si="59"/>
        <v>-2.3873412613602651</v>
      </c>
      <c r="K138">
        <f t="shared" si="59"/>
        <v>-3.6612468581358026</v>
      </c>
    </row>
    <row r="139" spans="1:11">
      <c r="A139">
        <v>26</v>
      </c>
      <c r="B139" t="s">
        <v>26</v>
      </c>
      <c r="D139">
        <f t="shared" ref="D139:K139" si="60">((D102/C102)-1)*100</f>
        <v>1.6941268013011879</v>
      </c>
      <c r="E139">
        <f t="shared" si="60"/>
        <v>12.893545408277674</v>
      </c>
      <c r="F139">
        <f t="shared" si="60"/>
        <v>-0.34572488633328735</v>
      </c>
      <c r="G139">
        <f t="shared" si="60"/>
        <v>7.2908598082596754</v>
      </c>
      <c r="H139">
        <f t="shared" si="60"/>
        <v>1.2070145262355947</v>
      </c>
      <c r="I139">
        <f t="shared" si="60"/>
        <v>11.849561743703617</v>
      </c>
      <c r="J139">
        <f t="shared" si="60"/>
        <v>2.0502842610299776</v>
      </c>
      <c r="K139">
        <f t="shared" si="60"/>
        <v>-1.0826581242415867</v>
      </c>
    </row>
    <row r="140" spans="1:11">
      <c r="A140">
        <v>27</v>
      </c>
      <c r="B140" t="s">
        <v>27</v>
      </c>
      <c r="D140">
        <f t="shared" ref="D140:K140" si="61">((D103/C103)-1)*100</f>
        <v>6.8838105630273816</v>
      </c>
      <c r="E140">
        <f t="shared" si="61"/>
        <v>9.5868258643484907</v>
      </c>
      <c r="F140">
        <f t="shared" si="61"/>
        <v>2.948410196979534</v>
      </c>
      <c r="G140">
        <f t="shared" si="61"/>
        <v>8.4638053404299196</v>
      </c>
      <c r="H140">
        <f t="shared" si="61"/>
        <v>1.3329047987383547</v>
      </c>
      <c r="I140">
        <f t="shared" si="61"/>
        <v>10.067272078070966</v>
      </c>
      <c r="J140">
        <f t="shared" si="61"/>
        <v>2.0740219549902461</v>
      </c>
      <c r="K140">
        <f t="shared" si="61"/>
        <v>2.570200300026837</v>
      </c>
    </row>
    <row r="141" spans="1:11">
      <c r="A141">
        <v>28</v>
      </c>
      <c r="B141" t="s">
        <v>28</v>
      </c>
      <c r="D141">
        <f t="shared" ref="D141:K141" si="62">((D104/C104)-1)*100</f>
        <v>12.326209907635377</v>
      </c>
      <c r="E141">
        <f t="shared" si="62"/>
        <v>8.7476887196504585</v>
      </c>
      <c r="F141">
        <f t="shared" si="62"/>
        <v>0.67353020716935941</v>
      </c>
      <c r="G141">
        <f t="shared" si="62"/>
        <v>12.524448355275464</v>
      </c>
      <c r="H141">
        <f t="shared" si="62"/>
        <v>-3.19677593180967E-2</v>
      </c>
      <c r="I141">
        <f t="shared" si="62"/>
        <v>13.768387085682377</v>
      </c>
      <c r="J141">
        <f t="shared" si="62"/>
        <v>0.64247190592068293</v>
      </c>
      <c r="K141">
        <f t="shared" si="62"/>
        <v>4.0936342950820714</v>
      </c>
    </row>
    <row r="142" spans="1:11">
      <c r="A142">
        <v>29</v>
      </c>
      <c r="B142" t="s">
        <v>29</v>
      </c>
      <c r="D142">
        <f t="shared" ref="D142:K142" si="63">((D105/C105)-1)*100</f>
        <v>14.549788107210704</v>
      </c>
      <c r="E142">
        <f t="shared" si="63"/>
        <v>7.8589490290999819</v>
      </c>
      <c r="F142">
        <f t="shared" si="63"/>
        <v>2.1434276227572546</v>
      </c>
      <c r="G142">
        <f t="shared" si="63"/>
        <v>3.15597088861026</v>
      </c>
      <c r="H142">
        <f t="shared" si="63"/>
        <v>-6.1211432717902969</v>
      </c>
      <c r="I142">
        <f t="shared" si="63"/>
        <v>12.147270395015596</v>
      </c>
      <c r="J142">
        <f t="shared" si="63"/>
        <v>2.3182216224175711</v>
      </c>
      <c r="K142">
        <f t="shared" si="63"/>
        <v>2.2244519588468403</v>
      </c>
    </row>
    <row r="143" spans="1:11">
      <c r="A143">
        <v>30</v>
      </c>
      <c r="B143" t="s">
        <v>30</v>
      </c>
      <c r="D143">
        <f t="shared" ref="D143:K143" si="64">((D106/C106)-1)*100</f>
        <v>8.3606001486018489</v>
      </c>
      <c r="E143">
        <f t="shared" si="64"/>
        <v>7.6537580146800233</v>
      </c>
      <c r="F143">
        <f t="shared" si="64"/>
        <v>4.6507028412201112</v>
      </c>
      <c r="G143">
        <f t="shared" si="64"/>
        <v>4.0793654269602575</v>
      </c>
      <c r="H143">
        <f t="shared" si="64"/>
        <v>-4.4044276224412986</v>
      </c>
      <c r="I143">
        <f t="shared" si="64"/>
        <v>13.437556919688486</v>
      </c>
      <c r="J143">
        <f t="shared" si="64"/>
        <v>0.74730723574789604</v>
      </c>
      <c r="K143">
        <f t="shared" si="64"/>
        <v>2.5213007210460603</v>
      </c>
    </row>
    <row r="144" spans="1:11">
      <c r="A144">
        <v>31</v>
      </c>
      <c r="B144" t="s">
        <v>31</v>
      </c>
      <c r="D144">
        <f t="shared" ref="D144:K144" si="65">((D107/C107)-1)*100</f>
        <v>5.0969828691185715</v>
      </c>
      <c r="E144">
        <f t="shared" si="65"/>
        <v>7.8012161531786584</v>
      </c>
      <c r="F144">
        <f t="shared" si="65"/>
        <v>8.6345632271456196E-2</v>
      </c>
      <c r="G144">
        <f t="shared" si="65"/>
        <v>5.3277300021441043</v>
      </c>
      <c r="H144">
        <f t="shared" si="65"/>
        <v>-2.0529495418222021</v>
      </c>
      <c r="I144">
        <f t="shared" si="65"/>
        <v>5.42598133928478</v>
      </c>
      <c r="J144">
        <f t="shared" si="65"/>
        <v>2.2849417972637509</v>
      </c>
      <c r="K144">
        <f t="shared" si="65"/>
        <v>-0.47093314718520407</v>
      </c>
    </row>
    <row r="145" spans="1:11">
      <c r="A145">
        <v>32</v>
      </c>
      <c r="B145" t="s">
        <v>32</v>
      </c>
      <c r="D145">
        <f t="shared" ref="D145:K145" si="66">((D108/C108)-1)*100</f>
        <v>5.3946042400238925</v>
      </c>
      <c r="E145">
        <f t="shared" si="66"/>
        <v>7.6052321826762359</v>
      </c>
      <c r="F145">
        <f t="shared" si="66"/>
        <v>2.5516202474973326E-2</v>
      </c>
      <c r="G145">
        <f t="shared" si="66"/>
        <v>4.3308111397430515</v>
      </c>
      <c r="H145">
        <f t="shared" si="66"/>
        <v>-2.9103246912331349</v>
      </c>
      <c r="I145">
        <f t="shared" si="66"/>
        <v>7.0151400632016747</v>
      </c>
      <c r="J145">
        <f t="shared" si="66"/>
        <v>5.466200873956395</v>
      </c>
      <c r="K145">
        <f t="shared" si="66"/>
        <v>0.56277950322962678</v>
      </c>
    </row>
    <row r="146" spans="1:11">
      <c r="A146">
        <v>33</v>
      </c>
      <c r="B146" t="s">
        <v>33</v>
      </c>
      <c r="D146">
        <f t="shared" ref="D146:K146" si="67">((D109/C109)-1)*100</f>
        <v>6.6243414620368091</v>
      </c>
      <c r="E146">
        <f t="shared" si="67"/>
        <v>2.9460033246596184</v>
      </c>
      <c r="F146">
        <f t="shared" si="67"/>
        <v>8.8052812813554926</v>
      </c>
      <c r="G146">
        <f t="shared" si="67"/>
        <v>3.6696704095953603</v>
      </c>
      <c r="H146">
        <f t="shared" si="67"/>
        <v>4.6672598984982105</v>
      </c>
      <c r="I146">
        <f t="shared" si="67"/>
        <v>-1.0661958052426868</v>
      </c>
      <c r="J146">
        <f t="shared" si="67"/>
        <v>-0.48958352182598697</v>
      </c>
      <c r="K146">
        <f t="shared" si="67"/>
        <v>0.61249686598714437</v>
      </c>
    </row>
    <row r="147" spans="1:11">
      <c r="A147">
        <v>34</v>
      </c>
      <c r="B147" t="s">
        <v>34</v>
      </c>
      <c r="D147">
        <f t="shared" ref="D147:K147" si="68">((D110/C110)-1)*100</f>
        <v>-0.86756812506937342</v>
      </c>
      <c r="E147">
        <f t="shared" si="68"/>
        <v>6.9083712130193264</v>
      </c>
      <c r="F147">
        <f t="shared" si="68"/>
        <v>1.4061690538608174</v>
      </c>
      <c r="G147">
        <f t="shared" si="68"/>
        <v>8.5490902854425954</v>
      </c>
      <c r="H147">
        <f t="shared" si="68"/>
        <v>-2.7305338323884598</v>
      </c>
      <c r="I147">
        <f t="shared" si="68"/>
        <v>4.7124236334421532</v>
      </c>
      <c r="J147">
        <f t="shared" si="68"/>
        <v>2.9320742000090494</v>
      </c>
      <c r="K147">
        <f t="shared" si="68"/>
        <v>5.6149773055629515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1E4E-95FA-44E8-89CF-497A0A57033C}">
  <dimension ref="A1:M147"/>
  <sheetViews>
    <sheetView tabSelected="1" zoomScale="85" zoomScaleNormal="85" workbookViewId="0">
      <selection activeCell="N5" sqref="N5"/>
    </sheetView>
  </sheetViews>
  <sheetFormatPr defaultRowHeight="18"/>
  <cols>
    <col min="2" max="2" width="19.33203125" bestFit="1" customWidth="1"/>
    <col min="3" max="3" width="19.33203125" customWidth="1"/>
    <col min="4" max="4" width="13.5" bestFit="1" customWidth="1"/>
    <col min="5" max="11" width="12.25" bestFit="1" customWidth="1"/>
  </cols>
  <sheetData>
    <row r="1" spans="1:11">
      <c r="A1" t="s">
        <v>327</v>
      </c>
    </row>
    <row r="2" spans="1:11">
      <c r="A2" t="s">
        <v>78</v>
      </c>
      <c r="B2" t="s">
        <v>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</row>
    <row r="3" spans="1:11">
      <c r="A3">
        <v>1</v>
      </c>
      <c r="B3" t="s">
        <v>1</v>
      </c>
      <c r="C3">
        <v>1852473</v>
      </c>
      <c r="D3" s="7">
        <v>1820921</v>
      </c>
      <c r="E3" s="7">
        <v>1842671</v>
      </c>
      <c r="F3" s="7">
        <v>1931823</v>
      </c>
      <c r="G3" s="7">
        <v>1966018</v>
      </c>
      <c r="H3" s="7">
        <v>2087045</v>
      </c>
      <c r="I3" s="7">
        <v>2138512</v>
      </c>
      <c r="J3" s="7">
        <v>2203717</v>
      </c>
      <c r="K3" s="7">
        <v>2322729</v>
      </c>
    </row>
    <row r="4" spans="1:11">
      <c r="A4">
        <v>2</v>
      </c>
      <c r="B4" t="s">
        <v>2</v>
      </c>
      <c r="C4">
        <v>2204874</v>
      </c>
      <c r="D4" s="7">
        <v>2259748</v>
      </c>
      <c r="E4" s="7">
        <v>2242076</v>
      </c>
      <c r="F4" s="7">
        <v>2272632</v>
      </c>
      <c r="G4" s="7">
        <v>2324805</v>
      </c>
      <c r="H4" s="7">
        <v>2416555</v>
      </c>
      <c r="I4" s="7">
        <v>2398307</v>
      </c>
      <c r="J4" s="7">
        <v>2490870</v>
      </c>
      <c r="K4" s="7">
        <v>2509316</v>
      </c>
    </row>
    <row r="5" spans="1:11">
      <c r="A5">
        <v>3</v>
      </c>
      <c r="B5" t="s">
        <v>3</v>
      </c>
      <c r="C5">
        <v>589634</v>
      </c>
      <c r="D5" s="7">
        <v>588655</v>
      </c>
      <c r="E5" s="7">
        <v>597613</v>
      </c>
      <c r="F5" s="7">
        <v>604223</v>
      </c>
      <c r="G5" s="7">
        <v>623949</v>
      </c>
      <c r="H5" s="7">
        <v>686830</v>
      </c>
      <c r="I5" s="7">
        <v>672618</v>
      </c>
      <c r="J5" s="7">
        <v>701366</v>
      </c>
      <c r="K5" s="7">
        <v>712230</v>
      </c>
    </row>
    <row r="6" spans="1:11">
      <c r="A6">
        <v>4</v>
      </c>
      <c r="B6" t="s">
        <v>4</v>
      </c>
      <c r="C6">
        <v>4529660</v>
      </c>
      <c r="D6" s="7">
        <v>4688423</v>
      </c>
      <c r="E6" s="7">
        <v>4687626</v>
      </c>
      <c r="F6" s="7">
        <v>4853992</v>
      </c>
      <c r="G6" s="7">
        <v>4825460</v>
      </c>
      <c r="H6" s="7">
        <v>5088497</v>
      </c>
      <c r="I6" s="7">
        <v>5077400</v>
      </c>
      <c r="J6" s="7">
        <v>5332496</v>
      </c>
      <c r="K6" s="7">
        <v>5676224</v>
      </c>
    </row>
    <row r="7" spans="1:11">
      <c r="A7">
        <v>5</v>
      </c>
      <c r="B7" t="s">
        <v>5</v>
      </c>
      <c r="C7">
        <v>873719</v>
      </c>
      <c r="D7" s="7">
        <v>859858</v>
      </c>
      <c r="E7" s="7">
        <v>832048</v>
      </c>
      <c r="F7" s="7">
        <v>868794</v>
      </c>
      <c r="G7" s="7">
        <v>904317</v>
      </c>
      <c r="H7" s="7">
        <v>964971</v>
      </c>
      <c r="I7" s="7">
        <v>932976</v>
      </c>
      <c r="J7" s="7">
        <v>963463</v>
      </c>
      <c r="K7" s="7">
        <v>1013245</v>
      </c>
    </row>
    <row r="8" spans="1:11">
      <c r="A8">
        <v>6</v>
      </c>
      <c r="B8" t="s">
        <v>6</v>
      </c>
      <c r="C8">
        <v>445210</v>
      </c>
      <c r="D8" s="7">
        <v>458409</v>
      </c>
      <c r="E8" s="7">
        <v>458930</v>
      </c>
      <c r="F8" s="7">
        <v>479137</v>
      </c>
      <c r="G8" s="7">
        <v>493687</v>
      </c>
      <c r="H8" s="7">
        <v>546668</v>
      </c>
      <c r="I8" s="7">
        <v>524316</v>
      </c>
      <c r="J8" s="7">
        <v>555533</v>
      </c>
      <c r="K8" s="7">
        <v>607736</v>
      </c>
    </row>
    <row r="9" spans="1:11">
      <c r="A9">
        <v>7</v>
      </c>
      <c r="B9" t="s">
        <v>7</v>
      </c>
      <c r="C9">
        <v>336588</v>
      </c>
      <c r="D9" s="7">
        <v>351184</v>
      </c>
      <c r="E9" s="7">
        <v>359527</v>
      </c>
      <c r="F9" s="7">
        <v>378436</v>
      </c>
      <c r="G9" s="7">
        <v>380226</v>
      </c>
      <c r="H9" s="7">
        <v>402360</v>
      </c>
      <c r="I9" s="7">
        <v>402526</v>
      </c>
      <c r="J9" s="7">
        <v>417544</v>
      </c>
      <c r="K9" s="7">
        <v>436739</v>
      </c>
    </row>
    <row r="10" spans="1:11">
      <c r="A10">
        <v>8</v>
      </c>
      <c r="B10" t="s">
        <v>8</v>
      </c>
      <c r="C10">
        <v>4588418</v>
      </c>
      <c r="D10" s="7">
        <v>4822567</v>
      </c>
      <c r="E10" s="7">
        <v>4668239</v>
      </c>
      <c r="F10" s="7">
        <v>4634369</v>
      </c>
      <c r="G10" s="7">
        <v>4724029</v>
      </c>
      <c r="H10" s="7">
        <v>4861832</v>
      </c>
      <c r="I10" s="7">
        <v>4509171</v>
      </c>
      <c r="J10" s="7">
        <v>4726779</v>
      </c>
      <c r="K10" s="7">
        <v>5167923</v>
      </c>
    </row>
    <row r="11" spans="1:11">
      <c r="A11">
        <v>9</v>
      </c>
      <c r="B11" t="s">
        <v>9</v>
      </c>
      <c r="C11">
        <v>1434998</v>
      </c>
      <c r="D11" s="7">
        <v>1447955</v>
      </c>
      <c r="E11" s="7">
        <v>1397247</v>
      </c>
      <c r="F11" s="7">
        <v>1491038</v>
      </c>
      <c r="G11" s="7">
        <v>1550403</v>
      </c>
      <c r="H11" s="7">
        <v>1624522</v>
      </c>
      <c r="I11" s="7">
        <v>1657817</v>
      </c>
      <c r="J11" s="7">
        <v>1721362</v>
      </c>
      <c r="K11" s="7">
        <v>1720665</v>
      </c>
    </row>
    <row r="12" spans="1:11">
      <c r="A12">
        <v>10</v>
      </c>
      <c r="B12" t="s">
        <v>10</v>
      </c>
      <c r="C12">
        <v>17500000</v>
      </c>
      <c r="D12" s="7">
        <v>18715843</v>
      </c>
      <c r="E12" s="7">
        <v>18731943</v>
      </c>
      <c r="F12" s="7">
        <v>19230943</v>
      </c>
      <c r="G12" s="7">
        <v>18791482</v>
      </c>
      <c r="H12" s="7">
        <v>19202038</v>
      </c>
      <c r="I12" s="7">
        <v>20551575</v>
      </c>
      <c r="J12" s="7">
        <v>20779888</v>
      </c>
      <c r="K12" s="7">
        <v>21994014</v>
      </c>
    </row>
    <row r="13" spans="1:11">
      <c r="A13">
        <v>11</v>
      </c>
      <c r="B13" t="s">
        <v>11</v>
      </c>
      <c r="C13">
        <v>15900000</v>
      </c>
      <c r="D13" s="7">
        <v>16591701</v>
      </c>
      <c r="E13" s="7">
        <v>16469960</v>
      </c>
      <c r="F13" s="7">
        <v>16550682</v>
      </c>
      <c r="G13" s="7">
        <v>16435142</v>
      </c>
      <c r="H13" s="7">
        <v>16511136</v>
      </c>
      <c r="I13" s="7">
        <v>17186674</v>
      </c>
      <c r="J13" s="7">
        <v>17245548</v>
      </c>
      <c r="K13" s="7">
        <v>17805261</v>
      </c>
    </row>
    <row r="14" spans="1:11">
      <c r="A14">
        <v>12</v>
      </c>
      <c r="B14" t="s">
        <v>12</v>
      </c>
      <c r="C14">
        <v>18900000</v>
      </c>
      <c r="D14" s="7">
        <v>19411256</v>
      </c>
      <c r="E14" s="7">
        <v>19553910</v>
      </c>
      <c r="F14" s="7">
        <v>19306508</v>
      </c>
      <c r="G14" s="7">
        <v>19367777</v>
      </c>
      <c r="H14" s="7">
        <v>19114563</v>
      </c>
      <c r="I14" s="7">
        <v>20099220</v>
      </c>
      <c r="J14" s="7">
        <v>20449949</v>
      </c>
      <c r="K14" s="7">
        <v>20762554</v>
      </c>
    </row>
    <row r="15" spans="1:11">
      <c r="A15">
        <v>13</v>
      </c>
      <c r="B15" t="s">
        <v>13</v>
      </c>
      <c r="C15">
        <v>2146572</v>
      </c>
      <c r="D15" s="7">
        <v>2208259</v>
      </c>
      <c r="E15" s="7">
        <v>2172337</v>
      </c>
      <c r="F15" s="7">
        <v>2226510</v>
      </c>
      <c r="G15" s="7">
        <v>2235887</v>
      </c>
      <c r="H15" s="7">
        <v>2287823</v>
      </c>
      <c r="I15" s="7">
        <v>2303198</v>
      </c>
      <c r="J15" s="7">
        <v>2346881</v>
      </c>
      <c r="K15" s="7">
        <v>2467027</v>
      </c>
    </row>
    <row r="16" spans="1:11">
      <c r="A16">
        <v>14</v>
      </c>
      <c r="B16" t="s">
        <v>14</v>
      </c>
      <c r="C16">
        <v>1824929</v>
      </c>
      <c r="D16" s="7">
        <v>1839386</v>
      </c>
      <c r="E16" s="7">
        <v>1830813</v>
      </c>
      <c r="F16" s="7">
        <v>1867462</v>
      </c>
      <c r="G16" s="7">
        <v>1889502</v>
      </c>
      <c r="H16" s="7">
        <v>1965088</v>
      </c>
      <c r="I16" s="7">
        <v>1975161</v>
      </c>
      <c r="J16" s="7">
        <v>2021666</v>
      </c>
      <c r="K16" s="7">
        <v>2169869</v>
      </c>
    </row>
    <row r="17" spans="1:11">
      <c r="A17">
        <v>15</v>
      </c>
      <c r="B17" t="s">
        <v>15</v>
      </c>
      <c r="C17">
        <v>1105701</v>
      </c>
      <c r="D17" s="7">
        <v>1122845</v>
      </c>
      <c r="E17" s="7">
        <v>1124017</v>
      </c>
      <c r="F17" s="7">
        <v>1154489</v>
      </c>
      <c r="G17" s="7">
        <v>1214681</v>
      </c>
      <c r="H17" s="7">
        <v>1248189</v>
      </c>
      <c r="I17" s="7">
        <v>1222707</v>
      </c>
      <c r="J17" s="7">
        <v>1301002</v>
      </c>
      <c r="K17" s="7">
        <v>1368998</v>
      </c>
    </row>
    <row r="18" spans="1:11">
      <c r="A18">
        <v>16</v>
      </c>
      <c r="B18" t="s">
        <v>16</v>
      </c>
      <c r="C18" s="10">
        <f>Labor!C17-Labor_imp_stata!C19</f>
        <v>1463634.2890625</v>
      </c>
      <c r="D18" s="10">
        <f>Labor!D17-Labor_imp_stata!D19</f>
        <v>1466835.625</v>
      </c>
      <c r="E18" s="10">
        <f>Labor!E17-Labor_imp_stata!E19</f>
        <v>1420195.875</v>
      </c>
      <c r="F18" s="10">
        <f>Labor!F17-Labor_imp_stata!F19</f>
        <v>1475028.453125</v>
      </c>
      <c r="G18" s="7">
        <v>1423957</v>
      </c>
      <c r="H18" s="7">
        <v>1581239</v>
      </c>
      <c r="I18" s="7">
        <v>1540675</v>
      </c>
      <c r="J18" s="7">
        <v>1618285</v>
      </c>
      <c r="K18" s="7">
        <v>1773371</v>
      </c>
    </row>
    <row r="19" spans="1:11">
      <c r="A19">
        <v>17</v>
      </c>
      <c r="B19" t="s">
        <v>17</v>
      </c>
      <c r="C19" s="48">
        <v>127368.7109375</v>
      </c>
      <c r="D19" s="48">
        <v>152465.375</v>
      </c>
      <c r="E19" s="48">
        <v>183719.125</v>
      </c>
      <c r="F19" s="48">
        <v>202437.546875</v>
      </c>
      <c r="G19" s="7">
        <v>267023</v>
      </c>
      <c r="H19" s="7">
        <v>273423</v>
      </c>
      <c r="I19" s="7">
        <v>312416</v>
      </c>
      <c r="J19" s="7">
        <v>323400</v>
      </c>
      <c r="K19" s="7">
        <v>335601</v>
      </c>
    </row>
    <row r="20" spans="1:11">
      <c r="A20">
        <v>18</v>
      </c>
      <c r="B20" t="s">
        <v>18</v>
      </c>
      <c r="C20">
        <v>781824</v>
      </c>
      <c r="D20" s="7">
        <v>802795</v>
      </c>
      <c r="E20" s="7">
        <v>806073</v>
      </c>
      <c r="F20" s="7">
        <v>819656</v>
      </c>
      <c r="G20" s="7">
        <v>836670</v>
      </c>
      <c r="H20" s="7">
        <v>859813</v>
      </c>
      <c r="I20" s="7">
        <v>896931</v>
      </c>
      <c r="J20" s="7">
        <v>901019</v>
      </c>
      <c r="K20" s="7">
        <v>972575</v>
      </c>
    </row>
    <row r="21" spans="1:11">
      <c r="A21">
        <v>19</v>
      </c>
      <c r="B21" t="s">
        <v>19</v>
      </c>
      <c r="C21">
        <v>3482301</v>
      </c>
      <c r="D21" s="7">
        <v>3532975</v>
      </c>
      <c r="E21" s="7">
        <v>3471602</v>
      </c>
      <c r="F21" s="7">
        <v>3673158</v>
      </c>
      <c r="G21" s="7">
        <v>3635258</v>
      </c>
      <c r="H21" s="7">
        <v>3931321</v>
      </c>
      <c r="I21" s="7">
        <v>3896230</v>
      </c>
      <c r="J21" s="7">
        <v>4060377</v>
      </c>
      <c r="K21" s="7">
        <v>4233555</v>
      </c>
    </row>
    <row r="22" spans="1:11">
      <c r="A22">
        <v>20</v>
      </c>
      <c r="B22" t="s">
        <v>20</v>
      </c>
      <c r="C22">
        <v>437870</v>
      </c>
      <c r="D22" s="7">
        <v>452671</v>
      </c>
      <c r="E22" s="7">
        <v>454978</v>
      </c>
      <c r="F22" s="7">
        <v>456017</v>
      </c>
      <c r="G22" s="7">
        <v>482543</v>
      </c>
      <c r="H22" s="7">
        <v>503479</v>
      </c>
      <c r="I22" s="7">
        <v>488715</v>
      </c>
      <c r="J22" s="7">
        <v>515615</v>
      </c>
      <c r="K22" s="7">
        <v>517249</v>
      </c>
    </row>
    <row r="23" spans="1:11">
      <c r="A23">
        <v>21</v>
      </c>
      <c r="B23" t="s">
        <v>21</v>
      </c>
      <c r="C23">
        <v>650112</v>
      </c>
      <c r="D23" s="7">
        <v>617069</v>
      </c>
      <c r="E23" s="7">
        <v>602429</v>
      </c>
      <c r="F23" s="7">
        <v>601651</v>
      </c>
      <c r="G23" s="7">
        <v>655063</v>
      </c>
      <c r="H23" s="7">
        <v>690786</v>
      </c>
      <c r="I23" s="7">
        <v>642061</v>
      </c>
      <c r="J23" s="7">
        <v>700143</v>
      </c>
      <c r="K23" s="7">
        <v>712118</v>
      </c>
    </row>
    <row r="24" spans="1:11">
      <c r="A24">
        <v>22</v>
      </c>
      <c r="B24" t="s">
        <v>22</v>
      </c>
      <c r="C24">
        <v>1962240</v>
      </c>
      <c r="D24" s="7">
        <v>2024611</v>
      </c>
      <c r="E24" s="7">
        <v>2032282</v>
      </c>
      <c r="F24" s="7">
        <v>2094100</v>
      </c>
      <c r="G24" s="7">
        <v>2127503</v>
      </c>
      <c r="H24" s="7">
        <v>2367310</v>
      </c>
      <c r="I24" s="7">
        <v>2316720</v>
      </c>
      <c r="J24" s="7">
        <v>2154124</v>
      </c>
      <c r="K24" s="7">
        <v>2408095</v>
      </c>
    </row>
    <row r="25" spans="1:11">
      <c r="A25">
        <v>23</v>
      </c>
      <c r="B25" t="s">
        <v>23</v>
      </c>
      <c r="C25">
        <v>2096259</v>
      </c>
      <c r="D25" s="7">
        <v>2127369</v>
      </c>
      <c r="E25" s="7">
        <v>2104507</v>
      </c>
      <c r="F25" s="7">
        <v>2174228</v>
      </c>
      <c r="G25" s="7">
        <v>2219291</v>
      </c>
      <c r="H25" s="7">
        <v>2277068</v>
      </c>
      <c r="I25" s="7">
        <v>2320061</v>
      </c>
      <c r="J25" s="7">
        <v>2411533</v>
      </c>
      <c r="K25" s="7">
        <v>2457848</v>
      </c>
    </row>
    <row r="26" spans="1:11">
      <c r="A26">
        <v>24</v>
      </c>
      <c r="B26" t="s">
        <v>24</v>
      </c>
      <c r="C26">
        <v>1476227</v>
      </c>
      <c r="D26" s="7">
        <v>1500267</v>
      </c>
      <c r="E26" s="7">
        <v>1559675</v>
      </c>
      <c r="F26" s="7">
        <v>1617437</v>
      </c>
      <c r="G26" s="7">
        <v>1672480</v>
      </c>
      <c r="H26" s="7">
        <v>1664485</v>
      </c>
      <c r="I26" s="7">
        <v>1699071</v>
      </c>
      <c r="J26" s="7">
        <v>1777207</v>
      </c>
      <c r="K26" s="7">
        <v>1746963</v>
      </c>
    </row>
    <row r="27" spans="1:11">
      <c r="A27">
        <v>25</v>
      </c>
      <c r="B27" t="s">
        <v>25</v>
      </c>
      <c r="C27">
        <v>2424180</v>
      </c>
      <c r="D27" s="7">
        <v>2415949</v>
      </c>
      <c r="E27" s="7">
        <v>2479493</v>
      </c>
      <c r="F27" s="7">
        <v>2518485</v>
      </c>
      <c r="G27" s="7">
        <v>2554296</v>
      </c>
      <c r="H27" s="7">
        <v>2765946</v>
      </c>
      <c r="I27" s="7">
        <v>2781021</v>
      </c>
      <c r="J27" s="7">
        <v>2915597</v>
      </c>
      <c r="K27" s="7">
        <v>3112774</v>
      </c>
    </row>
    <row r="28" spans="1:11">
      <c r="A28">
        <v>26</v>
      </c>
      <c r="B28" t="s">
        <v>26</v>
      </c>
      <c r="C28">
        <v>536048</v>
      </c>
      <c r="D28" s="7">
        <v>575858</v>
      </c>
      <c r="E28" s="7">
        <v>545438</v>
      </c>
      <c r="F28" s="7">
        <v>595797</v>
      </c>
      <c r="G28" s="7">
        <v>595905</v>
      </c>
      <c r="H28" s="7">
        <v>624182</v>
      </c>
      <c r="I28" s="7">
        <v>595004</v>
      </c>
      <c r="J28" s="7">
        <v>619395</v>
      </c>
      <c r="K28" s="7">
        <v>660257</v>
      </c>
    </row>
    <row r="29" spans="1:11">
      <c r="A29">
        <v>27</v>
      </c>
      <c r="B29" t="s">
        <v>27</v>
      </c>
      <c r="C29">
        <v>3375498</v>
      </c>
      <c r="D29" s="7">
        <v>3438288</v>
      </c>
      <c r="E29" s="7">
        <v>3376549</v>
      </c>
      <c r="F29" s="7">
        <v>3527036</v>
      </c>
      <c r="G29" s="7">
        <v>3485492</v>
      </c>
      <c r="H29" s="7">
        <v>3694712</v>
      </c>
      <c r="I29" s="7">
        <v>3598663</v>
      </c>
      <c r="J29" s="7">
        <v>3774924</v>
      </c>
      <c r="K29" s="7">
        <v>3934557</v>
      </c>
    </row>
    <row r="30" spans="1:11">
      <c r="A30">
        <v>28</v>
      </c>
      <c r="B30" t="s">
        <v>28</v>
      </c>
      <c r="C30">
        <v>1260999</v>
      </c>
      <c r="D30" s="7">
        <v>1229597</v>
      </c>
      <c r="E30" s="7">
        <v>1239122</v>
      </c>
      <c r="F30" s="7">
        <v>1293226</v>
      </c>
      <c r="G30" s="7">
        <v>1327418</v>
      </c>
      <c r="H30" s="7">
        <v>1459803</v>
      </c>
      <c r="I30" s="7">
        <v>1374214</v>
      </c>
      <c r="J30" s="7">
        <v>1451491</v>
      </c>
      <c r="K30" s="7">
        <v>1493796</v>
      </c>
    </row>
    <row r="31" spans="1:11">
      <c r="A31">
        <v>29</v>
      </c>
      <c r="B31" t="s">
        <v>29</v>
      </c>
      <c r="C31">
        <v>1026548</v>
      </c>
      <c r="D31" s="7">
        <v>1000570</v>
      </c>
      <c r="E31" s="7">
        <v>997231</v>
      </c>
      <c r="F31" s="7">
        <v>1037419</v>
      </c>
      <c r="G31" s="7">
        <v>1074916</v>
      </c>
      <c r="H31" s="7">
        <v>1219548</v>
      </c>
      <c r="I31" s="7">
        <v>1160974</v>
      </c>
      <c r="J31" s="7">
        <v>1207488</v>
      </c>
      <c r="K31" s="7">
        <v>1258102</v>
      </c>
    </row>
    <row r="32" spans="1:11">
      <c r="A32">
        <v>30</v>
      </c>
      <c r="B32" t="s">
        <v>30</v>
      </c>
      <c r="C32">
        <v>990720</v>
      </c>
      <c r="D32" s="7">
        <v>976997</v>
      </c>
      <c r="E32" s="7">
        <v>965457</v>
      </c>
      <c r="F32" s="7">
        <v>980756</v>
      </c>
      <c r="G32" s="7">
        <v>1000032</v>
      </c>
      <c r="H32" s="7">
        <v>1110564</v>
      </c>
      <c r="I32" s="7">
        <v>1040826</v>
      </c>
      <c r="J32" s="7">
        <v>1095145</v>
      </c>
      <c r="K32" s="7">
        <v>1128677</v>
      </c>
    </row>
    <row r="33" spans="1:11">
      <c r="A33">
        <v>31</v>
      </c>
      <c r="B33" t="s">
        <v>31</v>
      </c>
      <c r="C33">
        <v>2070725</v>
      </c>
      <c r="D33" s="7">
        <v>2094589</v>
      </c>
      <c r="E33" s="7">
        <v>2061109</v>
      </c>
      <c r="F33" s="7">
        <v>2180336</v>
      </c>
      <c r="G33" s="7">
        <v>2184599</v>
      </c>
      <c r="H33" s="7">
        <v>2347911</v>
      </c>
      <c r="I33" s="7">
        <v>2344972</v>
      </c>
      <c r="J33" s="7">
        <v>2410450</v>
      </c>
      <c r="K33" s="7">
        <v>2544801</v>
      </c>
    </row>
    <row r="34" spans="1:11">
      <c r="A34">
        <v>32</v>
      </c>
      <c r="B34" t="s">
        <v>32</v>
      </c>
      <c r="C34">
        <v>3553104</v>
      </c>
      <c r="D34" s="7">
        <v>3601561</v>
      </c>
      <c r="E34" s="7">
        <v>3524883</v>
      </c>
      <c r="F34" s="7">
        <v>3692806</v>
      </c>
      <c r="G34" s="7">
        <v>3695866</v>
      </c>
      <c r="H34" s="7">
        <v>3998637</v>
      </c>
      <c r="I34" s="7">
        <v>3942534</v>
      </c>
      <c r="J34" s="7">
        <v>3963870</v>
      </c>
      <c r="K34" s="7">
        <v>4166823</v>
      </c>
    </row>
    <row r="35" spans="1:11">
      <c r="A35">
        <v>33</v>
      </c>
      <c r="B35" t="s">
        <v>33</v>
      </c>
      <c r="C35">
        <v>5912114</v>
      </c>
      <c r="D35" s="7">
        <v>5902424</v>
      </c>
      <c r="E35" s="7">
        <v>6081301</v>
      </c>
      <c r="F35" s="7">
        <v>5881371</v>
      </c>
      <c r="G35" s="7">
        <v>5962304</v>
      </c>
      <c r="H35" s="7">
        <v>5991229</v>
      </c>
      <c r="I35" s="7">
        <v>6365989</v>
      </c>
      <c r="J35" s="7">
        <v>6728431</v>
      </c>
      <c r="K35" s="7">
        <v>7036486</v>
      </c>
    </row>
    <row r="36" spans="1:11">
      <c r="A36">
        <v>34</v>
      </c>
      <c r="B36" t="s">
        <v>34</v>
      </c>
      <c r="C36">
        <v>1798595</v>
      </c>
      <c r="D36" s="7">
        <v>1911720</v>
      </c>
      <c r="E36" s="7">
        <v>1886071</v>
      </c>
      <c r="F36" s="7">
        <v>1956043</v>
      </c>
      <c r="G36" s="7">
        <v>1891218</v>
      </c>
      <c r="H36" s="7">
        <v>2042400</v>
      </c>
      <c r="I36" s="7">
        <v>2053168</v>
      </c>
      <c r="J36" s="7">
        <v>2118392</v>
      </c>
      <c r="K36" s="7">
        <v>2138014</v>
      </c>
    </row>
    <row r="38" spans="1:11">
      <c r="A38" t="s">
        <v>328</v>
      </c>
    </row>
    <row r="39" spans="1:11">
      <c r="A39" t="s">
        <v>78</v>
      </c>
      <c r="B39" t="s">
        <v>0</v>
      </c>
      <c r="C39">
        <v>2011</v>
      </c>
      <c r="D39">
        <v>2012</v>
      </c>
      <c r="E39">
        <v>2013</v>
      </c>
      <c r="F39">
        <v>2014</v>
      </c>
      <c r="G39">
        <v>2015</v>
      </c>
      <c r="H39">
        <v>2016</v>
      </c>
      <c r="I39">
        <v>2017</v>
      </c>
      <c r="J39">
        <v>2018</v>
      </c>
      <c r="K39">
        <v>2019</v>
      </c>
    </row>
    <row r="40" spans="1:11">
      <c r="A40">
        <v>1</v>
      </c>
      <c r="B40" t="s">
        <v>1</v>
      </c>
      <c r="C40" s="10">
        <v>104874211.15892741</v>
      </c>
      <c r="D40" s="10">
        <f>'panel reg'!G104</f>
        <v>108914897.62102678</v>
      </c>
      <c r="E40" s="10">
        <f>'panel reg'!H104</f>
        <v>111755827</v>
      </c>
      <c r="F40" s="10">
        <f>'panel reg'!I104</f>
        <v>113490359</v>
      </c>
      <c r="G40" s="10">
        <f>'panel reg'!J104</f>
        <v>112665532</v>
      </c>
      <c r="H40" s="10">
        <f>'panel reg'!K104</f>
        <v>116374300</v>
      </c>
      <c r="I40" s="10">
        <f>'panel reg'!L104</f>
        <v>121240979</v>
      </c>
      <c r="J40" s="10">
        <f>'panel reg'!M104</f>
        <v>126824491</v>
      </c>
      <c r="K40" s="10">
        <f>'panel reg'!N104</f>
        <v>132087462</v>
      </c>
    </row>
    <row r="41" spans="1:11">
      <c r="A41">
        <v>2</v>
      </c>
      <c r="B41" t="s">
        <v>2</v>
      </c>
      <c r="C41" s="10">
        <v>99991631.928587168</v>
      </c>
      <c r="D41" s="10">
        <f>'panel reg'!G105</f>
        <v>106951464.95375869</v>
      </c>
      <c r="E41" s="10">
        <f>'panel reg'!H105</f>
        <v>114103581</v>
      </c>
      <c r="F41" s="10">
        <f>'panel reg'!I105</f>
        <v>121787575</v>
      </c>
      <c r="G41" s="10">
        <f>'panel reg'!J105</f>
        <v>129126562</v>
      </c>
      <c r="H41" s="10">
        <f>'panel reg'!K105</f>
        <v>137296445</v>
      </c>
      <c r="I41" s="10">
        <f>'panel reg'!L105</f>
        <v>144944692</v>
      </c>
      <c r="J41" s="10">
        <f>'panel reg'!M105</f>
        <v>154150979</v>
      </c>
      <c r="K41" s="10">
        <f>'panel reg'!N105</f>
        <v>162783940</v>
      </c>
    </row>
    <row r="42" spans="1:11">
      <c r="A42">
        <v>3</v>
      </c>
      <c r="B42" t="s">
        <v>3</v>
      </c>
      <c r="C42" s="10">
        <v>38013990.299652711</v>
      </c>
      <c r="D42" s="10">
        <f>'panel reg'!G106</f>
        <v>40104906.127890117</v>
      </c>
      <c r="E42" s="10">
        <f>'panel reg'!H106</f>
        <v>42190857</v>
      </c>
      <c r="F42" s="10">
        <f>'panel reg'!I106</f>
        <v>44159440</v>
      </c>
      <c r="G42" s="10">
        <f>'panel reg'!J106</f>
        <v>45962304</v>
      </c>
      <c r="H42" s="10">
        <f>'panel reg'!K106</f>
        <v>47848372</v>
      </c>
      <c r="I42" s="10">
        <f>'panel reg'!L106</f>
        <v>49986847</v>
      </c>
      <c r="J42" s="10">
        <f>'panel reg'!M106</f>
        <v>52212088</v>
      </c>
      <c r="K42" s="10">
        <f>'panel reg'!N106</f>
        <v>53951052</v>
      </c>
    </row>
    <row r="43" spans="1:11">
      <c r="A43">
        <v>4</v>
      </c>
      <c r="B43" t="s">
        <v>4</v>
      </c>
      <c r="C43" s="10">
        <v>290545838.91880631</v>
      </c>
      <c r="D43" s="10">
        <f>'panel reg'!G107</f>
        <v>310385592.46542704</v>
      </c>
      <c r="E43" s="10">
        <f>'panel reg'!H107</f>
        <v>331099106</v>
      </c>
      <c r="F43" s="10">
        <f>'panel reg'!I107</f>
        <v>349351228</v>
      </c>
      <c r="G43" s="10">
        <f>'panel reg'!J107</f>
        <v>368377203</v>
      </c>
      <c r="H43" s="10">
        <f>'panel reg'!K107</f>
        <v>387835089</v>
      </c>
      <c r="I43" s="10">
        <f>'panel reg'!L107</f>
        <v>410045924</v>
      </c>
      <c r="J43" s="10">
        <f>'panel reg'!M107</f>
        <v>433884318</v>
      </c>
      <c r="K43" s="10">
        <f>'panel reg'!N107</f>
        <v>458022712</v>
      </c>
    </row>
    <row r="44" spans="1:11">
      <c r="A44">
        <v>5</v>
      </c>
      <c r="B44" t="s">
        <v>5</v>
      </c>
      <c r="C44" s="10">
        <v>30295054.198313914</v>
      </c>
      <c r="D44" s="10">
        <f>'panel reg'!G108</f>
        <v>32363037.833054721</v>
      </c>
      <c r="E44" s="10">
        <f>'panel reg'!H108</f>
        <v>34326372</v>
      </c>
      <c r="F44" s="10">
        <f>'panel reg'!I108</f>
        <v>36207146</v>
      </c>
      <c r="G44" s="10">
        <f>'panel reg'!J108</f>
        <v>38066006</v>
      </c>
      <c r="H44" s="10">
        <f>'panel reg'!K108</f>
        <v>40076544</v>
      </c>
      <c r="I44" s="10">
        <f>'panel reg'!L108</f>
        <v>42073516</v>
      </c>
      <c r="J44" s="10">
        <f>'panel reg'!M108</f>
        <v>44171161</v>
      </c>
      <c r="K44" s="10">
        <f>'panel reg'!N108</f>
        <v>46362327</v>
      </c>
    </row>
    <row r="45" spans="1:11">
      <c r="A45">
        <v>6</v>
      </c>
      <c r="B45" t="s">
        <v>6</v>
      </c>
      <c r="C45" s="10">
        <v>16669089.604560636</v>
      </c>
      <c r="D45" s="10">
        <f>'panel reg'!G109</f>
        <v>17987074.868295383</v>
      </c>
      <c r="E45" s="10">
        <f>'panel reg'!H109</f>
        <v>19367573</v>
      </c>
      <c r="F45" s="10">
        <f>'panel reg'!I109</f>
        <v>20775803</v>
      </c>
      <c r="G45" s="10">
        <f>'panel reg'!J109</f>
        <v>22068803</v>
      </c>
      <c r="H45" s="10">
        <f>'panel reg'!K109</f>
        <v>23507209</v>
      </c>
      <c r="I45" s="10">
        <f>'panel reg'!L109</f>
        <v>25090345</v>
      </c>
      <c r="J45" s="10">
        <f>'panel reg'!M109</f>
        <v>26722593</v>
      </c>
      <c r="K45" s="10">
        <f>'panel reg'!N109</f>
        <v>28432867</v>
      </c>
    </row>
    <row r="46" spans="1:11">
      <c r="A46">
        <v>7</v>
      </c>
      <c r="B46" t="s">
        <v>7</v>
      </c>
      <c r="C46" s="10">
        <v>42867187.11941807</v>
      </c>
      <c r="D46" s="10">
        <f>'panel reg'!G110</f>
        <v>44423335.147047035</v>
      </c>
      <c r="E46" s="10">
        <f>'panel reg'!H110</f>
        <v>47694235</v>
      </c>
      <c r="F46" s="10">
        <f>'panel reg'!I110</f>
        <v>50259908</v>
      </c>
      <c r="G46" s="10">
        <f>'panel reg'!J110</f>
        <v>52346486</v>
      </c>
      <c r="H46" s="10">
        <f>'panel reg'!K110</f>
        <v>54711282</v>
      </c>
      <c r="I46" s="10">
        <f>'panel reg'!L110</f>
        <v>56902622</v>
      </c>
      <c r="J46" s="10">
        <f>'panel reg'!M110</f>
        <v>60453560</v>
      </c>
      <c r="K46" s="10">
        <f>'panel reg'!N110</f>
        <v>62070804</v>
      </c>
    </row>
    <row r="47" spans="1:11">
      <c r="A47">
        <v>8</v>
      </c>
      <c r="B47" t="s">
        <v>8</v>
      </c>
      <c r="C47" s="10">
        <v>1147558226.4118936</v>
      </c>
      <c r="D47" s="10">
        <f>'panel reg'!G111</f>
        <v>1222527924.8916712</v>
      </c>
      <c r="E47" s="10">
        <f>'panel reg'!H111</f>
        <v>1296694573</v>
      </c>
      <c r="F47" s="10">
        <f>'panel reg'!I111</f>
        <v>1373389129</v>
      </c>
      <c r="G47" s="10">
        <f>'panel reg'!J111</f>
        <v>1454563847</v>
      </c>
      <c r="H47" s="10">
        <f>'panel reg'!K111</f>
        <v>1539916881</v>
      </c>
      <c r="I47" s="10">
        <f>'panel reg'!L111</f>
        <v>1635366581</v>
      </c>
      <c r="J47" s="10">
        <f>'panel reg'!M111</f>
        <v>1736195620</v>
      </c>
      <c r="K47" s="10">
        <f>'panel reg'!N111</f>
        <v>1838500708</v>
      </c>
    </row>
    <row r="48" spans="1:11">
      <c r="A48">
        <v>9</v>
      </c>
      <c r="B48" t="s">
        <v>9</v>
      </c>
      <c r="C48" s="10">
        <v>97740873.964028433</v>
      </c>
      <c r="D48" s="10">
        <f>'panel reg'!G112</f>
        <v>104615082.11915666</v>
      </c>
      <c r="E48" s="10">
        <f>'panel reg'!H112</f>
        <v>111766131</v>
      </c>
      <c r="F48" s="10">
        <f>'panel reg'!I112</f>
        <v>119991445</v>
      </c>
      <c r="G48" s="10">
        <f>'panel reg'!J112</f>
        <v>125037398</v>
      </c>
      <c r="H48" s="10">
        <f>'panel reg'!K112</f>
        <v>130501132</v>
      </c>
      <c r="I48" s="10">
        <f>'panel reg'!L112</f>
        <v>136556706</v>
      </c>
      <c r="J48" s="10">
        <f>'panel reg'!M112</f>
        <v>142995280</v>
      </c>
      <c r="K48" s="10">
        <f>'panel reg'!N112</f>
        <v>149264615</v>
      </c>
    </row>
    <row r="49" spans="1:11">
      <c r="A49">
        <v>10</v>
      </c>
      <c r="B49" t="s">
        <v>10</v>
      </c>
      <c r="C49" s="10">
        <v>965622061.09881401</v>
      </c>
      <c r="D49" s="10">
        <f>'panel reg'!G113</f>
        <v>1028409739.5104365</v>
      </c>
      <c r="E49" s="10">
        <f>'panel reg'!H113</f>
        <v>1093543546</v>
      </c>
      <c r="F49" s="10">
        <f>'panel reg'!I113</f>
        <v>1149216057</v>
      </c>
      <c r="G49" s="10">
        <f>'panel reg'!J113</f>
        <v>1207232342</v>
      </c>
      <c r="H49" s="10">
        <f>'panel reg'!K113</f>
        <v>1275619241</v>
      </c>
      <c r="I49" s="10">
        <f>'panel reg'!L113</f>
        <v>1343864432</v>
      </c>
      <c r="J49" s="10">
        <f>'panel reg'!M113</f>
        <v>1419689116</v>
      </c>
      <c r="K49" s="10">
        <f>'panel reg'!N113</f>
        <v>1491705807</v>
      </c>
    </row>
    <row r="50" spans="1:11">
      <c r="A50">
        <v>11</v>
      </c>
      <c r="B50" t="s">
        <v>11</v>
      </c>
      <c r="C50" s="10">
        <v>656268129.91410351</v>
      </c>
      <c r="D50" s="10">
        <f>'panel reg'!G114</f>
        <v>691343115.9609648</v>
      </c>
      <c r="E50" s="10">
        <f>'panel reg'!H114</f>
        <v>726655118</v>
      </c>
      <c r="F50" s="10">
        <f>'panel reg'!I114</f>
        <v>764959151</v>
      </c>
      <c r="G50" s="10">
        <f>'panel reg'!J114</f>
        <v>806765092</v>
      </c>
      <c r="H50" s="10">
        <f>'panel reg'!K114</f>
        <v>849099355</v>
      </c>
      <c r="I50" s="10">
        <f>'panel reg'!L114</f>
        <v>893750437</v>
      </c>
      <c r="J50" s="10">
        <f>'panel reg'!M114</f>
        <v>941283278</v>
      </c>
      <c r="K50" s="10">
        <f>'panel reg'!N114</f>
        <v>992105788</v>
      </c>
    </row>
    <row r="51" spans="1:11">
      <c r="A51">
        <v>12</v>
      </c>
      <c r="B51" t="s">
        <v>12</v>
      </c>
      <c r="C51" s="10">
        <v>1054401773.6867079</v>
      </c>
      <c r="D51" s="10">
        <f>'panel reg'!G115</f>
        <v>1124464639.7233338</v>
      </c>
      <c r="E51" s="10">
        <f>'panel reg'!H115</f>
        <v>1192789802</v>
      </c>
      <c r="F51" s="10">
        <f>'panel reg'!I115</f>
        <v>1262684495</v>
      </c>
      <c r="G51" s="10">
        <f>'panel reg'!J115</f>
        <v>1331376099</v>
      </c>
      <c r="H51" s="10">
        <f>'panel reg'!K115</f>
        <v>1405563511</v>
      </c>
      <c r="I51" s="10">
        <f>'panel reg'!L115</f>
        <v>1482299577</v>
      </c>
      <c r="J51" s="10">
        <f>'panel reg'!M115</f>
        <v>1563756369</v>
      </c>
      <c r="K51" s="10">
        <f>'panel reg'!N115</f>
        <v>1650143151</v>
      </c>
    </row>
    <row r="52" spans="1:11">
      <c r="A52">
        <v>13</v>
      </c>
      <c r="B52" t="s">
        <v>13</v>
      </c>
      <c r="C52" s="10">
        <v>90797590.931786954</v>
      </c>
      <c r="D52" s="10">
        <f>'panel reg'!G116</f>
        <v>96161928.391473144</v>
      </c>
      <c r="E52" s="10">
        <f>'panel reg'!H116</f>
        <v>101980339</v>
      </c>
      <c r="F52" s="10">
        <f>'panel reg'!I116</f>
        <v>107114963</v>
      </c>
      <c r="G52" s="10">
        <f>'panel reg'!J116</f>
        <v>112346755</v>
      </c>
      <c r="H52" s="10">
        <f>'panel reg'!K116</f>
        <v>118183273</v>
      </c>
      <c r="I52" s="10">
        <f>'panel reg'!L116</f>
        <v>124294359</v>
      </c>
      <c r="J52" s="10">
        <f>'panel reg'!M116</f>
        <v>130584092</v>
      </c>
      <c r="K52" s="10">
        <f>'panel reg'!N116</f>
        <v>137121182</v>
      </c>
    </row>
    <row r="53" spans="1:11">
      <c r="A53">
        <v>14</v>
      </c>
      <c r="B53" t="s">
        <v>14</v>
      </c>
      <c r="C53" s="10">
        <v>91252128.928242683</v>
      </c>
      <c r="D53" s="10">
        <f>'panel reg'!G117</f>
        <v>96697838.667543814</v>
      </c>
      <c r="E53" s="10">
        <f>'panel reg'!H117</f>
        <v>101850536</v>
      </c>
      <c r="F53" s="10">
        <f>'panel reg'!I117</f>
        <v>106779398</v>
      </c>
      <c r="G53" s="10">
        <f>'panel reg'!J117</f>
        <v>110863117</v>
      </c>
      <c r="H53" s="10">
        <f>'panel reg'!K117</f>
        <v>115743573</v>
      </c>
      <c r="I53" s="10">
        <f>'panel reg'!L117</f>
        <v>121855756</v>
      </c>
      <c r="J53" s="10">
        <f>'panel reg'!M117</f>
        <v>128106382</v>
      </c>
      <c r="K53" s="10">
        <f>'panel reg'!N117</f>
        <v>133317866</v>
      </c>
    </row>
    <row r="54" spans="1:11">
      <c r="A54">
        <v>15</v>
      </c>
      <c r="B54" t="s">
        <v>15</v>
      </c>
      <c r="C54" s="10">
        <v>60492928.434886307</v>
      </c>
      <c r="D54" s="10">
        <f>'panel reg'!G118</f>
        <v>64649165.297127783</v>
      </c>
      <c r="E54" s="10">
        <f>'panel reg'!H118</f>
        <v>69410986</v>
      </c>
      <c r="F54" s="10">
        <f>'panel reg'!I118</f>
        <v>73724523</v>
      </c>
      <c r="G54" s="10">
        <f>'panel reg'!J118</f>
        <v>78890968</v>
      </c>
      <c r="H54" s="10">
        <f>'panel reg'!K118</f>
        <v>83900239</v>
      </c>
      <c r="I54" s="10">
        <f>'panel reg'!L118</f>
        <v>89541202</v>
      </c>
      <c r="J54" s="10">
        <f>'panel reg'!M118</f>
        <v>94595744</v>
      </c>
      <c r="K54" s="10">
        <f>'panel reg'!N118</f>
        <v>100428666</v>
      </c>
    </row>
    <row r="55" spans="1:11">
      <c r="A55">
        <v>16</v>
      </c>
      <c r="B55" t="s">
        <v>16</v>
      </c>
      <c r="C55" s="10">
        <v>407435383.38603616</v>
      </c>
      <c r="D55" s="10">
        <f>'panel reg'!G119</f>
        <v>428877710.64391637</v>
      </c>
      <c r="E55" s="10">
        <f>'panel reg'!H119</f>
        <v>438532907</v>
      </c>
      <c r="F55" s="10">
        <f>'panel reg'!I119</f>
        <v>446029049</v>
      </c>
      <c r="G55" s="10">
        <f>'panel reg'!J119</f>
        <v>440676356</v>
      </c>
      <c r="H55" s="10">
        <f>'panel reg'!K119</f>
        <v>439003832</v>
      </c>
      <c r="I55" s="10">
        <f>'panel reg'!L119</f>
        <v>452741908</v>
      </c>
      <c r="J55" s="10">
        <f>'panel reg'!M119</f>
        <v>464823485</v>
      </c>
      <c r="K55" s="10">
        <f>'panel reg'!N119</f>
        <v>486977181</v>
      </c>
    </row>
    <row r="56" spans="1:11">
      <c r="A56">
        <v>17</v>
      </c>
      <c r="B56" t="s">
        <v>17</v>
      </c>
      <c r="C56" s="10">
        <v>37829038.986249119</v>
      </c>
      <c r="D56" s="10">
        <f>'panel reg'!G120</f>
        <v>40768541.32635469</v>
      </c>
      <c r="E56" s="10">
        <f>'panel reg'!H120</f>
        <v>44091699</v>
      </c>
      <c r="F56" s="10">
        <f>'panel reg'!I120</f>
        <v>47696355</v>
      </c>
      <c r="G56" s="10">
        <f>'panel reg'!J120</f>
        <v>49315745</v>
      </c>
      <c r="H56" s="10">
        <f>'panel reg'!K120</f>
        <v>51064737</v>
      </c>
      <c r="I56" s="10">
        <f>'panel reg'!L120</f>
        <v>54534507</v>
      </c>
      <c r="J56" s="10">
        <f>'panel reg'!M120</f>
        <v>57825839</v>
      </c>
      <c r="K56" s="10">
        <f>'panel reg'!N120</f>
        <v>61834580</v>
      </c>
    </row>
    <row r="57" spans="1:11">
      <c r="A57">
        <v>18</v>
      </c>
      <c r="B57" t="s">
        <v>18</v>
      </c>
      <c r="C57" s="10">
        <v>118961423.26088507</v>
      </c>
      <c r="D57" s="10">
        <f>'panel reg'!G121</f>
        <v>128034968.01893912</v>
      </c>
      <c r="E57" s="10">
        <f>'panel reg'!H121</f>
        <v>137263851</v>
      </c>
      <c r="F57" s="10">
        <f>'panel reg'!I121</f>
        <v>146325235</v>
      </c>
      <c r="G57" s="10">
        <f>'panel reg'!J121</f>
        <v>155131351</v>
      </c>
      <c r="H57" s="10">
        <f>'panel reg'!K121</f>
        <v>162853039</v>
      </c>
      <c r="I57" s="10">
        <f>'panel reg'!L121</f>
        <v>166111356</v>
      </c>
      <c r="J57" s="10">
        <f>'panel reg'!M121</f>
        <v>173689134</v>
      </c>
      <c r="K57" s="10">
        <f>'panel reg'!N121</f>
        <v>182183729</v>
      </c>
    </row>
    <row r="58" spans="1:11">
      <c r="A58">
        <v>19</v>
      </c>
      <c r="B58" t="s">
        <v>19</v>
      </c>
      <c r="C58" s="10">
        <v>160437501.37607449</v>
      </c>
      <c r="D58" s="10">
        <f>'panel reg'!G122</f>
        <v>170769206.60957938</v>
      </c>
      <c r="E58" s="10">
        <f>'panel reg'!H122</f>
        <v>180620008</v>
      </c>
      <c r="F58" s="10">
        <f>'panel reg'!I122</f>
        <v>189797491</v>
      </c>
      <c r="G58" s="10">
        <f>'panel reg'!J122</f>
        <v>199536917</v>
      </c>
      <c r="H58" s="10">
        <f>'panel reg'!K122</f>
        <v>209793728</v>
      </c>
      <c r="I58" s="10">
        <f>'panel reg'!L122</f>
        <v>220625566</v>
      </c>
      <c r="J58" s="10">
        <f>'panel reg'!M122</f>
        <v>232214280</v>
      </c>
      <c r="K58" s="10">
        <f>'panel reg'!N122</f>
        <v>244436794</v>
      </c>
    </row>
    <row r="59" spans="1:11">
      <c r="A59">
        <v>20</v>
      </c>
      <c r="B59" t="s">
        <v>20</v>
      </c>
      <c r="C59" s="10">
        <v>16002452.019429544</v>
      </c>
      <c r="D59" s="10">
        <f>'panel reg'!G123</f>
        <v>17120069.793719415</v>
      </c>
      <c r="E59" s="10">
        <f>'panel reg'!H123</f>
        <v>18208743</v>
      </c>
      <c r="F59" s="10">
        <f>'panel reg'!I123</f>
        <v>19208761</v>
      </c>
      <c r="G59" s="10">
        <f>'panel reg'!J123</f>
        <v>20380304</v>
      </c>
      <c r="H59" s="10">
        <f>'panel reg'!K123</f>
        <v>21556680</v>
      </c>
      <c r="I59" s="10">
        <f>'panel reg'!L123</f>
        <v>23210865</v>
      </c>
      <c r="J59" s="10">
        <f>'panel reg'!M123</f>
        <v>25050118</v>
      </c>
      <c r="K59" s="10">
        <f>'panel reg'!N123</f>
        <v>26586034</v>
      </c>
    </row>
    <row r="60" spans="1:11">
      <c r="A60">
        <v>21</v>
      </c>
      <c r="B60" t="s">
        <v>21</v>
      </c>
      <c r="C60" s="10">
        <v>19597390.138613768</v>
      </c>
      <c r="D60" s="10">
        <f>'panel reg'!G124</f>
        <v>21000078.8135106</v>
      </c>
      <c r="E60" s="10">
        <f>'panel reg'!H124</f>
        <v>22100937</v>
      </c>
      <c r="F60" s="10">
        <f>'panel reg'!I124</f>
        <v>23567734</v>
      </c>
      <c r="G60" s="10">
        <f>'panel reg'!J124</f>
        <v>24859197</v>
      </c>
      <c r="H60" s="10">
        <f>'panel reg'!K124</f>
        <v>26284228</v>
      </c>
      <c r="I60" s="10">
        <f>'panel reg'!L124</f>
        <v>27813962</v>
      </c>
      <c r="J60" s="10">
        <f>'panel reg'!M124</f>
        <v>29465362</v>
      </c>
      <c r="K60" s="10">
        <f>'panel reg'!N124</f>
        <v>31108759</v>
      </c>
    </row>
    <row r="61" spans="1:11">
      <c r="A61">
        <v>22</v>
      </c>
      <c r="B61" t="s">
        <v>22</v>
      </c>
      <c r="C61" s="10">
        <v>67379140.577035278</v>
      </c>
      <c r="D61" s="10">
        <f>'panel reg'!G125</f>
        <v>66340812.441145927</v>
      </c>
      <c r="E61" s="10">
        <f>'panel reg'!H125</f>
        <v>69766714</v>
      </c>
      <c r="F61" s="10">
        <f>'panel reg'!I125</f>
        <v>73372964</v>
      </c>
      <c r="G61" s="10">
        <f>'panel reg'!J125</f>
        <v>89337986</v>
      </c>
      <c r="H61" s="10">
        <f>'panel reg'!K125</f>
        <v>94524290</v>
      </c>
      <c r="I61" s="10">
        <f>'panel reg'!L125</f>
        <v>94639544</v>
      </c>
      <c r="J61" s="10">
        <f>'panel reg'!M125</f>
        <v>90323420</v>
      </c>
      <c r="K61" s="10">
        <f>'panel reg'!N125</f>
        <v>94014743</v>
      </c>
    </row>
    <row r="62" spans="1:11">
      <c r="A62">
        <v>23</v>
      </c>
      <c r="B62" t="s">
        <v>23</v>
      </c>
      <c r="C62" s="10">
        <v>46334127.523620978</v>
      </c>
      <c r="D62" s="10">
        <f>'panel reg'!G126</f>
        <v>48863187.53611052</v>
      </c>
      <c r="E62" s="10">
        <f>'panel reg'!H126</f>
        <v>51505189</v>
      </c>
      <c r="F62" s="10">
        <f>'panel reg'!I126</f>
        <v>54107974</v>
      </c>
      <c r="G62" s="10">
        <f>'panel reg'!J126</f>
        <v>56770793</v>
      </c>
      <c r="H62" s="10">
        <f>'panel reg'!K126</f>
        <v>59678012</v>
      </c>
      <c r="I62" s="10">
        <f>'panel reg'!L126</f>
        <v>62724720</v>
      </c>
      <c r="J62" s="10">
        <f>'panel reg'!M126</f>
        <v>65941414</v>
      </c>
      <c r="K62" s="10">
        <f>'panel reg'!N126</f>
        <v>69372469</v>
      </c>
    </row>
    <row r="63" spans="1:11">
      <c r="A63">
        <v>24</v>
      </c>
      <c r="B63" t="s">
        <v>24</v>
      </c>
      <c r="C63" s="10">
        <v>106066723.39045972</v>
      </c>
      <c r="D63" s="10">
        <f>'panel reg'!G127</f>
        <v>107890942.59440541</v>
      </c>
      <c r="E63" s="10">
        <f>'panel reg'!H127</f>
        <v>117118819</v>
      </c>
      <c r="F63" s="10">
        <f>'panel reg'!I127</f>
        <v>121391234</v>
      </c>
      <c r="G63" s="10">
        <f>'panel reg'!J127</f>
        <v>130311605</v>
      </c>
      <c r="H63" s="10">
        <f>'panel reg'!K127</f>
        <v>142224931</v>
      </c>
      <c r="I63" s="10">
        <f>'panel reg'!L127</f>
        <v>148822516</v>
      </c>
      <c r="J63" s="10">
        <f>'panel reg'!M127</f>
        <v>159728926</v>
      </c>
      <c r="K63" s="10">
        <f>'panel reg'!N127</f>
        <v>134677638</v>
      </c>
    </row>
    <row r="64" spans="1:11">
      <c r="A64">
        <v>25</v>
      </c>
      <c r="B64" t="s">
        <v>25</v>
      </c>
      <c r="C64" s="10">
        <v>410215840.20599473</v>
      </c>
      <c r="D64" s="10">
        <f>'panel reg'!G128</f>
        <v>425625998.50735348</v>
      </c>
      <c r="E64" s="10">
        <f>'panel reg'!H128</f>
        <v>436187507</v>
      </c>
      <c r="F64" s="10">
        <f>'panel reg'!I128</f>
        <v>447986782</v>
      </c>
      <c r="G64" s="10">
        <f>'panel reg'!J128</f>
        <v>448991964</v>
      </c>
      <c r="H64" s="10">
        <f>'panel reg'!K128</f>
        <v>458769340</v>
      </c>
      <c r="I64" s="10">
        <f>'panel reg'!L128</f>
        <v>471081714</v>
      </c>
      <c r="J64" s="10">
        <f>'panel reg'!M128</f>
        <v>482087216</v>
      </c>
      <c r="K64" s="10">
        <f>'panel reg'!N128</f>
        <v>495845906</v>
      </c>
    </row>
    <row r="65" spans="1:13">
      <c r="A65">
        <v>26</v>
      </c>
      <c r="B65" t="s">
        <v>26</v>
      </c>
      <c r="C65" s="10">
        <v>19027504.48749372</v>
      </c>
      <c r="D65" s="10">
        <f>'panel reg'!G129</f>
        <v>20786885.756613344</v>
      </c>
      <c r="E65" s="10">
        <f>'panel reg'!H129</f>
        <v>22227393</v>
      </c>
      <c r="F65" s="10">
        <f>'panel reg'!I129</f>
        <v>24195655</v>
      </c>
      <c r="G65" s="10">
        <f>'panel reg'!J129</f>
        <v>25964432</v>
      </c>
      <c r="H65" s="10">
        <f>'panel reg'!K129</f>
        <v>27524767</v>
      </c>
      <c r="I65" s="10">
        <f>'panel reg'!L129</f>
        <v>29347194</v>
      </c>
      <c r="J65" s="10">
        <f>'panel reg'!M129</f>
        <v>31176590</v>
      </c>
      <c r="K65" s="10">
        <f>'panel reg'!N129</f>
        <v>32873532</v>
      </c>
    </row>
    <row r="66" spans="1:13">
      <c r="A66">
        <v>27</v>
      </c>
      <c r="B66" t="s">
        <v>27</v>
      </c>
      <c r="C66" s="10">
        <v>185708474.11155292</v>
      </c>
      <c r="D66" s="10">
        <f>'panel reg'!G130</f>
        <v>202184587.70059687</v>
      </c>
      <c r="E66" s="10">
        <f>'panel reg'!H130</f>
        <v>217589132</v>
      </c>
      <c r="F66" s="10">
        <f>'panel reg'!I130</f>
        <v>233988051</v>
      </c>
      <c r="G66" s="10">
        <f>'panel reg'!J130</f>
        <v>250802993</v>
      </c>
      <c r="H66" s="10">
        <f>'panel reg'!K130</f>
        <v>269401313</v>
      </c>
      <c r="I66" s="10">
        <f>'panel reg'!L130</f>
        <v>288814171</v>
      </c>
      <c r="J66" s="10">
        <f>'panel reg'!M130</f>
        <v>309243628</v>
      </c>
      <c r="K66" s="10">
        <f>'panel reg'!N130</f>
        <v>330605133</v>
      </c>
    </row>
    <row r="67" spans="1:13">
      <c r="A67">
        <v>28</v>
      </c>
      <c r="B67" t="s">
        <v>28</v>
      </c>
      <c r="C67" s="10">
        <v>56833828.645332068</v>
      </c>
      <c r="D67" s="10">
        <f>'panel reg'!G131</f>
        <v>62249529.248636022</v>
      </c>
      <c r="E67" s="10">
        <f>'panel reg'!H131</f>
        <v>68219319</v>
      </c>
      <c r="F67" s="10">
        <f>'panel reg'!I131</f>
        <v>71677531</v>
      </c>
      <c r="G67" s="10">
        <f>'panel reg'!J131</f>
        <v>82787202</v>
      </c>
      <c r="H67" s="10">
        <f>'panel reg'!K131</f>
        <v>91014565</v>
      </c>
      <c r="I67" s="10">
        <f>'panel reg'!L131</f>
        <v>97474859</v>
      </c>
      <c r="J67" s="10">
        <f>'panel reg'!M131</f>
        <v>103617686</v>
      </c>
      <c r="K67" s="10">
        <f>'panel reg'!N131</f>
        <v>111003074</v>
      </c>
    </row>
    <row r="68" spans="1:13">
      <c r="A68">
        <v>29</v>
      </c>
      <c r="B68" t="s">
        <v>29</v>
      </c>
      <c r="C68" s="10">
        <v>53546689.52305226</v>
      </c>
      <c r="D68" s="10">
        <f>'panel reg'!G132</f>
        <v>59785399.055994451</v>
      </c>
      <c r="E68" s="10">
        <f>'panel reg'!H132</f>
        <v>64268714</v>
      </c>
      <c r="F68" s="10">
        <f>'panel reg'!I132</f>
        <v>68291785</v>
      </c>
      <c r="G68" s="10">
        <f>'panel reg'!J132</f>
        <v>72993328</v>
      </c>
      <c r="H68" s="10">
        <f>'panel reg'!K132</f>
        <v>77745512</v>
      </c>
      <c r="I68" s="10">
        <f>'panel reg'!L132</f>
        <v>83001823</v>
      </c>
      <c r="J68" s="10">
        <f>'panel reg'!M132</f>
        <v>88328518</v>
      </c>
      <c r="K68" s="10">
        <f>'panel reg'!N132</f>
        <v>94078149</v>
      </c>
    </row>
    <row r="69" spans="1:13">
      <c r="A69">
        <v>30</v>
      </c>
      <c r="B69" t="s">
        <v>30</v>
      </c>
      <c r="C69" s="10">
        <v>54910897.493072584</v>
      </c>
      <c r="D69" s="10">
        <f>'panel reg'!G133</f>
        <v>58677586.673855215</v>
      </c>
      <c r="E69" s="10">
        <f>'panel reg'!H133</f>
        <v>62422498</v>
      </c>
      <c r="F69" s="10">
        <f>'panel reg'!I133</f>
        <v>66360757</v>
      </c>
      <c r="G69" s="10">
        <f>'panel reg'!J133</f>
        <v>70425330</v>
      </c>
      <c r="H69" s="10">
        <f>'panel reg'!K133</f>
        <v>74764660</v>
      </c>
      <c r="I69" s="10">
        <f>'panel reg'!L133</f>
        <v>79485474</v>
      </c>
      <c r="J69" s="10">
        <f>'panel reg'!M133</f>
        <v>84258691</v>
      </c>
      <c r="K69" s="10">
        <f>'panel reg'!N133</f>
        <v>89028051</v>
      </c>
    </row>
    <row r="70" spans="1:13">
      <c r="A70">
        <v>31</v>
      </c>
      <c r="B70" t="s">
        <v>31</v>
      </c>
      <c r="C70" s="10">
        <v>111679492.97243005</v>
      </c>
      <c r="D70" s="10">
        <f>'panel reg'!G134</f>
        <v>118724424.66589314</v>
      </c>
      <c r="E70" s="10">
        <f>'panel reg'!H134</f>
        <v>125940634</v>
      </c>
      <c r="F70" s="10">
        <f>'panel reg'!I134</f>
        <v>133340836</v>
      </c>
      <c r="G70" s="10">
        <f>'panel reg'!J134</f>
        <v>140719474</v>
      </c>
      <c r="H70" s="10">
        <f>'panel reg'!K134</f>
        <v>148134244</v>
      </c>
      <c r="I70" s="10">
        <f>'panel reg'!L134</f>
        <v>155976492</v>
      </c>
      <c r="J70" s="10">
        <f>'panel reg'!M134</f>
        <v>163995268</v>
      </c>
      <c r="K70" s="10">
        <f>'panel reg'!N134</f>
        <v>172320501</v>
      </c>
    </row>
    <row r="71" spans="1:13">
      <c r="A71">
        <v>32</v>
      </c>
      <c r="B71" t="s">
        <v>32</v>
      </c>
      <c r="C71" s="10">
        <v>206360699.35950053</v>
      </c>
      <c r="D71" s="10">
        <f>'panel reg'!G135</f>
        <v>220459198.28634048</v>
      </c>
      <c r="E71" s="10">
        <f>'panel reg'!H135</f>
        <v>232175048</v>
      </c>
      <c r="F71" s="10">
        <f>'panel reg'!I135</f>
        <v>243297772</v>
      </c>
      <c r="G71" s="10">
        <f>'panel reg'!J135</f>
        <v>254044876</v>
      </c>
      <c r="H71" s="10">
        <f>'panel reg'!K135</f>
        <v>266857401</v>
      </c>
      <c r="I71" s="10">
        <f>'panel reg'!L135</f>
        <v>281571013</v>
      </c>
      <c r="J71" s="10">
        <f>'panel reg'!M135</f>
        <v>298569335</v>
      </c>
      <c r="K71" s="10">
        <f>'panel reg'!N135</f>
        <v>315622619</v>
      </c>
    </row>
    <row r="72" spans="1:13">
      <c r="A72">
        <v>33</v>
      </c>
      <c r="B72" t="s">
        <v>33</v>
      </c>
      <c r="C72" s="10">
        <v>353147591.20128548</v>
      </c>
      <c r="D72" s="10">
        <f>'panel reg'!G136</f>
        <v>375924139.45150906</v>
      </c>
      <c r="E72" s="10">
        <f>'panel reg'!H136</f>
        <v>398727143</v>
      </c>
      <c r="F72" s="10">
        <f>'panel reg'!I136</f>
        <v>419573309</v>
      </c>
      <c r="G72" s="10">
        <f>'panel reg'!J136</f>
        <v>440955852</v>
      </c>
      <c r="H72" s="10">
        <f>'panel reg'!K136</f>
        <v>463775465</v>
      </c>
      <c r="I72" s="10">
        <f>'panel reg'!L136</f>
        <v>487531232</v>
      </c>
      <c r="J72" s="10">
        <f>'panel reg'!M136</f>
        <v>512765628</v>
      </c>
      <c r="K72" s="10">
        <f>'panel reg'!N136</f>
        <v>539526595</v>
      </c>
    </row>
    <row r="73" spans="1:13">
      <c r="A73">
        <v>34</v>
      </c>
      <c r="B73" t="s">
        <v>34</v>
      </c>
      <c r="C73" s="10">
        <v>68049874.443103045</v>
      </c>
      <c r="D73" s="10">
        <f>'panel reg'!G137</f>
        <v>71702449.18428123</v>
      </c>
      <c r="E73" s="10">
        <f>'panel reg'!H137</f>
        <v>75627450</v>
      </c>
      <c r="F73" s="10">
        <f>'panel reg'!I137</f>
        <v>79536082</v>
      </c>
      <c r="G73" s="10">
        <f>'panel reg'!J137</f>
        <v>83474452</v>
      </c>
      <c r="H73" s="10">
        <f>'panel reg'!K137</f>
        <v>87685810</v>
      </c>
      <c r="I73" s="10">
        <f>'panel reg'!L137</f>
        <v>92302022</v>
      </c>
      <c r="J73" s="10">
        <f>'panel reg'!M137</f>
        <v>98026564</v>
      </c>
      <c r="K73" s="10">
        <f>'panel reg'!N137</f>
        <v>104489706</v>
      </c>
    </row>
    <row r="75" spans="1:13">
      <c r="A75" t="s">
        <v>329</v>
      </c>
    </row>
    <row r="76" spans="1:13">
      <c r="A76" t="s">
        <v>78</v>
      </c>
      <c r="B76" t="s">
        <v>0</v>
      </c>
      <c r="C76" s="10">
        <v>2011</v>
      </c>
      <c r="D76">
        <v>2012</v>
      </c>
      <c r="E76">
        <v>2013</v>
      </c>
      <c r="F76">
        <v>2014</v>
      </c>
      <c r="G76">
        <v>2015</v>
      </c>
      <c r="H76">
        <v>2016</v>
      </c>
      <c r="I76">
        <v>2017</v>
      </c>
      <c r="J76">
        <v>2018</v>
      </c>
      <c r="K76">
        <v>2019</v>
      </c>
      <c r="M76" t="s">
        <v>748</v>
      </c>
    </row>
    <row r="77" spans="1:13">
      <c r="A77">
        <v>1</v>
      </c>
      <c r="B77" t="s">
        <v>1</v>
      </c>
      <c r="C77">
        <f>C40/C3</f>
        <v>56.61308486489542</v>
      </c>
      <c r="D77">
        <f>D40/D3</f>
        <v>59.813082292437059</v>
      </c>
      <c r="E77">
        <f t="shared" ref="E77:K77" si="0">E40/E3</f>
        <v>60.648822822956461</v>
      </c>
      <c r="F77">
        <f t="shared" si="0"/>
        <v>58.747804017241748</v>
      </c>
      <c r="G77">
        <f t="shared" si="0"/>
        <v>57.306460062929233</v>
      </c>
      <c r="H77">
        <f t="shared" si="0"/>
        <v>55.760321411373496</v>
      </c>
      <c r="I77">
        <f t="shared" si="0"/>
        <v>56.69408401729801</v>
      </c>
      <c r="J77">
        <f t="shared" si="0"/>
        <v>57.550262125309196</v>
      </c>
      <c r="K77">
        <f t="shared" si="0"/>
        <v>56.867358180829534</v>
      </c>
      <c r="M77">
        <f>AVERAGE(C77:K77)</f>
        <v>57.777919977252232</v>
      </c>
    </row>
    <row r="78" spans="1:13">
      <c r="A78">
        <v>2</v>
      </c>
      <c r="B78" t="s">
        <v>2</v>
      </c>
      <c r="C78">
        <f t="shared" ref="C78:K93" si="1">C41/C4</f>
        <v>45.35027032319632</v>
      </c>
      <c r="D78">
        <f t="shared" si="1"/>
        <v>47.328934444795919</v>
      </c>
      <c r="E78">
        <f t="shared" si="1"/>
        <v>50.891932744474317</v>
      </c>
      <c r="F78">
        <f t="shared" si="1"/>
        <v>53.588779441634195</v>
      </c>
      <c r="G78">
        <f t="shared" si="1"/>
        <v>55.542964678758004</v>
      </c>
      <c r="H78">
        <f t="shared" si="1"/>
        <v>56.814947311358523</v>
      </c>
      <c r="I78">
        <f t="shared" si="1"/>
        <v>60.436254407796831</v>
      </c>
      <c r="J78">
        <f t="shared" si="1"/>
        <v>61.886400735485992</v>
      </c>
      <c r="K78">
        <f t="shared" si="1"/>
        <v>64.871837584425393</v>
      </c>
      <c r="M78">
        <f t="shared" ref="M78:M141" si="2">AVERAGE(C78:K78)</f>
        <v>55.190257963547282</v>
      </c>
    </row>
    <row r="79" spans="1:13">
      <c r="A79">
        <v>3</v>
      </c>
      <c r="B79" t="s">
        <v>3</v>
      </c>
      <c r="C79">
        <f t="shared" si="1"/>
        <v>64.470485588776612</v>
      </c>
      <c r="D79">
        <f t="shared" si="1"/>
        <v>68.129729855161543</v>
      </c>
      <c r="E79">
        <f t="shared" si="1"/>
        <v>70.598961200643231</v>
      </c>
      <c r="F79">
        <f t="shared" si="1"/>
        <v>73.084672380892485</v>
      </c>
      <c r="G79">
        <f t="shared" si="1"/>
        <v>73.663559040883143</v>
      </c>
      <c r="H79">
        <f t="shared" si="1"/>
        <v>69.665524219967097</v>
      </c>
      <c r="I79">
        <f t="shared" si="1"/>
        <v>74.316844033314595</v>
      </c>
      <c r="J79">
        <f t="shared" si="1"/>
        <v>74.443426114182898</v>
      </c>
      <c r="K79">
        <f t="shared" si="1"/>
        <v>75.749479802872671</v>
      </c>
      <c r="M79">
        <f t="shared" si="2"/>
        <v>71.569186915188254</v>
      </c>
    </row>
    <row r="80" spans="1:13">
      <c r="A80">
        <v>4</v>
      </c>
      <c r="B80" t="s">
        <v>4</v>
      </c>
      <c r="C80">
        <f t="shared" si="1"/>
        <v>64.14296854925233</v>
      </c>
      <c r="D80">
        <f t="shared" si="1"/>
        <v>66.202557334401575</v>
      </c>
      <c r="E80">
        <f t="shared" si="1"/>
        <v>70.632577342987688</v>
      </c>
      <c r="F80">
        <f t="shared" si="1"/>
        <v>71.971941445309341</v>
      </c>
      <c r="G80">
        <f t="shared" si="1"/>
        <v>76.340328797669031</v>
      </c>
      <c r="H80">
        <f t="shared" si="1"/>
        <v>76.218004845045598</v>
      </c>
      <c r="I80">
        <f t="shared" si="1"/>
        <v>80.759034939142083</v>
      </c>
      <c r="J80">
        <f t="shared" si="1"/>
        <v>81.366084100203736</v>
      </c>
      <c r="K80">
        <f t="shared" si="1"/>
        <v>80.691444171336443</v>
      </c>
      <c r="M80">
        <f t="shared" si="2"/>
        <v>74.258326836149763</v>
      </c>
    </row>
    <row r="81" spans="1:13">
      <c r="A81">
        <v>5</v>
      </c>
      <c r="B81" t="s">
        <v>5</v>
      </c>
      <c r="C81">
        <f t="shared" si="1"/>
        <v>34.673681353288544</v>
      </c>
      <c r="D81">
        <f t="shared" si="1"/>
        <v>37.637653930131165</v>
      </c>
      <c r="E81">
        <f t="shared" si="1"/>
        <v>41.255278541622602</v>
      </c>
      <c r="F81">
        <f t="shared" si="1"/>
        <v>41.67517961680214</v>
      </c>
      <c r="G81">
        <f t="shared" si="1"/>
        <v>42.093652999998895</v>
      </c>
      <c r="H81">
        <f t="shared" si="1"/>
        <v>41.531345501574656</v>
      </c>
      <c r="I81">
        <f t="shared" si="1"/>
        <v>45.096032481007015</v>
      </c>
      <c r="J81">
        <f t="shared" si="1"/>
        <v>45.84624526318084</v>
      </c>
      <c r="K81">
        <f t="shared" si="1"/>
        <v>45.756285005107351</v>
      </c>
      <c r="M81">
        <f t="shared" si="2"/>
        <v>41.729483854745908</v>
      </c>
    </row>
    <row r="82" spans="1:13">
      <c r="A82">
        <v>6</v>
      </c>
      <c r="B82" t="s">
        <v>6</v>
      </c>
      <c r="C82">
        <f t="shared" si="1"/>
        <v>37.440959557423767</v>
      </c>
      <c r="D82">
        <f t="shared" si="1"/>
        <v>39.238049140168243</v>
      </c>
      <c r="E82">
        <f t="shared" si="1"/>
        <v>42.201584119582506</v>
      </c>
      <c r="F82">
        <f t="shared" si="1"/>
        <v>43.360882169400398</v>
      </c>
      <c r="G82">
        <f t="shared" si="1"/>
        <v>44.702013624016836</v>
      </c>
      <c r="H82">
        <f t="shared" si="1"/>
        <v>43.000887192958068</v>
      </c>
      <c r="I82">
        <f t="shared" si="1"/>
        <v>47.853479581016032</v>
      </c>
      <c r="J82">
        <f t="shared" si="1"/>
        <v>48.102620366386873</v>
      </c>
      <c r="K82">
        <f t="shared" si="1"/>
        <v>46.784898376926826</v>
      </c>
      <c r="M82">
        <f t="shared" si="2"/>
        <v>43.631708236431066</v>
      </c>
    </row>
    <row r="83" spans="1:13">
      <c r="A83">
        <v>7</v>
      </c>
      <c r="B83" t="s">
        <v>7</v>
      </c>
      <c r="C83">
        <f t="shared" si="1"/>
        <v>127.35803748029659</v>
      </c>
      <c r="D83">
        <f t="shared" si="1"/>
        <v>126.49589715661031</v>
      </c>
      <c r="E83">
        <f t="shared" si="1"/>
        <v>132.65828435694678</v>
      </c>
      <c r="F83">
        <f t="shared" si="1"/>
        <v>132.80953186271918</v>
      </c>
      <c r="G83">
        <f t="shared" si="1"/>
        <v>137.67203189681925</v>
      </c>
      <c r="H83">
        <f t="shared" si="1"/>
        <v>135.97594691321206</v>
      </c>
      <c r="I83">
        <f t="shared" si="1"/>
        <v>141.36384233565036</v>
      </c>
      <c r="J83">
        <f t="shared" si="1"/>
        <v>144.78368746766807</v>
      </c>
      <c r="K83">
        <f t="shared" si="1"/>
        <v>142.12333682130517</v>
      </c>
      <c r="M83">
        <f t="shared" si="2"/>
        <v>135.6933995879142</v>
      </c>
    </row>
    <row r="84" spans="1:13">
      <c r="A84">
        <v>8</v>
      </c>
      <c r="B84" t="s">
        <v>8</v>
      </c>
      <c r="C84">
        <f t="shared" si="1"/>
        <v>250.09888515211421</v>
      </c>
      <c r="D84">
        <f t="shared" si="1"/>
        <v>253.50149098844477</v>
      </c>
      <c r="E84">
        <f t="shared" si="1"/>
        <v>277.76953429333844</v>
      </c>
      <c r="F84">
        <f t="shared" si="1"/>
        <v>296.34867853638758</v>
      </c>
      <c r="G84">
        <f t="shared" si="1"/>
        <v>307.90747622421452</v>
      </c>
      <c r="H84">
        <f t="shared" si="1"/>
        <v>316.73593020079676</v>
      </c>
      <c r="I84">
        <f t="shared" si="1"/>
        <v>362.67566277703816</v>
      </c>
      <c r="J84">
        <f t="shared" si="1"/>
        <v>367.3105131422476</v>
      </c>
      <c r="K84">
        <f t="shared" si="1"/>
        <v>355.75234151128024</v>
      </c>
      <c r="M84">
        <f t="shared" si="2"/>
        <v>309.78894586954021</v>
      </c>
    </row>
    <row r="85" spans="1:13">
      <c r="A85">
        <v>9</v>
      </c>
      <c r="B85" t="s">
        <v>9</v>
      </c>
      <c r="C85">
        <f t="shared" si="1"/>
        <v>68.11220222190444</v>
      </c>
      <c r="D85">
        <f t="shared" si="1"/>
        <v>72.250230234473207</v>
      </c>
      <c r="E85">
        <f t="shared" si="1"/>
        <v>79.990245819099982</v>
      </c>
      <c r="F85">
        <f t="shared" si="1"/>
        <v>80.475108615608718</v>
      </c>
      <c r="G85">
        <f t="shared" si="1"/>
        <v>80.648320468936134</v>
      </c>
      <c r="H85">
        <f t="shared" si="1"/>
        <v>80.332018895404303</v>
      </c>
      <c r="I85">
        <f t="shared" si="1"/>
        <v>82.371399255768281</v>
      </c>
      <c r="J85">
        <f t="shared" si="1"/>
        <v>83.071010049019321</v>
      </c>
      <c r="K85">
        <f t="shared" si="1"/>
        <v>86.748213626708278</v>
      </c>
      <c r="M85">
        <f t="shared" si="2"/>
        <v>79.333194354102545</v>
      </c>
    </row>
    <row r="86" spans="1:13">
      <c r="A86">
        <v>10</v>
      </c>
      <c r="B86" t="s">
        <v>10</v>
      </c>
      <c r="C86">
        <f t="shared" si="1"/>
        <v>55.178403491360804</v>
      </c>
      <c r="D86">
        <f t="shared" si="1"/>
        <v>54.948619707401718</v>
      </c>
      <c r="E86">
        <f t="shared" si="1"/>
        <v>58.378543325697713</v>
      </c>
      <c r="F86">
        <f t="shared" si="1"/>
        <v>59.758694984432118</v>
      </c>
      <c r="G86">
        <f t="shared" si="1"/>
        <v>64.243594092259457</v>
      </c>
      <c r="H86">
        <f t="shared" si="1"/>
        <v>66.431450713721119</v>
      </c>
      <c r="I86">
        <f t="shared" si="1"/>
        <v>65.389851240111767</v>
      </c>
      <c r="J86">
        <f t="shared" si="1"/>
        <v>68.320344941223937</v>
      </c>
      <c r="K86">
        <f t="shared" si="1"/>
        <v>67.82326350251482</v>
      </c>
      <c r="M86">
        <f t="shared" si="2"/>
        <v>62.274751777635942</v>
      </c>
    </row>
    <row r="87" spans="1:13">
      <c r="A87">
        <v>11</v>
      </c>
      <c r="B87" t="s">
        <v>11</v>
      </c>
      <c r="C87">
        <f t="shared" si="1"/>
        <v>41.27472515183041</v>
      </c>
      <c r="D87">
        <f t="shared" si="1"/>
        <v>41.668007153755049</v>
      </c>
      <c r="E87">
        <f t="shared" si="1"/>
        <v>44.120029313975259</v>
      </c>
      <c r="F87">
        <f t="shared" si="1"/>
        <v>46.219192115466903</v>
      </c>
      <c r="G87">
        <f t="shared" si="1"/>
        <v>49.087807820583478</v>
      </c>
      <c r="H87">
        <f t="shared" si="1"/>
        <v>51.425859189821949</v>
      </c>
      <c r="I87">
        <f t="shared" si="1"/>
        <v>52.002524572235444</v>
      </c>
      <c r="J87">
        <f t="shared" si="1"/>
        <v>54.581233255098653</v>
      </c>
      <c r="K87">
        <f t="shared" si="1"/>
        <v>55.719811577038946</v>
      </c>
      <c r="M87">
        <f t="shared" si="2"/>
        <v>48.45546557220068</v>
      </c>
    </row>
    <row r="88" spans="1:13">
      <c r="A88">
        <v>12</v>
      </c>
      <c r="B88" t="s">
        <v>12</v>
      </c>
      <c r="C88">
        <f t="shared" si="1"/>
        <v>55.788453634217348</v>
      </c>
      <c r="D88">
        <f t="shared" si="1"/>
        <v>57.928484366149917</v>
      </c>
      <c r="E88">
        <f t="shared" si="1"/>
        <v>61.00006607374177</v>
      </c>
      <c r="F88">
        <f t="shared" si="1"/>
        <v>65.402013403977563</v>
      </c>
      <c r="G88">
        <f t="shared" si="1"/>
        <v>68.74181270261424</v>
      </c>
      <c r="H88">
        <f t="shared" si="1"/>
        <v>73.533646100096561</v>
      </c>
      <c r="I88">
        <f t="shared" si="1"/>
        <v>73.749109517682783</v>
      </c>
      <c r="J88">
        <f t="shared" si="1"/>
        <v>76.467494808911255</v>
      </c>
      <c r="K88">
        <f t="shared" si="1"/>
        <v>79.47688665854885</v>
      </c>
      <c r="M88">
        <f t="shared" si="2"/>
        <v>68.009774140660042</v>
      </c>
    </row>
    <row r="89" spans="1:13">
      <c r="A89">
        <v>13</v>
      </c>
      <c r="B89" t="s">
        <v>13</v>
      </c>
      <c r="C89">
        <f t="shared" si="1"/>
        <v>42.298879763542502</v>
      </c>
      <c r="D89">
        <f t="shared" si="1"/>
        <v>43.546489968555839</v>
      </c>
      <c r="E89">
        <f t="shared" si="1"/>
        <v>46.944990118936424</v>
      </c>
      <c r="F89">
        <f t="shared" si="1"/>
        <v>48.108907213531488</v>
      </c>
      <c r="G89">
        <f t="shared" si="1"/>
        <v>50.247063022415709</v>
      </c>
      <c r="H89">
        <f t="shared" si="1"/>
        <v>51.657524642422075</v>
      </c>
      <c r="I89">
        <f t="shared" si="1"/>
        <v>53.965989463346183</v>
      </c>
      <c r="J89">
        <f t="shared" si="1"/>
        <v>55.64154808019665</v>
      </c>
      <c r="K89">
        <f t="shared" si="1"/>
        <v>55.581548965617323</v>
      </c>
      <c r="M89">
        <f t="shared" si="2"/>
        <v>49.776993470951581</v>
      </c>
    </row>
    <row r="90" spans="1:13">
      <c r="A90">
        <v>14</v>
      </c>
      <c r="B90" t="s">
        <v>14</v>
      </c>
      <c r="C90">
        <f t="shared" si="1"/>
        <v>50.003111862567081</v>
      </c>
      <c r="D90">
        <f t="shared" si="1"/>
        <v>52.570715808179365</v>
      </c>
      <c r="E90">
        <f t="shared" si="1"/>
        <v>55.631315705099318</v>
      </c>
      <c r="F90">
        <f t="shared" si="1"/>
        <v>57.178886638657175</v>
      </c>
      <c r="G90">
        <f t="shared" si="1"/>
        <v>58.673193783335506</v>
      </c>
      <c r="H90">
        <f t="shared" si="1"/>
        <v>58.899943921086489</v>
      </c>
      <c r="I90">
        <f t="shared" si="1"/>
        <v>61.694087722469206</v>
      </c>
      <c r="J90">
        <f t="shared" si="1"/>
        <v>63.366739115165416</v>
      </c>
      <c r="K90">
        <f t="shared" si="1"/>
        <v>61.440513689996955</v>
      </c>
      <c r="M90">
        <f t="shared" si="2"/>
        <v>57.717612027395162</v>
      </c>
    </row>
    <row r="91" spans="1:13">
      <c r="A91">
        <v>15</v>
      </c>
      <c r="B91" t="s">
        <v>15</v>
      </c>
      <c r="C91">
        <f t="shared" si="1"/>
        <v>54.710024170084232</v>
      </c>
      <c r="D91">
        <f t="shared" si="1"/>
        <v>57.576215147351398</v>
      </c>
      <c r="E91">
        <f t="shared" si="1"/>
        <v>61.752612282554445</v>
      </c>
      <c r="F91">
        <f t="shared" si="1"/>
        <v>63.859008617665481</v>
      </c>
      <c r="G91">
        <f t="shared" si="1"/>
        <v>64.94789002215397</v>
      </c>
      <c r="H91">
        <f t="shared" si="1"/>
        <v>67.217576024143781</v>
      </c>
      <c r="I91">
        <f t="shared" si="1"/>
        <v>73.231937005349607</v>
      </c>
      <c r="J91">
        <f t="shared" si="1"/>
        <v>72.709914358317661</v>
      </c>
      <c r="K91">
        <f t="shared" si="1"/>
        <v>73.359249611759836</v>
      </c>
      <c r="M91">
        <f t="shared" si="2"/>
        <v>65.484936359931169</v>
      </c>
    </row>
    <row r="92" spans="1:13">
      <c r="A92">
        <v>16</v>
      </c>
      <c r="B92" t="s">
        <v>16</v>
      </c>
      <c r="C92">
        <f t="shared" si="1"/>
        <v>278.37239563922094</v>
      </c>
      <c r="D92">
        <f t="shared" si="1"/>
        <v>292.38293871129315</v>
      </c>
      <c r="E92">
        <f t="shared" si="1"/>
        <v>308.78339721976732</v>
      </c>
      <c r="F92">
        <f t="shared" si="1"/>
        <v>302.38674247607997</v>
      </c>
      <c r="G92">
        <f t="shared" si="1"/>
        <v>309.4730781898611</v>
      </c>
      <c r="H92">
        <f t="shared" si="1"/>
        <v>277.63281325593414</v>
      </c>
      <c r="I92">
        <f t="shared" si="1"/>
        <v>293.85944991643271</v>
      </c>
      <c r="J92">
        <f t="shared" si="1"/>
        <v>287.23215317450263</v>
      </c>
      <c r="K92">
        <f t="shared" si="1"/>
        <v>274.60535951022092</v>
      </c>
      <c r="M92">
        <f t="shared" si="2"/>
        <v>291.63648089925698</v>
      </c>
    </row>
    <row r="93" spans="1:13">
      <c r="A93">
        <v>17</v>
      </c>
      <c r="B93" t="s">
        <v>17</v>
      </c>
      <c r="C93">
        <f t="shared" si="1"/>
        <v>297.00417557662087</v>
      </c>
      <c r="D93">
        <f t="shared" si="1"/>
        <v>267.39540913046449</v>
      </c>
      <c r="E93">
        <f t="shared" si="1"/>
        <v>239.99515020551073</v>
      </c>
      <c r="F93">
        <f t="shared" si="1"/>
        <v>235.61022021992432</v>
      </c>
      <c r="G93">
        <f t="shared" si="1"/>
        <v>184.68725540496513</v>
      </c>
      <c r="H93">
        <f t="shared" si="1"/>
        <v>186.76094183737285</v>
      </c>
      <c r="I93">
        <f t="shared" si="1"/>
        <v>174.55734341390965</v>
      </c>
      <c r="J93">
        <f t="shared" si="1"/>
        <v>178.80593382807669</v>
      </c>
      <c r="K93">
        <f t="shared" si="1"/>
        <v>184.2502853090426</v>
      </c>
      <c r="M93">
        <f t="shared" si="2"/>
        <v>216.56296832509855</v>
      </c>
    </row>
    <row r="94" spans="1:13">
      <c r="A94">
        <v>18</v>
      </c>
      <c r="B94" t="s">
        <v>18</v>
      </c>
      <c r="C94">
        <f t="shared" ref="C94:K109" si="3">C57/C20</f>
        <v>152.15882764008916</v>
      </c>
      <c r="D94">
        <f t="shared" si="3"/>
        <v>159.48650405014871</v>
      </c>
      <c r="E94">
        <f t="shared" si="3"/>
        <v>170.28712163786653</v>
      </c>
      <c r="F94">
        <f t="shared" si="3"/>
        <v>178.52029997950359</v>
      </c>
      <c r="G94">
        <f t="shared" si="3"/>
        <v>185.41521866446746</v>
      </c>
      <c r="H94">
        <f t="shared" si="3"/>
        <v>189.405183452681</v>
      </c>
      <c r="I94">
        <f t="shared" si="3"/>
        <v>185.19970432508185</v>
      </c>
      <c r="J94">
        <f t="shared" si="3"/>
        <v>192.76966856414793</v>
      </c>
      <c r="K94">
        <f t="shared" si="3"/>
        <v>187.32100763437268</v>
      </c>
      <c r="M94">
        <f t="shared" si="2"/>
        <v>177.840392883151</v>
      </c>
    </row>
    <row r="95" spans="1:13">
      <c r="A95">
        <v>19</v>
      </c>
      <c r="B95" t="s">
        <v>19</v>
      </c>
      <c r="C95">
        <f t="shared" si="3"/>
        <v>46.072266979814351</v>
      </c>
      <c r="D95">
        <f t="shared" si="3"/>
        <v>48.335809511694642</v>
      </c>
      <c r="E95">
        <f t="shared" si="3"/>
        <v>52.027855727701507</v>
      </c>
      <c r="F95">
        <f t="shared" si="3"/>
        <v>51.671474790901996</v>
      </c>
      <c r="G95">
        <f t="shared" si="3"/>
        <v>54.889341279215948</v>
      </c>
      <c r="H95">
        <f t="shared" si="3"/>
        <v>53.36469039287303</v>
      </c>
      <c r="I95">
        <f t="shared" si="3"/>
        <v>56.625395831354922</v>
      </c>
      <c r="J95">
        <f t="shared" si="3"/>
        <v>57.190324937807496</v>
      </c>
      <c r="K95">
        <f t="shared" si="3"/>
        <v>57.737951674183989</v>
      </c>
      <c r="M95">
        <f t="shared" si="2"/>
        <v>53.101679013949756</v>
      </c>
    </row>
    <row r="96" spans="1:13">
      <c r="A96">
        <v>20</v>
      </c>
      <c r="B96" t="s">
        <v>20</v>
      </c>
      <c r="C96">
        <f t="shared" si="3"/>
        <v>36.546125606754387</v>
      </c>
      <c r="D96">
        <f t="shared" si="3"/>
        <v>37.820116141125489</v>
      </c>
      <c r="E96">
        <f t="shared" si="3"/>
        <v>40.021150473209694</v>
      </c>
      <c r="F96">
        <f t="shared" si="3"/>
        <v>42.122905505715792</v>
      </c>
      <c r="G96">
        <f t="shared" si="3"/>
        <v>42.235208053997262</v>
      </c>
      <c r="H96">
        <f t="shared" si="3"/>
        <v>42.815450098216608</v>
      </c>
      <c r="I96">
        <f t="shared" si="3"/>
        <v>47.493661950216385</v>
      </c>
      <c r="J96">
        <f t="shared" si="3"/>
        <v>48.58298924585204</v>
      </c>
      <c r="K96">
        <f t="shared" si="3"/>
        <v>51.398908456082083</v>
      </c>
      <c r="M96">
        <f t="shared" si="2"/>
        <v>43.22627950346331</v>
      </c>
    </row>
    <row r="97" spans="1:13">
      <c r="A97">
        <v>21</v>
      </c>
      <c r="B97" t="s">
        <v>21</v>
      </c>
      <c r="C97">
        <f t="shared" si="3"/>
        <v>30.144636829675147</v>
      </c>
      <c r="D97">
        <f t="shared" si="3"/>
        <v>34.031978293368489</v>
      </c>
      <c r="E97">
        <f t="shared" si="3"/>
        <v>36.686376319865083</v>
      </c>
      <c r="F97">
        <f t="shared" si="3"/>
        <v>39.171769015592098</v>
      </c>
      <c r="G97">
        <f t="shared" si="3"/>
        <v>37.949322431582914</v>
      </c>
      <c r="H97">
        <f t="shared" si="3"/>
        <v>38.04974044059955</v>
      </c>
      <c r="I97">
        <f t="shared" si="3"/>
        <v>43.319812291978486</v>
      </c>
      <c r="J97">
        <f t="shared" si="3"/>
        <v>42.084776966991029</v>
      </c>
      <c r="K97">
        <f t="shared" si="3"/>
        <v>43.684837344372703</v>
      </c>
      <c r="M97">
        <f t="shared" si="2"/>
        <v>38.347027770447276</v>
      </c>
    </row>
    <row r="98" spans="1:13">
      <c r="A98">
        <v>22</v>
      </c>
      <c r="B98" t="s">
        <v>22</v>
      </c>
      <c r="C98">
        <f t="shared" si="3"/>
        <v>34.337869260149255</v>
      </c>
      <c r="D98">
        <f t="shared" si="3"/>
        <v>32.767189569327606</v>
      </c>
      <c r="E98">
        <f t="shared" si="3"/>
        <v>34.329248598373653</v>
      </c>
      <c r="F98">
        <f t="shared" si="3"/>
        <v>35.037946611909653</v>
      </c>
      <c r="G98">
        <f t="shared" si="3"/>
        <v>41.991943607130047</v>
      </c>
      <c r="H98">
        <f t="shared" si="3"/>
        <v>39.92898690919229</v>
      </c>
      <c r="I98">
        <f t="shared" si="3"/>
        <v>40.850661279740322</v>
      </c>
      <c r="J98">
        <f t="shared" si="3"/>
        <v>41.930464541502715</v>
      </c>
      <c r="K98">
        <f t="shared" si="3"/>
        <v>39.041127115001693</v>
      </c>
      <c r="M98">
        <f t="shared" si="2"/>
        <v>37.80171527692525</v>
      </c>
    </row>
    <row r="99" spans="1:13">
      <c r="A99">
        <v>23</v>
      </c>
      <c r="B99" t="s">
        <v>23</v>
      </c>
      <c r="C99">
        <f t="shared" si="3"/>
        <v>22.103245602581065</v>
      </c>
      <c r="D99">
        <f t="shared" si="3"/>
        <v>22.968834995767317</v>
      </c>
      <c r="E99">
        <f t="shared" si="3"/>
        <v>24.473755136000975</v>
      </c>
      <c r="F99">
        <f t="shared" si="3"/>
        <v>24.886062547258152</v>
      </c>
      <c r="G99">
        <f t="shared" si="3"/>
        <v>25.58059893903053</v>
      </c>
      <c r="H99">
        <f t="shared" si="3"/>
        <v>26.208269581760405</v>
      </c>
      <c r="I99">
        <f t="shared" si="3"/>
        <v>27.035806386125191</v>
      </c>
      <c r="J99">
        <f t="shared" si="3"/>
        <v>27.344188945372093</v>
      </c>
      <c r="K99">
        <f t="shared" si="3"/>
        <v>28.224881685116411</v>
      </c>
      <c r="M99">
        <f t="shared" si="2"/>
        <v>25.425071535445788</v>
      </c>
    </row>
    <row r="100" spans="1:13">
      <c r="A100">
        <v>24</v>
      </c>
      <c r="B100" t="s">
        <v>24</v>
      </c>
      <c r="C100">
        <f t="shared" si="3"/>
        <v>71.849873624083372</v>
      </c>
      <c r="D100">
        <f t="shared" si="3"/>
        <v>71.914494282954578</v>
      </c>
      <c r="E100">
        <f t="shared" si="3"/>
        <v>75.091810152756182</v>
      </c>
      <c r="F100">
        <f t="shared" si="3"/>
        <v>75.051599536798037</v>
      </c>
      <c r="G100">
        <f t="shared" si="3"/>
        <v>77.91519480053573</v>
      </c>
      <c r="H100">
        <f t="shared" si="3"/>
        <v>85.446808472290229</v>
      </c>
      <c r="I100">
        <f t="shared" si="3"/>
        <v>87.59052211473211</v>
      </c>
      <c r="J100">
        <f t="shared" si="3"/>
        <v>89.876376809229313</v>
      </c>
      <c r="K100">
        <f t="shared" si="3"/>
        <v>77.092438706486632</v>
      </c>
      <c r="M100">
        <f t="shared" si="2"/>
        <v>79.09212427776292</v>
      </c>
    </row>
    <row r="101" spans="1:13">
      <c r="A101">
        <v>25</v>
      </c>
      <c r="B101" t="s">
        <v>25</v>
      </c>
      <c r="C101">
        <f t="shared" si="3"/>
        <v>169.21839145855287</v>
      </c>
      <c r="D101">
        <f t="shared" si="3"/>
        <v>176.17342026150118</v>
      </c>
      <c r="E101">
        <f t="shared" si="3"/>
        <v>175.91802316037996</v>
      </c>
      <c r="F101">
        <f t="shared" si="3"/>
        <v>177.87947198414921</v>
      </c>
      <c r="G101">
        <f t="shared" si="3"/>
        <v>175.7791438423738</v>
      </c>
      <c r="H101">
        <f t="shared" si="3"/>
        <v>165.86344780411477</v>
      </c>
      <c r="I101">
        <f t="shared" si="3"/>
        <v>169.39164213430968</v>
      </c>
      <c r="J101">
        <f t="shared" si="3"/>
        <v>165.34768556834157</v>
      </c>
      <c r="K101">
        <f t="shared" si="3"/>
        <v>159.2938986254704</v>
      </c>
      <c r="M101">
        <f t="shared" si="2"/>
        <v>170.54056942657701</v>
      </c>
    </row>
    <row r="102" spans="1:13">
      <c r="A102">
        <v>26</v>
      </c>
      <c r="B102" t="s">
        <v>26</v>
      </c>
      <c r="C102">
        <f t="shared" si="3"/>
        <v>35.495896799342077</v>
      </c>
      <c r="D102">
        <f t="shared" si="3"/>
        <v>36.097242300381943</v>
      </c>
      <c r="E102">
        <f t="shared" si="3"/>
        <v>40.751456627517705</v>
      </c>
      <c r="F102">
        <f t="shared" si="3"/>
        <v>40.610568700413062</v>
      </c>
      <c r="G102">
        <f t="shared" si="3"/>
        <v>43.571428331697163</v>
      </c>
      <c r="H102">
        <f t="shared" si="3"/>
        <v>44.097341800949081</v>
      </c>
      <c r="I102">
        <f t="shared" si="3"/>
        <v>49.322683544984571</v>
      </c>
      <c r="J102">
        <f t="shared" si="3"/>
        <v>50.333938762825014</v>
      </c>
      <c r="K102">
        <f t="shared" si="3"/>
        <v>49.788994285558502</v>
      </c>
      <c r="M102">
        <f t="shared" si="2"/>
        <v>43.341061239296572</v>
      </c>
    </row>
    <row r="103" spans="1:13">
      <c r="A103">
        <v>27</v>
      </c>
      <c r="B103" t="s">
        <v>27</v>
      </c>
      <c r="C103">
        <f t="shared" si="3"/>
        <v>55.016615062889365</v>
      </c>
      <c r="D103">
        <f t="shared" si="3"/>
        <v>58.80385462200865</v>
      </c>
      <c r="E103">
        <f t="shared" si="3"/>
        <v>64.441277766145262</v>
      </c>
      <c r="F103">
        <f t="shared" si="3"/>
        <v>66.341270970866191</v>
      </c>
      <c r="G103">
        <f t="shared" si="3"/>
        <v>71.95626700620744</v>
      </c>
      <c r="H103">
        <f t="shared" si="3"/>
        <v>72.915375542126156</v>
      </c>
      <c r="I103">
        <f t="shared" si="3"/>
        <v>80.255964784699202</v>
      </c>
      <c r="J103">
        <f t="shared" si="3"/>
        <v>81.920491114523102</v>
      </c>
      <c r="K103">
        <f t="shared" si="3"/>
        <v>84.026011822932034</v>
      </c>
      <c r="M103">
        <f t="shared" si="2"/>
        <v>70.630792076933048</v>
      </c>
    </row>
    <row r="104" spans="1:13">
      <c r="A104">
        <v>28</v>
      </c>
      <c r="B104" t="s">
        <v>28</v>
      </c>
      <c r="C104">
        <f t="shared" si="3"/>
        <v>45.070478759564494</v>
      </c>
      <c r="D104">
        <f t="shared" si="3"/>
        <v>50.62596057784463</v>
      </c>
      <c r="E104">
        <f t="shared" si="3"/>
        <v>55.054562020527435</v>
      </c>
      <c r="F104">
        <f t="shared" si="3"/>
        <v>55.425371126160471</v>
      </c>
      <c r="G104">
        <f t="shared" si="3"/>
        <v>62.367093108576199</v>
      </c>
      <c r="H104">
        <f t="shared" si="3"/>
        <v>62.347155746357558</v>
      </c>
      <c r="I104">
        <f t="shared" si="3"/>
        <v>70.93135348642933</v>
      </c>
      <c r="J104">
        <f t="shared" si="3"/>
        <v>71.387067505068927</v>
      </c>
      <c r="K104">
        <f t="shared" si="3"/>
        <v>74.309392982709824</v>
      </c>
      <c r="M104">
        <f t="shared" si="2"/>
        <v>60.835381701470979</v>
      </c>
    </row>
    <row r="105" spans="1:13">
      <c r="A105">
        <v>29</v>
      </c>
      <c r="B105" t="s">
        <v>29</v>
      </c>
      <c r="C105">
        <f t="shared" si="3"/>
        <v>52.16189552076694</v>
      </c>
      <c r="D105">
        <f t="shared" si="3"/>
        <v>59.751340791743161</v>
      </c>
      <c r="E105">
        <f t="shared" si="3"/>
        <v>64.44716820877008</v>
      </c>
      <c r="F105">
        <f t="shared" si="3"/>
        <v>65.828546614241688</v>
      </c>
      <c r="G105">
        <f t="shared" si="3"/>
        <v>67.906076381782384</v>
      </c>
      <c r="H105">
        <f t="shared" si="3"/>
        <v>63.749448156202135</v>
      </c>
      <c r="I105">
        <f t="shared" si="3"/>
        <v>71.493265999066296</v>
      </c>
      <c r="J105">
        <f t="shared" si="3"/>
        <v>73.150638350029155</v>
      </c>
      <c r="K105">
        <f t="shared" si="3"/>
        <v>74.777839157715349</v>
      </c>
      <c r="M105">
        <f t="shared" si="2"/>
        <v>65.91846879781302</v>
      </c>
    </row>
    <row r="106" spans="1:13">
      <c r="A106">
        <v>30</v>
      </c>
      <c r="B106" t="s">
        <v>30</v>
      </c>
      <c r="C106">
        <f t="shared" si="3"/>
        <v>55.4252437551201</v>
      </c>
      <c r="D106">
        <f t="shared" si="3"/>
        <v>60.059126766873611</v>
      </c>
      <c r="E106">
        <f t="shared" si="3"/>
        <v>64.655906995340032</v>
      </c>
      <c r="F106">
        <f t="shared" si="3"/>
        <v>67.662861098988941</v>
      </c>
      <c r="G106">
        <f t="shared" si="3"/>
        <v>70.423076461553237</v>
      </c>
      <c r="H106">
        <f t="shared" si="3"/>
        <v>67.321343029307627</v>
      </c>
      <c r="I106">
        <f t="shared" si="3"/>
        <v>76.36768681796957</v>
      </c>
      <c r="J106">
        <f t="shared" si="3"/>
        <v>76.938388067333548</v>
      </c>
      <c r="K106">
        <f t="shared" si="3"/>
        <v>78.878236200436447</v>
      </c>
      <c r="M106">
        <f t="shared" si="2"/>
        <v>68.636874354769233</v>
      </c>
    </row>
    <row r="107" spans="1:13">
      <c r="A107">
        <v>31</v>
      </c>
      <c r="B107" t="s">
        <v>31</v>
      </c>
      <c r="C107">
        <f t="shared" si="3"/>
        <v>53.932556458452979</v>
      </c>
      <c r="D107">
        <f t="shared" si="3"/>
        <v>56.681489622018034</v>
      </c>
      <c r="E107">
        <f t="shared" si="3"/>
        <v>61.103335146273196</v>
      </c>
      <c r="F107">
        <f t="shared" si="3"/>
        <v>61.156095207344187</v>
      </c>
      <c r="G107">
        <f t="shared" si="3"/>
        <v>64.414326839845671</v>
      </c>
      <c r="H107">
        <f t="shared" si="3"/>
        <v>63.091933212119201</v>
      </c>
      <c r="I107">
        <f t="shared" si="3"/>
        <v>66.515289734802806</v>
      </c>
      <c r="J107">
        <f t="shared" si="3"/>
        <v>68.035125391524403</v>
      </c>
      <c r="K107">
        <f t="shared" si="3"/>
        <v>67.714725434326695</v>
      </c>
      <c r="M107">
        <f t="shared" si="2"/>
        <v>62.516097449634131</v>
      </c>
    </row>
    <row r="108" spans="1:13">
      <c r="A108">
        <v>32</v>
      </c>
      <c r="B108" t="s">
        <v>32</v>
      </c>
      <c r="C108">
        <f t="shared" si="3"/>
        <v>58.078992159953813</v>
      </c>
      <c r="D108">
        <f t="shared" si="3"/>
        <v>61.212123933577821</v>
      </c>
      <c r="E108">
        <f t="shared" si="3"/>
        <v>65.867448082673945</v>
      </c>
      <c r="F108">
        <f t="shared" si="3"/>
        <v>65.884254954091816</v>
      </c>
      <c r="G108">
        <f t="shared" si="3"/>
        <v>68.737577606980338</v>
      </c>
      <c r="H108">
        <f t="shared" si="3"/>
        <v>66.737090913728849</v>
      </c>
      <c r="I108">
        <f t="shared" si="3"/>
        <v>71.418791315433168</v>
      </c>
      <c r="J108">
        <f t="shared" si="3"/>
        <v>75.32268591048647</v>
      </c>
      <c r="K108">
        <f t="shared" si="3"/>
        <v>75.746586548072713</v>
      </c>
      <c r="M108">
        <f t="shared" si="2"/>
        <v>67.667283491666552</v>
      </c>
    </row>
    <row r="109" spans="1:13">
      <c r="A109">
        <v>33</v>
      </c>
      <c r="B109" t="s">
        <v>33</v>
      </c>
      <c r="C109">
        <f t="shared" si="3"/>
        <v>59.7328791700034</v>
      </c>
      <c r="D109">
        <f t="shared" si="3"/>
        <v>63.68978905133028</v>
      </c>
      <c r="E109">
        <f t="shared" si="3"/>
        <v>65.566092354251168</v>
      </c>
      <c r="F109">
        <f t="shared" si="3"/>
        <v>71.339371211236298</v>
      </c>
      <c r="G109">
        <f t="shared" si="3"/>
        <v>73.957291006966429</v>
      </c>
      <c r="H109">
        <f t="shared" si="3"/>
        <v>77.409069992150194</v>
      </c>
      <c r="I109">
        <f t="shared" si="3"/>
        <v>76.583737735016513</v>
      </c>
      <c r="J109">
        <f t="shared" si="3"/>
        <v>76.208796374667443</v>
      </c>
      <c r="K109">
        <f t="shared" si="3"/>
        <v>76.675572864068798</v>
      </c>
      <c r="M109">
        <f t="shared" si="2"/>
        <v>71.240288862187839</v>
      </c>
    </row>
    <row r="110" spans="1:13">
      <c r="A110">
        <v>34</v>
      </c>
      <c r="B110" t="s">
        <v>34</v>
      </c>
      <c r="C110">
        <f t="shared" ref="C110:K110" si="4">C73/C36</f>
        <v>37.835018135323985</v>
      </c>
      <c r="D110">
        <f t="shared" si="4"/>
        <v>37.506773577867698</v>
      </c>
      <c r="E110">
        <f t="shared" si="4"/>
        <v>40.09788072665345</v>
      </c>
      <c r="F110">
        <f t="shared" si="4"/>
        <v>40.661724716685676</v>
      </c>
      <c r="G110">
        <f t="shared" si="4"/>
        <v>44.137932274333259</v>
      </c>
      <c r="H110">
        <f t="shared" si="4"/>
        <v>42.932731100665883</v>
      </c>
      <c r="I110">
        <f t="shared" si="4"/>
        <v>44.955903267535831</v>
      </c>
      <c r="J110">
        <f t="shared" si="4"/>
        <v>46.274043708624276</v>
      </c>
      <c r="K110">
        <f t="shared" si="4"/>
        <v>48.872320761229815</v>
      </c>
      <c r="M110">
        <f t="shared" si="2"/>
        <v>42.586036474324438</v>
      </c>
    </row>
    <row r="112" spans="1:13">
      <c r="A112" t="s">
        <v>432</v>
      </c>
    </row>
    <row r="113" spans="1:11">
      <c r="A113" t="s">
        <v>78</v>
      </c>
      <c r="B113" t="s">
        <v>0</v>
      </c>
      <c r="D113">
        <v>2012</v>
      </c>
      <c r="E113">
        <v>2013</v>
      </c>
      <c r="F113">
        <v>2014</v>
      </c>
      <c r="G113">
        <v>2015</v>
      </c>
      <c r="H113">
        <v>2016</v>
      </c>
      <c r="I113">
        <v>2017</v>
      </c>
      <c r="J113">
        <v>2018</v>
      </c>
      <c r="K113">
        <v>2019</v>
      </c>
    </row>
    <row r="114" spans="1:11">
      <c r="A114">
        <v>1</v>
      </c>
      <c r="B114" t="s">
        <v>1</v>
      </c>
      <c r="D114">
        <f>((D77/C77)-1)*100</f>
        <v>5.6523989730965729</v>
      </c>
      <c r="E114">
        <f t="shared" ref="E114:K114" si="5">((E77/D77)-1)*100</f>
        <v>1.3972537419712161</v>
      </c>
      <c r="F114">
        <f t="shared" si="5"/>
        <v>-3.1344694212187552</v>
      </c>
      <c r="G114">
        <f t="shared" si="5"/>
        <v>-2.4534431174474181</v>
      </c>
      <c r="H114">
        <f t="shared" si="5"/>
        <v>-2.6980180765971085</v>
      </c>
      <c r="I114">
        <f t="shared" si="5"/>
        <v>1.6746004726831742</v>
      </c>
      <c r="J114">
        <f t="shared" si="5"/>
        <v>1.5101718686379328</v>
      </c>
      <c r="K114">
        <f t="shared" si="5"/>
        <v>-1.1866217793981781</v>
      </c>
    </row>
    <row r="115" spans="1:11">
      <c r="A115">
        <v>2</v>
      </c>
      <c r="B115" t="s">
        <v>2</v>
      </c>
      <c r="D115">
        <f t="shared" ref="D115:K130" si="6">((D78/C78)-1)*100</f>
        <v>4.3630701812763517</v>
      </c>
      <c r="E115">
        <f t="shared" si="6"/>
        <v>7.5281608205953754</v>
      </c>
      <c r="F115">
        <f t="shared" si="6"/>
        <v>5.2991634463965154</v>
      </c>
      <c r="G115">
        <f t="shared" si="6"/>
        <v>3.6466313610523438</v>
      </c>
      <c r="H115">
        <f t="shared" si="6"/>
        <v>2.29008775451085</v>
      </c>
      <c r="I115">
        <f t="shared" si="6"/>
        <v>6.373863336689789</v>
      </c>
      <c r="J115">
        <f t="shared" si="6"/>
        <v>2.3994642651151477</v>
      </c>
      <c r="K115">
        <f t="shared" si="6"/>
        <v>4.8240595889551097</v>
      </c>
    </row>
    <row r="116" spans="1:11">
      <c r="A116">
        <v>3</v>
      </c>
      <c r="B116" t="s">
        <v>3</v>
      </c>
      <c r="D116">
        <f t="shared" si="6"/>
        <v>5.6758441214873612</v>
      </c>
      <c r="E116">
        <f t="shared" si="6"/>
        <v>3.624308140852861</v>
      </c>
      <c r="F116">
        <f t="shared" si="6"/>
        <v>3.5208891717044333</v>
      </c>
      <c r="G116">
        <f t="shared" si="6"/>
        <v>0.79207669834475691</v>
      </c>
      <c r="H116">
        <f t="shared" si="6"/>
        <v>-5.427425545237563</v>
      </c>
      <c r="I116">
        <f t="shared" si="6"/>
        <v>6.6766451059222298</v>
      </c>
      <c r="J116">
        <f t="shared" si="6"/>
        <v>0.17032757851176417</v>
      </c>
      <c r="K116">
        <f t="shared" si="6"/>
        <v>1.7544244762277783</v>
      </c>
    </row>
    <row r="117" spans="1:11">
      <c r="A117">
        <v>4</v>
      </c>
      <c r="B117" t="s">
        <v>4</v>
      </c>
      <c r="D117">
        <f t="shared" si="6"/>
        <v>3.2109346226590452</v>
      </c>
      <c r="E117">
        <f t="shared" si="6"/>
        <v>6.6916146248086061</v>
      </c>
      <c r="F117">
        <f t="shared" si="6"/>
        <v>1.8962412992772126</v>
      </c>
      <c r="G117">
        <f t="shared" si="6"/>
        <v>6.0695699805168868</v>
      </c>
      <c r="H117">
        <f t="shared" si="6"/>
        <v>-0.16023503507253123</v>
      </c>
      <c r="I117">
        <f t="shared" si="6"/>
        <v>5.9579493104399583</v>
      </c>
      <c r="J117">
        <f t="shared" si="6"/>
        <v>0.7516795631833828</v>
      </c>
      <c r="K117">
        <f t="shared" si="6"/>
        <v>-0.82914144920193111</v>
      </c>
    </row>
    <row r="118" spans="1:11">
      <c r="A118">
        <v>5</v>
      </c>
      <c r="B118" t="s">
        <v>5</v>
      </c>
      <c r="D118">
        <f t="shared" si="6"/>
        <v>8.5481911962068224</v>
      </c>
      <c r="E118">
        <f t="shared" si="6"/>
        <v>9.6117165490894543</v>
      </c>
      <c r="F118">
        <f t="shared" si="6"/>
        <v>1.0178117565147415</v>
      </c>
      <c r="G118">
        <f t="shared" si="6"/>
        <v>1.0041309648681995</v>
      </c>
      <c r="H118">
        <f t="shared" si="6"/>
        <v>-1.3358486573361916</v>
      </c>
      <c r="I118">
        <f t="shared" si="6"/>
        <v>8.5831242315450815</v>
      </c>
      <c r="J118">
        <f t="shared" si="6"/>
        <v>1.6635893246036426</v>
      </c>
      <c r="K118">
        <f t="shared" si="6"/>
        <v>-0.19622164815694676</v>
      </c>
    </row>
    <row r="119" spans="1:11">
      <c r="A119">
        <v>6</v>
      </c>
      <c r="B119" t="s">
        <v>6</v>
      </c>
      <c r="D119">
        <f t="shared" si="6"/>
        <v>4.799795742382762</v>
      </c>
      <c r="E119">
        <f t="shared" si="6"/>
        <v>7.5527072429818487</v>
      </c>
      <c r="F119">
        <f t="shared" si="6"/>
        <v>2.747048657066764</v>
      </c>
      <c r="G119">
        <f t="shared" si="6"/>
        <v>3.0929524205180137</v>
      </c>
      <c r="H119">
        <f t="shared" si="6"/>
        <v>-3.8054805435986272</v>
      </c>
      <c r="I119">
        <f t="shared" si="6"/>
        <v>11.28486574307852</v>
      </c>
      <c r="J119">
        <f t="shared" si="6"/>
        <v>0.52063253822336453</v>
      </c>
      <c r="K119">
        <f t="shared" si="6"/>
        <v>-2.7393975201834175</v>
      </c>
    </row>
    <row r="120" spans="1:11">
      <c r="A120">
        <v>7</v>
      </c>
      <c r="B120" t="s">
        <v>7</v>
      </c>
      <c r="D120">
        <f t="shared" si="6"/>
        <v>-0.67694221797320875</v>
      </c>
      <c r="E120">
        <f t="shared" si="6"/>
        <v>4.8716103358728002</v>
      </c>
      <c r="F120">
        <f t="shared" si="6"/>
        <v>0.11401286131926813</v>
      </c>
      <c r="G120">
        <f t="shared" si="6"/>
        <v>3.6612583192645154</v>
      </c>
      <c r="H120">
        <f t="shared" si="6"/>
        <v>-1.231974977225847</v>
      </c>
      <c r="I120">
        <f t="shared" si="6"/>
        <v>3.9623886023586019</v>
      </c>
      <c r="J120">
        <f t="shared" si="6"/>
        <v>2.4191795267546112</v>
      </c>
      <c r="K120">
        <f t="shared" si="6"/>
        <v>-1.8374657344992551</v>
      </c>
    </row>
    <row r="121" spans="1:11">
      <c r="A121">
        <v>8</v>
      </c>
      <c r="B121" t="s">
        <v>8</v>
      </c>
      <c r="D121">
        <f t="shared" si="6"/>
        <v>1.3605041998731915</v>
      </c>
      <c r="E121">
        <f t="shared" si="6"/>
        <v>9.5731363197385946</v>
      </c>
      <c r="F121">
        <f t="shared" si="6"/>
        <v>6.6886904247132506</v>
      </c>
      <c r="G121">
        <f t="shared" si="6"/>
        <v>3.9004046668653203</v>
      </c>
      <c r="H121">
        <f t="shared" si="6"/>
        <v>2.8672424862309809</v>
      </c>
      <c r="I121">
        <f t="shared" si="6"/>
        <v>14.504111531368613</v>
      </c>
      <c r="J121">
        <f t="shared" si="6"/>
        <v>1.2779601282644659</v>
      </c>
      <c r="K121">
        <f t="shared" si="6"/>
        <v>-3.1467031891056263</v>
      </c>
    </row>
    <row r="122" spans="1:11">
      <c r="A122">
        <v>9</v>
      </c>
      <c r="B122" t="s">
        <v>9</v>
      </c>
      <c r="D122">
        <f t="shared" si="6"/>
        <v>6.0753108511854892</v>
      </c>
      <c r="E122">
        <f t="shared" si="6"/>
        <v>10.712790200817569</v>
      </c>
      <c r="F122">
        <f t="shared" si="6"/>
        <v>0.60615240213821586</v>
      </c>
      <c r="G122">
        <f t="shared" si="6"/>
        <v>0.21523655737423208</v>
      </c>
      <c r="H122">
        <f t="shared" si="6"/>
        <v>-0.39219858726464718</v>
      </c>
      <c r="I122">
        <f t="shared" si="6"/>
        <v>2.5386892902808045</v>
      </c>
      <c r="J122">
        <f t="shared" si="6"/>
        <v>0.8493370266525524</v>
      </c>
      <c r="K122">
        <f t="shared" si="6"/>
        <v>4.4265786289574116</v>
      </c>
    </row>
    <row r="123" spans="1:11">
      <c r="A123">
        <v>10</v>
      </c>
      <c r="B123" t="s">
        <v>10</v>
      </c>
      <c r="D123">
        <f t="shared" si="6"/>
        <v>-0.41643789856127267</v>
      </c>
      <c r="E123">
        <f t="shared" si="6"/>
        <v>6.2420560089773813</v>
      </c>
      <c r="F123">
        <f t="shared" si="6"/>
        <v>2.3641419948326803</v>
      </c>
      <c r="G123">
        <f t="shared" si="6"/>
        <v>7.5050151429774559</v>
      </c>
      <c r="H123">
        <f t="shared" si="6"/>
        <v>3.4055638579617797</v>
      </c>
      <c r="I123">
        <f t="shared" si="6"/>
        <v>-1.567931247050447</v>
      </c>
      <c r="J123">
        <f t="shared" si="6"/>
        <v>4.4815726684426682</v>
      </c>
      <c r="K123">
        <f t="shared" si="6"/>
        <v>-0.72757454479592809</v>
      </c>
    </row>
    <row r="124" spans="1:11">
      <c r="A124">
        <v>11</v>
      </c>
      <c r="B124" t="s">
        <v>11</v>
      </c>
      <c r="D124">
        <f t="shared" si="6"/>
        <v>0.95283978385789503</v>
      </c>
      <c r="E124">
        <f t="shared" si="6"/>
        <v>5.8846638649461713</v>
      </c>
      <c r="F124">
        <f t="shared" si="6"/>
        <v>4.7578454369401779</v>
      </c>
      <c r="G124">
        <f t="shared" si="6"/>
        <v>6.2065466180154516</v>
      </c>
      <c r="H124">
        <f t="shared" si="6"/>
        <v>4.7629981313976666</v>
      </c>
      <c r="I124">
        <f t="shared" si="6"/>
        <v>1.1213529370212694</v>
      </c>
      <c r="J124">
        <f t="shared" si="6"/>
        <v>4.9588144115603194</v>
      </c>
      <c r="K124">
        <f t="shared" si="6"/>
        <v>2.08602527652475</v>
      </c>
    </row>
    <row r="125" spans="1:11">
      <c r="A125">
        <v>12</v>
      </c>
      <c r="B125" t="s">
        <v>12</v>
      </c>
      <c r="D125">
        <f t="shared" si="6"/>
        <v>3.8359742787708262</v>
      </c>
      <c r="E125">
        <f t="shared" si="6"/>
        <v>5.3023685000581633</v>
      </c>
      <c r="F125">
        <f t="shared" si="6"/>
        <v>7.2162992822243366</v>
      </c>
      <c r="G125">
        <f t="shared" si="6"/>
        <v>5.1065695455081439</v>
      </c>
      <c r="H125">
        <f t="shared" si="6"/>
        <v>6.9707696219946991</v>
      </c>
      <c r="I125">
        <f t="shared" si="6"/>
        <v>0.2930133741674279</v>
      </c>
      <c r="J125">
        <f t="shared" si="6"/>
        <v>3.6859906634895578</v>
      </c>
      <c r="K125">
        <f t="shared" si="6"/>
        <v>3.9355177741312586</v>
      </c>
    </row>
    <row r="126" spans="1:11">
      <c r="A126">
        <v>13</v>
      </c>
      <c r="B126" t="s">
        <v>13</v>
      </c>
      <c r="D126">
        <f t="shared" si="6"/>
        <v>2.9495112210717656</v>
      </c>
      <c r="E126">
        <f t="shared" si="6"/>
        <v>7.8043032924917322</v>
      </c>
      <c r="F126">
        <f t="shared" si="6"/>
        <v>2.4793212047680591</v>
      </c>
      <c r="G126">
        <f t="shared" si="6"/>
        <v>4.4444073514162685</v>
      </c>
      <c r="H126">
        <f t="shared" si="6"/>
        <v>2.8070528607356593</v>
      </c>
      <c r="I126">
        <f t="shared" si="6"/>
        <v>4.4687871455388217</v>
      </c>
      <c r="J126">
        <f t="shared" si="6"/>
        <v>3.104841833741423</v>
      </c>
      <c r="K126">
        <f t="shared" si="6"/>
        <v>-0.1078314975939354</v>
      </c>
    </row>
    <row r="127" spans="1:11">
      <c r="A127">
        <v>14</v>
      </c>
      <c r="B127" t="s">
        <v>14</v>
      </c>
      <c r="D127">
        <f t="shared" si="6"/>
        <v>5.1348883098902176</v>
      </c>
      <c r="E127">
        <f t="shared" si="6"/>
        <v>5.8218722151083258</v>
      </c>
      <c r="F127">
        <f t="shared" si="6"/>
        <v>2.7818341413341718</v>
      </c>
      <c r="G127">
        <f t="shared" si="6"/>
        <v>2.613389718693937</v>
      </c>
      <c r="H127">
        <f t="shared" si="6"/>
        <v>0.386462919656827</v>
      </c>
      <c r="I127">
        <f t="shared" si="6"/>
        <v>4.7438819383704089</v>
      </c>
      <c r="J127">
        <f t="shared" si="6"/>
        <v>2.7112020850695195</v>
      </c>
      <c r="K127">
        <f t="shared" si="6"/>
        <v>-3.0398051912812751</v>
      </c>
    </row>
    <row r="128" spans="1:11">
      <c r="A128">
        <v>15</v>
      </c>
      <c r="B128" t="s">
        <v>15</v>
      </c>
      <c r="D128">
        <f t="shared" si="6"/>
        <v>5.2388771906893394</v>
      </c>
      <c r="E128">
        <f t="shared" si="6"/>
        <v>7.2536847455405784</v>
      </c>
      <c r="F128">
        <f t="shared" si="6"/>
        <v>3.4110238534898585</v>
      </c>
      <c r="G128">
        <f t="shared" si="6"/>
        <v>1.7051335873499163</v>
      </c>
      <c r="H128">
        <f t="shared" si="6"/>
        <v>3.4946262322234301</v>
      </c>
      <c r="I128">
        <f t="shared" si="6"/>
        <v>8.9476017091802529</v>
      </c>
      <c r="J128">
        <f t="shared" si="6"/>
        <v>-0.71283468439979902</v>
      </c>
      <c r="K128">
        <f t="shared" si="6"/>
        <v>0.89304912428065375</v>
      </c>
    </row>
    <row r="129" spans="1:11">
      <c r="A129">
        <v>16</v>
      </c>
      <c r="B129" t="s">
        <v>16</v>
      </c>
      <c r="D129">
        <f t="shared" si="6"/>
        <v>5.0330216973921038</v>
      </c>
      <c r="E129">
        <f t="shared" si="6"/>
        <v>5.6092392328912277</v>
      </c>
      <c r="F129">
        <f t="shared" si="6"/>
        <v>-2.0715669305026552</v>
      </c>
      <c r="G129">
        <f t="shared" si="6"/>
        <v>2.3434677247272884</v>
      </c>
      <c r="H129">
        <f t="shared" si="6"/>
        <v>-10.288541129381546</v>
      </c>
      <c r="I129">
        <f t="shared" si="6"/>
        <v>5.8446393530364738</v>
      </c>
      <c r="J129">
        <f t="shared" si="6"/>
        <v>-2.2552607186240747</v>
      </c>
      <c r="K129">
        <f t="shared" si="6"/>
        <v>-4.3960237475957449</v>
      </c>
    </row>
    <row r="130" spans="1:11">
      <c r="A130">
        <v>17</v>
      </c>
      <c r="B130" t="s">
        <v>17</v>
      </c>
      <c r="D130">
        <f t="shared" si="6"/>
        <v>-9.9691414737426598</v>
      </c>
      <c r="E130">
        <f t="shared" si="6"/>
        <v>-10.247093999876766</v>
      </c>
      <c r="F130">
        <f t="shared" si="6"/>
        <v>-1.8270910815620822</v>
      </c>
      <c r="G130">
        <f t="shared" si="6"/>
        <v>-21.61322406448517</v>
      </c>
      <c r="H130">
        <f t="shared" si="6"/>
        <v>1.1228097076112498</v>
      </c>
      <c r="I130">
        <f t="shared" si="6"/>
        <v>-6.5343418722367597</v>
      </c>
      <c r="J130">
        <f t="shared" si="6"/>
        <v>2.4339224756032118</v>
      </c>
      <c r="K130">
        <f t="shared" si="6"/>
        <v>3.0448382581087508</v>
      </c>
    </row>
    <row r="131" spans="1:11">
      <c r="A131">
        <v>18</v>
      </c>
      <c r="B131" t="s">
        <v>18</v>
      </c>
      <c r="D131">
        <f t="shared" ref="D131:K146" si="7">((D94/C94)-1)*100</f>
        <v>4.8158076160997876</v>
      </c>
      <c r="E131">
        <f t="shared" si="7"/>
        <v>6.7721200938241743</v>
      </c>
      <c r="F131">
        <f t="shared" si="7"/>
        <v>4.8348802084668296</v>
      </c>
      <c r="G131">
        <f t="shared" si="7"/>
        <v>3.8622603063940053</v>
      </c>
      <c r="H131">
        <f t="shared" si="7"/>
        <v>2.1519079269506358</v>
      </c>
      <c r="I131">
        <f t="shared" si="7"/>
        <v>-2.2203611595718598</v>
      </c>
      <c r="J131">
        <f t="shared" si="7"/>
        <v>4.0874602184993281</v>
      </c>
      <c r="K131">
        <f t="shared" si="7"/>
        <v>-2.8265136161512383</v>
      </c>
    </row>
    <row r="132" spans="1:11">
      <c r="A132">
        <v>19</v>
      </c>
      <c r="B132" t="s">
        <v>19</v>
      </c>
      <c r="D132">
        <f t="shared" si="7"/>
        <v>4.9130261657669649</v>
      </c>
      <c r="E132">
        <f t="shared" si="7"/>
        <v>7.6383249878407167</v>
      </c>
      <c r="F132">
        <f t="shared" si="7"/>
        <v>-0.68498101990730476</v>
      </c>
      <c r="G132">
        <f t="shared" si="7"/>
        <v>6.2275491484143464</v>
      </c>
      <c r="H132">
        <f t="shared" si="7"/>
        <v>-2.7776811504936605</v>
      </c>
      <c r="I132">
        <f t="shared" si="7"/>
        <v>6.1102302186641477</v>
      </c>
      <c r="J132">
        <f t="shared" si="7"/>
        <v>0.99766032211956457</v>
      </c>
      <c r="K132">
        <f t="shared" si="7"/>
        <v>0.95755136375255123</v>
      </c>
    </row>
    <row r="133" spans="1:11">
      <c r="A133">
        <v>20</v>
      </c>
      <c r="B133" t="s">
        <v>20</v>
      </c>
      <c r="D133">
        <f t="shared" si="7"/>
        <v>3.4859797399033887</v>
      </c>
      <c r="E133">
        <f t="shared" si="7"/>
        <v>5.8197450369297243</v>
      </c>
      <c r="F133">
        <f t="shared" si="7"/>
        <v>5.2516107299639403</v>
      </c>
      <c r="G133">
        <f t="shared" si="7"/>
        <v>0.26660684236567977</v>
      </c>
      <c r="H133">
        <f t="shared" si="7"/>
        <v>1.3738349376129833</v>
      </c>
      <c r="I133">
        <f t="shared" si="7"/>
        <v>10.926457251455224</v>
      </c>
      <c r="J133">
        <f t="shared" si="7"/>
        <v>2.2936266670224414</v>
      </c>
      <c r="K133">
        <f t="shared" si="7"/>
        <v>5.7961011743847379</v>
      </c>
    </row>
    <row r="134" spans="1:11">
      <c r="A134">
        <v>21</v>
      </c>
      <c r="B134" t="s">
        <v>21</v>
      </c>
      <c r="D134">
        <f t="shared" si="7"/>
        <v>12.89563210085365</v>
      </c>
      <c r="E134">
        <f t="shared" si="7"/>
        <v>7.7997170884827272</v>
      </c>
      <c r="F134">
        <f t="shared" si="7"/>
        <v>6.7747020693924798</v>
      </c>
      <c r="G134">
        <f t="shared" si="7"/>
        <v>-3.1207336679704101</v>
      </c>
      <c r="H134">
        <f t="shared" si="7"/>
        <v>0.26461080879025545</v>
      </c>
      <c r="I134">
        <f t="shared" si="7"/>
        <v>13.850480424711931</v>
      </c>
      <c r="J134">
        <f t="shared" si="7"/>
        <v>-2.8509710906945651</v>
      </c>
      <c r="K134">
        <f t="shared" si="7"/>
        <v>3.8019932448178917</v>
      </c>
    </row>
    <row r="135" spans="1:11">
      <c r="A135">
        <v>22</v>
      </c>
      <c r="B135" t="s">
        <v>22</v>
      </c>
      <c r="D135">
        <f t="shared" si="7"/>
        <v>-4.5741908996214224</v>
      </c>
      <c r="E135">
        <f t="shared" si="7"/>
        <v>4.7671437482946111</v>
      </c>
      <c r="F135">
        <f t="shared" si="7"/>
        <v>2.0644145807769743</v>
      </c>
      <c r="G135">
        <f t="shared" si="7"/>
        <v>19.847044897478881</v>
      </c>
      <c r="H135">
        <f t="shared" si="7"/>
        <v>-4.9127440188014404</v>
      </c>
      <c r="I135">
        <f t="shared" si="7"/>
        <v>2.3082838856997023</v>
      </c>
      <c r="J135">
        <f t="shared" si="7"/>
        <v>2.6432944484497733</v>
      </c>
      <c r="K135">
        <f t="shared" si="7"/>
        <v>-6.8907832481587716</v>
      </c>
    </row>
    <row r="136" spans="1:11">
      <c r="A136">
        <v>23</v>
      </c>
      <c r="B136" t="s">
        <v>23</v>
      </c>
      <c r="D136">
        <f t="shared" si="7"/>
        <v>3.9161189661900853</v>
      </c>
      <c r="E136">
        <f t="shared" si="7"/>
        <v>6.5520090179192136</v>
      </c>
      <c r="F136">
        <f t="shared" si="7"/>
        <v>1.6846920669344678</v>
      </c>
      <c r="G136">
        <f t="shared" si="7"/>
        <v>2.790864928726533</v>
      </c>
      <c r="H136">
        <f t="shared" si="7"/>
        <v>2.4536979928651448</v>
      </c>
      <c r="I136">
        <f t="shared" si="7"/>
        <v>3.1575407975073189</v>
      </c>
      <c r="J136">
        <f t="shared" si="7"/>
        <v>1.1406449463448043</v>
      </c>
      <c r="K136">
        <f t="shared" si="7"/>
        <v>3.2207674599665559</v>
      </c>
    </row>
    <row r="137" spans="1:11">
      <c r="A137">
        <v>24</v>
      </c>
      <c r="B137" t="s">
        <v>24</v>
      </c>
      <c r="D137">
        <f t="shared" si="7"/>
        <v>8.9938444720583099E-2</v>
      </c>
      <c r="E137">
        <f t="shared" si="7"/>
        <v>4.4181856543413112</v>
      </c>
      <c r="F137">
        <f t="shared" si="7"/>
        <v>-5.3548603870845479E-2</v>
      </c>
      <c r="G137">
        <f t="shared" si="7"/>
        <v>3.815501976521718</v>
      </c>
      <c r="H137">
        <f t="shared" si="7"/>
        <v>9.6664247468488895</v>
      </c>
      <c r="I137">
        <f t="shared" si="7"/>
        <v>2.508828218127146</v>
      </c>
      <c r="J137">
        <f t="shared" si="7"/>
        <v>2.6097055244208134</v>
      </c>
      <c r="K137">
        <f t="shared" si="7"/>
        <v>-14.223913509417208</v>
      </c>
    </row>
    <row r="138" spans="1:11">
      <c r="A138">
        <v>25</v>
      </c>
      <c r="B138" t="s">
        <v>25</v>
      </c>
      <c r="D138">
        <f t="shared" si="7"/>
        <v>4.1100903648831899</v>
      </c>
      <c r="E138">
        <f t="shared" si="7"/>
        <v>-0.14496914502887259</v>
      </c>
      <c r="F138">
        <f t="shared" si="7"/>
        <v>1.1149788910378211</v>
      </c>
      <c r="G138">
        <f t="shared" si="7"/>
        <v>-1.1807591501972525</v>
      </c>
      <c r="H138">
        <f t="shared" si="7"/>
        <v>-5.6409968904790659</v>
      </c>
      <c r="I138">
        <f t="shared" si="7"/>
        <v>2.1271680873061971</v>
      </c>
      <c r="J138">
        <f t="shared" si="7"/>
        <v>-2.3873412613602651</v>
      </c>
      <c r="K138">
        <f t="shared" si="7"/>
        <v>-3.6612468581358026</v>
      </c>
    </row>
    <row r="139" spans="1:11">
      <c r="A139">
        <v>26</v>
      </c>
      <c r="B139" t="s">
        <v>26</v>
      </c>
      <c r="D139">
        <f t="shared" si="7"/>
        <v>1.6941268013011879</v>
      </c>
      <c r="E139">
        <f t="shared" si="7"/>
        <v>12.893545408277674</v>
      </c>
      <c r="F139">
        <f t="shared" si="7"/>
        <v>-0.34572488633328735</v>
      </c>
      <c r="G139">
        <f t="shared" si="7"/>
        <v>7.2908598082596754</v>
      </c>
      <c r="H139">
        <f t="shared" si="7"/>
        <v>1.2070145262355947</v>
      </c>
      <c r="I139">
        <f t="shared" si="7"/>
        <v>11.849561743703617</v>
      </c>
      <c r="J139">
        <f t="shared" si="7"/>
        <v>2.0502842610299776</v>
      </c>
      <c r="K139">
        <f t="shared" si="7"/>
        <v>-1.0826581242415867</v>
      </c>
    </row>
    <row r="140" spans="1:11">
      <c r="A140">
        <v>27</v>
      </c>
      <c r="B140" t="s">
        <v>27</v>
      </c>
      <c r="D140">
        <f t="shared" si="7"/>
        <v>6.8838105630273816</v>
      </c>
      <c r="E140">
        <f t="shared" si="7"/>
        <v>9.5868258643484907</v>
      </c>
      <c r="F140">
        <f t="shared" si="7"/>
        <v>2.948410196979534</v>
      </c>
      <c r="G140">
        <f t="shared" si="7"/>
        <v>8.4638053404299196</v>
      </c>
      <c r="H140">
        <f t="shared" si="7"/>
        <v>1.3329047987383547</v>
      </c>
      <c r="I140">
        <f t="shared" si="7"/>
        <v>10.067272078070966</v>
      </c>
      <c r="J140">
        <f t="shared" si="7"/>
        <v>2.0740219549902461</v>
      </c>
      <c r="K140">
        <f t="shared" si="7"/>
        <v>2.570200300026837</v>
      </c>
    </row>
    <row r="141" spans="1:11">
      <c r="A141">
        <v>28</v>
      </c>
      <c r="B141" t="s">
        <v>28</v>
      </c>
      <c r="D141">
        <f t="shared" si="7"/>
        <v>12.326209907635377</v>
      </c>
      <c r="E141">
        <f t="shared" si="7"/>
        <v>8.7476887196504585</v>
      </c>
      <c r="F141">
        <f t="shared" si="7"/>
        <v>0.67353020716935941</v>
      </c>
      <c r="G141">
        <f t="shared" si="7"/>
        <v>12.524448355275464</v>
      </c>
      <c r="H141">
        <f t="shared" si="7"/>
        <v>-3.19677593180967E-2</v>
      </c>
      <c r="I141">
        <f t="shared" si="7"/>
        <v>13.768387085682377</v>
      </c>
      <c r="J141">
        <f t="shared" si="7"/>
        <v>0.64247190592068293</v>
      </c>
      <c r="K141">
        <f t="shared" si="7"/>
        <v>4.0936342950820714</v>
      </c>
    </row>
    <row r="142" spans="1:11">
      <c r="A142">
        <v>29</v>
      </c>
      <c r="B142" t="s">
        <v>29</v>
      </c>
      <c r="D142">
        <f t="shared" si="7"/>
        <v>14.549788107210704</v>
      </c>
      <c r="E142">
        <f t="shared" si="7"/>
        <v>7.8589490290999819</v>
      </c>
      <c r="F142">
        <f t="shared" si="7"/>
        <v>2.1434276227572546</v>
      </c>
      <c r="G142">
        <f t="shared" si="7"/>
        <v>3.15597088861026</v>
      </c>
      <c r="H142">
        <f t="shared" si="7"/>
        <v>-6.1211432717902969</v>
      </c>
      <c r="I142">
        <f t="shared" si="7"/>
        <v>12.147270395015596</v>
      </c>
      <c r="J142">
        <f t="shared" si="7"/>
        <v>2.3182216224175711</v>
      </c>
      <c r="K142">
        <f t="shared" si="7"/>
        <v>2.2244519588468403</v>
      </c>
    </row>
    <row r="143" spans="1:11">
      <c r="A143">
        <v>30</v>
      </c>
      <c r="B143" t="s">
        <v>30</v>
      </c>
      <c r="D143">
        <f t="shared" si="7"/>
        <v>8.3606001486018489</v>
      </c>
      <c r="E143">
        <f t="shared" si="7"/>
        <v>7.6537580146800233</v>
      </c>
      <c r="F143">
        <f t="shared" si="7"/>
        <v>4.6507028412201112</v>
      </c>
      <c r="G143">
        <f t="shared" si="7"/>
        <v>4.0793654269602575</v>
      </c>
      <c r="H143">
        <f t="shared" si="7"/>
        <v>-4.4044276224412986</v>
      </c>
      <c r="I143">
        <f t="shared" si="7"/>
        <v>13.437556919688486</v>
      </c>
      <c r="J143">
        <f t="shared" si="7"/>
        <v>0.74730723574789604</v>
      </c>
      <c r="K143">
        <f t="shared" si="7"/>
        <v>2.5213007210460603</v>
      </c>
    </row>
    <row r="144" spans="1:11">
      <c r="A144">
        <v>31</v>
      </c>
      <c r="B144" t="s">
        <v>31</v>
      </c>
      <c r="D144">
        <f t="shared" si="7"/>
        <v>5.0969828691185715</v>
      </c>
      <c r="E144">
        <f t="shared" si="7"/>
        <v>7.8012161531786584</v>
      </c>
      <c r="F144">
        <f t="shared" si="7"/>
        <v>8.6345632271456196E-2</v>
      </c>
      <c r="G144">
        <f t="shared" si="7"/>
        <v>5.3277300021441043</v>
      </c>
      <c r="H144">
        <f t="shared" si="7"/>
        <v>-2.0529495418222021</v>
      </c>
      <c r="I144">
        <f t="shared" si="7"/>
        <v>5.42598133928478</v>
      </c>
      <c r="J144">
        <f t="shared" si="7"/>
        <v>2.2849417972637509</v>
      </c>
      <c r="K144">
        <f t="shared" si="7"/>
        <v>-0.47093314718520407</v>
      </c>
    </row>
    <row r="145" spans="1:11">
      <c r="A145">
        <v>32</v>
      </c>
      <c r="B145" t="s">
        <v>32</v>
      </c>
      <c r="D145">
        <f t="shared" si="7"/>
        <v>5.3946042400238925</v>
      </c>
      <c r="E145">
        <f t="shared" si="7"/>
        <v>7.6052321826762359</v>
      </c>
      <c r="F145">
        <f t="shared" si="7"/>
        <v>2.5516202474973326E-2</v>
      </c>
      <c r="G145">
        <f t="shared" si="7"/>
        <v>4.3308111397430515</v>
      </c>
      <c r="H145">
        <f t="shared" si="7"/>
        <v>-2.9103246912331349</v>
      </c>
      <c r="I145">
        <f t="shared" si="7"/>
        <v>7.0151400632016747</v>
      </c>
      <c r="J145">
        <f t="shared" si="7"/>
        <v>5.466200873956395</v>
      </c>
      <c r="K145">
        <f t="shared" si="7"/>
        <v>0.56277950322962678</v>
      </c>
    </row>
    <row r="146" spans="1:11">
      <c r="A146">
        <v>33</v>
      </c>
      <c r="B146" t="s">
        <v>33</v>
      </c>
      <c r="D146">
        <f t="shared" si="7"/>
        <v>6.6243414620368091</v>
      </c>
      <c r="E146">
        <f t="shared" si="7"/>
        <v>2.9460033246596184</v>
      </c>
      <c r="F146">
        <f t="shared" si="7"/>
        <v>8.8052812813554926</v>
      </c>
      <c r="G146">
        <f t="shared" si="7"/>
        <v>3.6696704095953603</v>
      </c>
      <c r="H146">
        <f t="shared" si="7"/>
        <v>4.6672598984982105</v>
      </c>
      <c r="I146">
        <f t="shared" si="7"/>
        <v>-1.0661958052426868</v>
      </c>
      <c r="J146">
        <f t="shared" si="7"/>
        <v>-0.48958352182598697</v>
      </c>
      <c r="K146">
        <f t="shared" si="7"/>
        <v>0.61249686598714437</v>
      </c>
    </row>
    <row r="147" spans="1:11">
      <c r="A147">
        <v>34</v>
      </c>
      <c r="B147" t="s">
        <v>34</v>
      </c>
      <c r="D147">
        <f t="shared" ref="D147:K147" si="8">((D110/C110)-1)*100</f>
        <v>-0.86756812506937342</v>
      </c>
      <c r="E147">
        <f t="shared" si="8"/>
        <v>6.9083712130193264</v>
      </c>
      <c r="F147">
        <f t="shared" si="8"/>
        <v>1.4061690538608174</v>
      </c>
      <c r="G147">
        <f t="shared" si="8"/>
        <v>8.5490902854425954</v>
      </c>
      <c r="H147">
        <f t="shared" si="8"/>
        <v>-2.7305338323884598</v>
      </c>
      <c r="I147">
        <f t="shared" si="8"/>
        <v>4.7124236334421532</v>
      </c>
      <c r="J147">
        <f t="shared" si="8"/>
        <v>2.9320742000090494</v>
      </c>
      <c r="K147">
        <f t="shared" si="8"/>
        <v>5.6149773055629515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2BDB-0F51-4581-AD5A-E1A8087BE017}">
  <dimension ref="A1:M110"/>
  <sheetViews>
    <sheetView topLeftCell="A94" zoomScale="70" zoomScaleNormal="70" workbookViewId="0">
      <selection activeCell="A110" sqref="A110"/>
    </sheetView>
  </sheetViews>
  <sheetFormatPr defaultRowHeight="18"/>
  <cols>
    <col min="1" max="1" width="19.33203125" bestFit="1" customWidth="1"/>
    <col min="2" max="2" width="28.4140625" bestFit="1" customWidth="1"/>
    <col min="3" max="3" width="25.5" bestFit="1" customWidth="1"/>
    <col min="4" max="4" width="11.25" bestFit="1" customWidth="1"/>
    <col min="5" max="13" width="12.33203125" bestFit="1" customWidth="1"/>
  </cols>
  <sheetData>
    <row r="1" spans="1:13">
      <c r="B1" t="s">
        <v>348</v>
      </c>
      <c r="C1" t="s">
        <v>349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>
      <c r="A2" t="s">
        <v>385</v>
      </c>
      <c r="B2" t="s">
        <v>350</v>
      </c>
      <c r="C2" t="s">
        <v>351</v>
      </c>
      <c r="D2">
        <v>19572175.742834941</v>
      </c>
      <c r="E2">
        <v>19913184.138999999</v>
      </c>
      <c r="F2">
        <v>21535998.675000008</v>
      </c>
      <c r="G2">
        <v>22688966.874501072</v>
      </c>
      <c r="H2">
        <v>23097244.04832004</v>
      </c>
      <c r="I2">
        <v>23960168.505491808</v>
      </c>
      <c r="J2">
        <v>19930250.955113925</v>
      </c>
      <c r="K2">
        <v>20884412.188972019</v>
      </c>
      <c r="L2">
        <v>21529062.019218951</v>
      </c>
      <c r="M2">
        <v>23319643.830456987</v>
      </c>
    </row>
    <row r="3" spans="1:13">
      <c r="A3" t="s">
        <v>386</v>
      </c>
      <c r="B3" t="s">
        <v>352</v>
      </c>
      <c r="C3" t="s">
        <v>351</v>
      </c>
      <c r="D3">
        <v>25707619.686833769</v>
      </c>
      <c r="E3">
        <v>26899313.729999982</v>
      </c>
      <c r="F3">
        <v>28317904.349999994</v>
      </c>
      <c r="G3">
        <v>29453575.20999999</v>
      </c>
      <c r="H3">
        <v>30308580.519999996</v>
      </c>
      <c r="I3">
        <v>31050200.589213394</v>
      </c>
      <c r="J3">
        <v>30933126.919234738</v>
      </c>
      <c r="K3">
        <v>32714160.000726581</v>
      </c>
      <c r="L3">
        <v>33507013.734999999</v>
      </c>
      <c r="M3">
        <v>33656908.104000032</v>
      </c>
    </row>
    <row r="4" spans="1:13">
      <c r="A4" t="s">
        <v>387</v>
      </c>
      <c r="B4" t="s">
        <v>353</v>
      </c>
      <c r="C4" t="s">
        <v>351</v>
      </c>
      <c r="D4">
        <v>14298111.531245409</v>
      </c>
      <c r="E4">
        <v>14527733.042000003</v>
      </c>
      <c r="F4">
        <v>14972554.03899999</v>
      </c>
      <c r="G4">
        <v>15695786.31300001</v>
      </c>
      <c r="H4">
        <v>16097884.109197265</v>
      </c>
      <c r="I4">
        <v>17764920.780635647</v>
      </c>
      <c r="J4">
        <v>17768113.385912064</v>
      </c>
      <c r="K4">
        <v>17619883.786269635</v>
      </c>
      <c r="L4">
        <v>18368372.723860487</v>
      </c>
      <c r="M4">
        <v>19304348.152681571</v>
      </c>
    </row>
    <row r="5" spans="1:13">
      <c r="A5" t="s">
        <v>388</v>
      </c>
      <c r="B5" t="s">
        <v>354</v>
      </c>
      <c r="C5" t="s">
        <v>351</v>
      </c>
      <c r="D5">
        <v>15917523.925895546</v>
      </c>
      <c r="E5">
        <v>16714278.62900001</v>
      </c>
      <c r="F5">
        <v>16843094.601</v>
      </c>
      <c r="G5">
        <v>18317421.484999992</v>
      </c>
      <c r="H5">
        <v>17795785.464999981</v>
      </c>
      <c r="I5">
        <v>18419222.992269728</v>
      </c>
      <c r="J5">
        <v>18383131.113496765</v>
      </c>
      <c r="K5">
        <v>18507087.265406638</v>
      </c>
      <c r="L5">
        <v>18588598.728376187</v>
      </c>
      <c r="M5">
        <v>19134072.919810329</v>
      </c>
    </row>
    <row r="6" spans="1:13">
      <c r="A6" t="s">
        <v>418</v>
      </c>
      <c r="B6" t="s">
        <v>355</v>
      </c>
      <c r="C6" t="s">
        <v>351</v>
      </c>
      <c r="D6">
        <v>8024190.0214964263</v>
      </c>
      <c r="E6">
        <v>8406567.416680757</v>
      </c>
      <c r="F6">
        <v>8982549.2306665517</v>
      </c>
      <c r="G6">
        <v>9395754.3887159564</v>
      </c>
      <c r="H6">
        <v>9800659.2263105847</v>
      </c>
      <c r="I6">
        <v>9842156.4470242076</v>
      </c>
      <c r="J6">
        <v>9754409.8696285188</v>
      </c>
      <c r="K6">
        <v>10232581.786924314</v>
      </c>
      <c r="L6">
        <v>10689630.187184814</v>
      </c>
      <c r="M6">
        <v>11832574.517104898</v>
      </c>
    </row>
    <row r="7" spans="1:13">
      <c r="A7" t="s">
        <v>389</v>
      </c>
      <c r="B7" t="s">
        <v>356</v>
      </c>
      <c r="C7" t="s">
        <v>351</v>
      </c>
      <c r="D7">
        <v>15769668.869912516</v>
      </c>
      <c r="E7">
        <v>16354494.88200001</v>
      </c>
      <c r="F7">
        <v>17451085.045999996</v>
      </c>
      <c r="G7">
        <v>18551979.847000003</v>
      </c>
      <c r="H7">
        <v>18867671.855999999</v>
      </c>
      <c r="I7">
        <v>19467477.663165394</v>
      </c>
      <c r="J7">
        <v>18559483.339884557</v>
      </c>
      <c r="K7">
        <v>20167185.48860196</v>
      </c>
      <c r="L7">
        <v>21604627.069591984</v>
      </c>
      <c r="M7">
        <v>22801457.268745478</v>
      </c>
    </row>
    <row r="8" spans="1:13">
      <c r="A8" t="s">
        <v>390</v>
      </c>
      <c r="B8" t="s">
        <v>357</v>
      </c>
      <c r="C8" t="s">
        <v>351</v>
      </c>
      <c r="D8">
        <v>5681452.7552732863</v>
      </c>
      <c r="E8">
        <v>5927532.2709999988</v>
      </c>
      <c r="F8">
        <v>6255797.0820000004</v>
      </c>
      <c r="G8">
        <v>6573567.4420000035</v>
      </c>
      <c r="H8">
        <v>7068105.2000000039</v>
      </c>
      <c r="I8">
        <v>7582734.7998792036</v>
      </c>
      <c r="J8">
        <v>7752624.5025799107</v>
      </c>
      <c r="K8">
        <v>7962151.5744888512</v>
      </c>
      <c r="L8">
        <v>8378773.9130698219</v>
      </c>
      <c r="M8">
        <v>8694698.415071182</v>
      </c>
    </row>
    <row r="9" spans="1:13">
      <c r="A9" t="s">
        <v>391</v>
      </c>
      <c r="B9" t="s">
        <v>358</v>
      </c>
      <c r="C9" t="s">
        <v>351</v>
      </c>
      <c r="D9">
        <v>12483702.352199979</v>
      </c>
      <c r="E9">
        <v>13325586.247</v>
      </c>
      <c r="F9">
        <v>14149516.475000009</v>
      </c>
      <c r="G9">
        <v>14743701.004000001</v>
      </c>
      <c r="H9">
        <v>15113037.57799999</v>
      </c>
      <c r="I9">
        <v>16892812.856542557</v>
      </c>
      <c r="J9">
        <v>17473048.001559846</v>
      </c>
      <c r="K9">
        <v>17672590.130350366</v>
      </c>
      <c r="L9">
        <v>17973784.856383014</v>
      </c>
      <c r="M9">
        <v>18428325.850332182</v>
      </c>
    </row>
    <row r="10" spans="1:13">
      <c r="A10" t="s">
        <v>392</v>
      </c>
      <c r="B10" t="s">
        <v>359</v>
      </c>
      <c r="C10" t="s">
        <v>351</v>
      </c>
      <c r="D10">
        <v>3480126.9601829643</v>
      </c>
      <c r="E10">
        <v>3765154.8789999997</v>
      </c>
      <c r="F10">
        <v>3995334.0149999987</v>
      </c>
      <c r="G10">
        <v>4222097.9366525989</v>
      </c>
      <c r="H10">
        <v>4470518.2912751772</v>
      </c>
      <c r="I10">
        <v>4668367.2434123112</v>
      </c>
      <c r="J10">
        <v>4868522.8703634962</v>
      </c>
      <c r="K10">
        <v>4994872.8510026531</v>
      </c>
      <c r="L10">
        <v>5060191.0701351203</v>
      </c>
      <c r="M10">
        <v>5225840.3907040469</v>
      </c>
    </row>
    <row r="11" spans="1:13">
      <c r="A11" t="s">
        <v>393</v>
      </c>
      <c r="B11" t="s">
        <v>360</v>
      </c>
      <c r="C11" t="s">
        <v>351</v>
      </c>
      <c r="D11">
        <v>6740477.8112948928</v>
      </c>
      <c r="E11">
        <v>7153866.0079999976</v>
      </c>
      <c r="F11">
        <v>7636376.5400000028</v>
      </c>
      <c r="G11">
        <v>7946134.6049999949</v>
      </c>
      <c r="H11">
        <v>8197284.689000003</v>
      </c>
      <c r="I11">
        <v>8463882.7636838034</v>
      </c>
      <c r="J11">
        <v>8845304.5747655556</v>
      </c>
      <c r="K11">
        <v>8906542.2674005926</v>
      </c>
      <c r="L11">
        <v>9034700.873684641</v>
      </c>
      <c r="M11">
        <v>9166755.9604078885</v>
      </c>
    </row>
    <row r="12" spans="1:13">
      <c r="A12" t="s">
        <v>394</v>
      </c>
      <c r="B12" t="s">
        <v>361</v>
      </c>
      <c r="C12" t="s">
        <v>351</v>
      </c>
      <c r="D12">
        <v>136946657.70277974</v>
      </c>
      <c r="E12">
        <v>146292778.26889938</v>
      </c>
      <c r="F12">
        <v>154778815.5052782</v>
      </c>
      <c r="G12">
        <v>169460652.05184454</v>
      </c>
      <c r="H12">
        <v>172921682.93958256</v>
      </c>
      <c r="I12">
        <v>174686721.758205</v>
      </c>
      <c r="J12">
        <v>176991678.8332507</v>
      </c>
      <c r="K12">
        <v>182639605.53706041</v>
      </c>
      <c r="L12">
        <v>213092601.38887468</v>
      </c>
      <c r="M12">
        <v>212809429.50593266</v>
      </c>
    </row>
    <row r="13" spans="1:13">
      <c r="A13" t="s">
        <v>395</v>
      </c>
      <c r="B13" t="s">
        <v>362</v>
      </c>
      <c r="C13" t="s">
        <v>351</v>
      </c>
      <c r="D13">
        <v>54922081.000000015</v>
      </c>
      <c r="E13">
        <v>54949787.320000015</v>
      </c>
      <c r="F13">
        <v>58348053.510000005</v>
      </c>
      <c r="G13">
        <v>58868331.912008308</v>
      </c>
      <c r="H13">
        <v>61013468.946755484</v>
      </c>
      <c r="I13">
        <v>65955832.598144501</v>
      </c>
      <c r="J13">
        <v>66093153.215159208</v>
      </c>
      <c r="K13">
        <v>68619753.620485455</v>
      </c>
      <c r="L13">
        <v>70268909.490068197</v>
      </c>
      <c r="M13">
        <v>73718401.592237145</v>
      </c>
    </row>
    <row r="14" spans="1:13">
      <c r="A14" t="s">
        <v>396</v>
      </c>
      <c r="B14" t="s">
        <v>363</v>
      </c>
      <c r="C14" t="s">
        <v>351</v>
      </c>
      <c r="D14">
        <v>49467504.637552992</v>
      </c>
      <c r="E14">
        <v>50925202.340000093</v>
      </c>
      <c r="F14">
        <v>52571852.419999979</v>
      </c>
      <c r="G14">
        <v>55431416.519999996</v>
      </c>
      <c r="H14">
        <v>56643274.576958388</v>
      </c>
      <c r="I14">
        <v>58117816.001543388</v>
      </c>
      <c r="J14">
        <v>57782238.482116893</v>
      </c>
      <c r="K14">
        <v>59554139.027309835</v>
      </c>
      <c r="L14">
        <v>61331379.644825637</v>
      </c>
      <c r="M14">
        <v>63770742.575680405</v>
      </c>
    </row>
    <row r="15" spans="1:13">
      <c r="A15" t="s">
        <v>397</v>
      </c>
      <c r="B15" t="s">
        <v>364</v>
      </c>
      <c r="C15" t="s">
        <v>351</v>
      </c>
      <c r="D15">
        <v>9847893.4449754395</v>
      </c>
      <c r="E15">
        <v>10300707.255999994</v>
      </c>
      <c r="F15">
        <v>10909808.13100001</v>
      </c>
      <c r="G15">
        <v>11553431.957</v>
      </c>
      <c r="H15">
        <v>12056062.719000001</v>
      </c>
      <c r="I15">
        <v>12719134.30472187</v>
      </c>
      <c r="J15">
        <v>12949745.609588332</v>
      </c>
      <c r="K15">
        <v>13104558.850349568</v>
      </c>
      <c r="L15">
        <v>13559565.826429421</v>
      </c>
      <c r="M15">
        <v>13983251.826057151</v>
      </c>
    </row>
    <row r="16" spans="1:13">
      <c r="A16" t="s">
        <v>398</v>
      </c>
      <c r="B16" t="s">
        <v>365</v>
      </c>
      <c r="C16" t="s">
        <v>351</v>
      </c>
      <c r="D16">
        <v>59765151.654678583</v>
      </c>
      <c r="E16">
        <v>60892951.82000003</v>
      </c>
      <c r="F16">
        <v>64791279.947140537</v>
      </c>
      <c r="G16">
        <v>68204689.56283614</v>
      </c>
      <c r="H16">
        <v>70049395.973317504</v>
      </c>
      <c r="I16">
        <v>71636304.71752429</v>
      </c>
      <c r="J16">
        <v>65239537.962479368</v>
      </c>
      <c r="K16">
        <v>67574946.479983941</v>
      </c>
      <c r="L16">
        <v>70952281.391717628</v>
      </c>
      <c r="M16">
        <v>74237815.22577548</v>
      </c>
    </row>
    <row r="17" spans="1:13">
      <c r="A17" t="s">
        <v>399</v>
      </c>
      <c r="B17" t="s">
        <v>366</v>
      </c>
      <c r="C17" t="s">
        <v>351</v>
      </c>
      <c r="D17">
        <v>12440201.361999992</v>
      </c>
      <c r="E17">
        <v>13516721.823999994</v>
      </c>
      <c r="F17">
        <v>14218336.285999995</v>
      </c>
      <c r="G17">
        <v>14892699.227288563</v>
      </c>
      <c r="H17">
        <v>14879482.507329475</v>
      </c>
      <c r="I17">
        <v>15604963.820042323</v>
      </c>
      <c r="J17">
        <v>16206294.096941805</v>
      </c>
      <c r="K17">
        <v>17075261.123932429</v>
      </c>
      <c r="L17">
        <v>18504145.016438901</v>
      </c>
      <c r="M17">
        <v>19624482.147777215</v>
      </c>
    </row>
    <row r="18" spans="1:13">
      <c r="A18" t="s">
        <v>400</v>
      </c>
      <c r="B18" t="s">
        <v>367</v>
      </c>
      <c r="C18" t="s">
        <v>351</v>
      </c>
      <c r="D18">
        <v>10949789.040261652</v>
      </c>
      <c r="E18">
        <v>11724213.531386269</v>
      </c>
      <c r="F18">
        <v>12457196.52452819</v>
      </c>
      <c r="G18">
        <v>13285278.990325127</v>
      </c>
      <c r="H18">
        <v>12138659.645216383</v>
      </c>
      <c r="I18">
        <v>12934621.6</v>
      </c>
      <c r="J18">
        <v>13756967.530217895</v>
      </c>
      <c r="K18">
        <v>14335257.078764997</v>
      </c>
      <c r="L18">
        <v>15131400.934168112</v>
      </c>
      <c r="M18">
        <v>16417334.214477254</v>
      </c>
    </row>
    <row r="19" spans="1:13">
      <c r="A19" t="s">
        <v>401</v>
      </c>
      <c r="B19" t="s">
        <v>368</v>
      </c>
      <c r="C19" t="s">
        <v>351</v>
      </c>
      <c r="D19">
        <v>9183330.6020000055</v>
      </c>
      <c r="E19">
        <v>9679530.1249999963</v>
      </c>
      <c r="F19">
        <v>9988771.9979999848</v>
      </c>
      <c r="G19">
        <v>10163639.632999998</v>
      </c>
      <c r="H19">
        <v>11112208.733121147</v>
      </c>
      <c r="I19">
        <v>11321416.695144493</v>
      </c>
      <c r="J19">
        <v>11457581.192186259</v>
      </c>
      <c r="K19">
        <v>12051869.218356457</v>
      </c>
      <c r="L19">
        <v>12176372.124320459</v>
      </c>
      <c r="M19">
        <v>12406008.996805828</v>
      </c>
    </row>
    <row r="20" spans="1:13">
      <c r="A20" t="s">
        <v>402</v>
      </c>
      <c r="B20" t="s">
        <v>369</v>
      </c>
      <c r="C20" t="s">
        <v>351</v>
      </c>
      <c r="D20">
        <v>11979590.89746307</v>
      </c>
      <c r="E20">
        <v>12743720.769999996</v>
      </c>
      <c r="F20">
        <v>13496805.532000009</v>
      </c>
      <c r="G20">
        <v>15186501.32351586</v>
      </c>
      <c r="H20">
        <v>15528914.997031257</v>
      </c>
      <c r="I20">
        <v>16608099.729979958</v>
      </c>
      <c r="J20">
        <v>16686033.651109129</v>
      </c>
      <c r="K20">
        <v>17065227.988052957</v>
      </c>
      <c r="L20">
        <v>18337384.155797631</v>
      </c>
      <c r="M20">
        <v>18798006.744748022</v>
      </c>
    </row>
    <row r="21" spans="1:13">
      <c r="A21" t="s">
        <v>403</v>
      </c>
      <c r="B21" t="s">
        <v>370</v>
      </c>
      <c r="C21" t="s">
        <v>351</v>
      </c>
      <c r="D21">
        <v>10912057.815456001</v>
      </c>
      <c r="E21">
        <v>11491011.252</v>
      </c>
      <c r="F21">
        <v>12068844.700999992</v>
      </c>
      <c r="G21">
        <v>12797517.960000005</v>
      </c>
      <c r="H21">
        <v>13555230.092</v>
      </c>
      <c r="I21">
        <v>14609189.330225851</v>
      </c>
      <c r="J21">
        <v>13606888.44491349</v>
      </c>
      <c r="K21">
        <v>14381264.448216401</v>
      </c>
      <c r="L21">
        <v>14805013.247764619</v>
      </c>
      <c r="M21">
        <v>15548815.67787263</v>
      </c>
    </row>
    <row r="22" spans="1:13">
      <c r="A22" t="s">
        <v>404</v>
      </c>
      <c r="B22" t="s">
        <v>371</v>
      </c>
      <c r="C22" t="s">
        <v>351</v>
      </c>
      <c r="D22">
        <v>8217457.863848675</v>
      </c>
      <c r="E22">
        <v>8781988.3480000012</v>
      </c>
      <c r="F22">
        <v>9540504.0880000032</v>
      </c>
      <c r="G22">
        <v>10172836.696000015</v>
      </c>
      <c r="H22">
        <v>10797661.91100001</v>
      </c>
      <c r="I22">
        <v>11930660.88630482</v>
      </c>
      <c r="J22">
        <v>11652262.408432208</v>
      </c>
      <c r="K22">
        <v>11930664.192631859</v>
      </c>
      <c r="L22">
        <v>12690981.853993706</v>
      </c>
      <c r="M22">
        <v>13033460.666881099</v>
      </c>
    </row>
    <row r="23" spans="1:13">
      <c r="A23" t="s">
        <v>405</v>
      </c>
      <c r="B23" t="s">
        <v>372</v>
      </c>
      <c r="C23" t="s">
        <v>351</v>
      </c>
      <c r="D23">
        <v>10657862.633399997</v>
      </c>
      <c r="E23">
        <v>11074904.171000004</v>
      </c>
      <c r="F23">
        <v>11466935.68</v>
      </c>
      <c r="G23">
        <v>11879261.03000002</v>
      </c>
      <c r="H23">
        <v>12196049.851510026</v>
      </c>
      <c r="I23">
        <v>12883379.91239718</v>
      </c>
      <c r="J23">
        <v>12894554.442726176</v>
      </c>
      <c r="K23">
        <v>13025470.084482733</v>
      </c>
      <c r="L23">
        <v>13353709.486248562</v>
      </c>
      <c r="M23">
        <v>13758741.894949717</v>
      </c>
    </row>
    <row r="24" spans="1:13">
      <c r="A24" t="s">
        <v>406</v>
      </c>
      <c r="B24" t="s">
        <v>373</v>
      </c>
      <c r="C24" t="s">
        <v>351</v>
      </c>
      <c r="D24">
        <v>14013989.568243891</v>
      </c>
      <c r="E24">
        <v>14950864.144026769</v>
      </c>
      <c r="F24">
        <v>15971387.44418647</v>
      </c>
      <c r="G24">
        <v>17532580.561160684</v>
      </c>
      <c r="H24">
        <v>17562259.177792951</v>
      </c>
      <c r="I24">
        <v>16697098.905160125</v>
      </c>
      <c r="J24">
        <v>14522268.737805206</v>
      </c>
      <c r="K24">
        <v>13101052.028512761</v>
      </c>
      <c r="L24">
        <v>14137073.684401788</v>
      </c>
      <c r="M24">
        <v>15545866.10036872</v>
      </c>
    </row>
    <row r="25" spans="1:13">
      <c r="A25" t="s">
        <v>407</v>
      </c>
      <c r="B25" t="s">
        <v>374</v>
      </c>
      <c r="C25" t="s">
        <v>351</v>
      </c>
      <c r="D25">
        <v>3327520.9570196406</v>
      </c>
      <c r="E25">
        <v>3429630.4516383186</v>
      </c>
      <c r="F25">
        <v>3663317.4925408498</v>
      </c>
      <c r="G25">
        <v>4426771.7957725786</v>
      </c>
      <c r="H25">
        <v>4697741.7900878945</v>
      </c>
      <c r="I25">
        <v>4221041.9883294953</v>
      </c>
      <c r="J25">
        <v>3947167.5519692795</v>
      </c>
      <c r="K25">
        <v>3571782.8432177412</v>
      </c>
      <c r="L25">
        <v>3738168.2267522505</v>
      </c>
      <c r="M25">
        <v>3868093.651635997</v>
      </c>
    </row>
    <row r="26" spans="1:13">
      <c r="A26" t="s">
        <v>408</v>
      </c>
      <c r="B26" t="s">
        <v>375</v>
      </c>
      <c r="C26" t="s">
        <v>351</v>
      </c>
      <c r="D26">
        <v>8422590.9125663806</v>
      </c>
      <c r="E26">
        <v>9288862.6494772192</v>
      </c>
      <c r="F26">
        <v>9940602.9135692809</v>
      </c>
      <c r="G26">
        <v>10641851.518969012</v>
      </c>
      <c r="H26">
        <v>11537630.252205953</v>
      </c>
      <c r="I26">
        <v>12684033.17856862</v>
      </c>
      <c r="J26">
        <v>12785761.289394343</v>
      </c>
      <c r="K26">
        <v>13516031.891428709</v>
      </c>
      <c r="L26">
        <v>14300691.949668037</v>
      </c>
      <c r="M26">
        <v>14598578.750801872</v>
      </c>
    </row>
    <row r="27" spans="1:13">
      <c r="A27" t="s">
        <v>409</v>
      </c>
      <c r="B27" t="s">
        <v>376</v>
      </c>
      <c r="C27" t="s">
        <v>351</v>
      </c>
      <c r="D27">
        <v>8009483.7799999909</v>
      </c>
      <c r="E27">
        <v>8507223.6899999995</v>
      </c>
      <c r="F27">
        <v>8955443.0969999898</v>
      </c>
      <c r="G27">
        <v>9412846.2930000015</v>
      </c>
      <c r="H27">
        <v>9870284.3530000001</v>
      </c>
      <c r="I27">
        <v>10716218.384184998</v>
      </c>
      <c r="J27">
        <v>10700327.447282473</v>
      </c>
      <c r="K27">
        <v>11072918.282571444</v>
      </c>
      <c r="L27">
        <v>11153484.859999999</v>
      </c>
      <c r="M27">
        <v>11374346.129999999</v>
      </c>
    </row>
    <row r="28" spans="1:13">
      <c r="A28" t="s">
        <v>410</v>
      </c>
      <c r="B28" t="s">
        <v>377</v>
      </c>
      <c r="C28" t="s">
        <v>351</v>
      </c>
      <c r="D28">
        <v>20578073.818999998</v>
      </c>
      <c r="E28">
        <v>21545387.004000001</v>
      </c>
      <c r="F28">
        <v>22451028.701999992</v>
      </c>
      <c r="G28">
        <v>23057704.18500001</v>
      </c>
      <c r="H28">
        <v>23505017.431713101</v>
      </c>
      <c r="I28">
        <v>25407420.984578412</v>
      </c>
      <c r="J28">
        <v>25066638.573880002</v>
      </c>
      <c r="K28">
        <v>25746955.188070737</v>
      </c>
      <c r="L28">
        <v>27346386.117000334</v>
      </c>
      <c r="M28">
        <v>29251408.635565013</v>
      </c>
    </row>
    <row r="29" spans="1:13">
      <c r="A29" t="s">
        <v>411</v>
      </c>
      <c r="B29" t="s">
        <v>378</v>
      </c>
      <c r="C29" t="s">
        <v>351</v>
      </c>
      <c r="D29">
        <v>7712647.8389999997</v>
      </c>
      <c r="E29">
        <v>9325246.990000017</v>
      </c>
      <c r="F29">
        <v>9452346.8919999991</v>
      </c>
      <c r="G29">
        <v>10072814.361000001</v>
      </c>
      <c r="H29">
        <v>10313592.610000007</v>
      </c>
      <c r="I29">
        <v>10773074.990771834</v>
      </c>
      <c r="J29">
        <v>11059613.281257764</v>
      </c>
      <c r="K29">
        <v>11752102.895922601</v>
      </c>
      <c r="L29">
        <v>12329925.324740391</v>
      </c>
      <c r="M29">
        <v>13065077.118375978</v>
      </c>
    </row>
    <row r="30" spans="1:13">
      <c r="A30" t="s">
        <v>412</v>
      </c>
      <c r="B30" t="s">
        <v>379</v>
      </c>
      <c r="C30" t="s">
        <v>351</v>
      </c>
      <c r="D30">
        <v>3642768.2826348934</v>
      </c>
      <c r="E30">
        <v>3946319.0179999992</v>
      </c>
      <c r="F30">
        <v>4168995.8860000004</v>
      </c>
      <c r="G30">
        <v>4437279.1020000009</v>
      </c>
      <c r="H30">
        <v>4555445.3069973364</v>
      </c>
      <c r="I30">
        <v>4842403.5879736282</v>
      </c>
      <c r="J30">
        <v>4949584.3410254624</v>
      </c>
      <c r="K30">
        <v>5177147.6316592433</v>
      </c>
      <c r="L30">
        <v>5389580.463376537</v>
      </c>
      <c r="M30">
        <v>5660329.2836239729</v>
      </c>
    </row>
    <row r="31" spans="1:13">
      <c r="A31" t="s">
        <v>413</v>
      </c>
      <c r="B31" t="s">
        <v>380</v>
      </c>
      <c r="C31" t="s">
        <v>351</v>
      </c>
      <c r="D31">
        <v>3192723.388802255</v>
      </c>
      <c r="E31">
        <v>3406297.7560000001</v>
      </c>
      <c r="F31">
        <v>3554942.1459999993</v>
      </c>
      <c r="G31">
        <v>3666974.4390000007</v>
      </c>
      <c r="H31">
        <v>3927979.4786898531</v>
      </c>
      <c r="I31">
        <v>4364746.0708375899</v>
      </c>
      <c r="J31">
        <v>4622930.3172523547</v>
      </c>
      <c r="K31">
        <v>4834296.3374504205</v>
      </c>
      <c r="L31">
        <v>5095936.0932391761</v>
      </c>
      <c r="M31">
        <v>5169703.9135219455</v>
      </c>
    </row>
    <row r="32" spans="1:13">
      <c r="A32" t="s">
        <v>414</v>
      </c>
      <c r="B32" t="s">
        <v>381</v>
      </c>
      <c r="C32" t="s">
        <v>351</v>
      </c>
      <c r="D32">
        <v>7126877.3755751895</v>
      </c>
      <c r="E32">
        <v>7838095.3533223337</v>
      </c>
      <c r="F32">
        <v>8534338.9740722757</v>
      </c>
      <c r="G32">
        <v>9071075.5888803508</v>
      </c>
      <c r="H32">
        <v>9378997.4219758287</v>
      </c>
      <c r="I32">
        <v>10184212.686404459</v>
      </c>
      <c r="J32">
        <v>10446297.548269425</v>
      </c>
      <c r="K32">
        <v>10549333.279475391</v>
      </c>
      <c r="L32">
        <v>10623230.518589091</v>
      </c>
      <c r="M32">
        <v>10519109.958956242</v>
      </c>
    </row>
    <row r="33" spans="1:13">
      <c r="A33" t="s">
        <v>415</v>
      </c>
      <c r="B33" t="s">
        <v>382</v>
      </c>
      <c r="C33" t="s">
        <v>351</v>
      </c>
      <c r="D33">
        <v>4215399.1186751658</v>
      </c>
      <c r="E33">
        <v>4785826.7110000001</v>
      </c>
      <c r="F33">
        <v>5201193.5700000059</v>
      </c>
      <c r="G33">
        <v>5619168.5590000004</v>
      </c>
      <c r="H33">
        <v>6014045.6226432491</v>
      </c>
      <c r="I33">
        <v>6355941.2083947053</v>
      </c>
      <c r="J33">
        <v>6428665.5476848613</v>
      </c>
      <c r="K33">
        <v>6662320.3972802702</v>
      </c>
      <c r="L33">
        <v>6976767.8223177604</v>
      </c>
      <c r="M33">
        <v>7590552.7534012031</v>
      </c>
    </row>
    <row r="34" spans="1:13">
      <c r="A34" t="s">
        <v>416</v>
      </c>
      <c r="B34" t="s">
        <v>383</v>
      </c>
      <c r="C34" t="s">
        <v>351</v>
      </c>
      <c r="D34">
        <v>6781745.398967647</v>
      </c>
      <c r="E34">
        <v>7236047.091999989</v>
      </c>
      <c r="F34">
        <v>7957128.7360000005</v>
      </c>
      <c r="G34">
        <v>8558126.4179999884</v>
      </c>
      <c r="H34">
        <v>8791446.3139999993</v>
      </c>
      <c r="I34">
        <v>9174898.0221443754</v>
      </c>
      <c r="J34">
        <v>9286842.6452010479</v>
      </c>
      <c r="K34">
        <v>9315309.6490971632</v>
      </c>
      <c r="L34">
        <v>9393478.7790331133</v>
      </c>
      <c r="M34">
        <v>9715194.2825853098</v>
      </c>
    </row>
    <row r="35" spans="1:13">
      <c r="A35" t="s">
        <v>417</v>
      </c>
      <c r="B35" t="s">
        <v>384</v>
      </c>
      <c r="C35" t="s">
        <v>351</v>
      </c>
      <c r="D35">
        <v>18189543.247387744</v>
      </c>
      <c r="E35">
        <v>18906998.976000018</v>
      </c>
      <c r="F35">
        <v>20311254.751000032</v>
      </c>
      <c r="G35">
        <v>22083971.175907936</v>
      </c>
      <c r="H35">
        <v>23987385.725500327</v>
      </c>
      <c r="I35">
        <v>25220753.912145883</v>
      </c>
      <c r="J35">
        <v>25602901.371694922</v>
      </c>
      <c r="K35">
        <v>26411246.137270398</v>
      </c>
      <c r="L35">
        <v>26853492.090991594</v>
      </c>
      <c r="M35">
        <v>27957088.195751749</v>
      </c>
    </row>
    <row r="38" spans="1:13">
      <c r="B38" t="s">
        <v>78</v>
      </c>
      <c r="C38" t="s">
        <v>0</v>
      </c>
      <c r="D38">
        <v>2010</v>
      </c>
      <c r="E38">
        <v>2011</v>
      </c>
      <c r="F38">
        <v>2012</v>
      </c>
      <c r="G38">
        <v>2013</v>
      </c>
      <c r="H38">
        <v>2014</v>
      </c>
      <c r="I38">
        <v>2015</v>
      </c>
      <c r="J38">
        <v>2016</v>
      </c>
      <c r="K38">
        <v>2017</v>
      </c>
      <c r="L38">
        <v>2018</v>
      </c>
      <c r="M38">
        <v>2019</v>
      </c>
    </row>
    <row r="39" spans="1:13">
      <c r="B39">
        <v>1</v>
      </c>
      <c r="C39" t="s">
        <v>1</v>
      </c>
      <c r="D39">
        <f>VLOOKUP($C39,$A$2:$M$35,4,FALSE)</f>
        <v>19572175.742834941</v>
      </c>
      <c r="E39">
        <f>VLOOKUP($C39,$A$2:$M$35,5,FALSE)</f>
        <v>19913184.138999999</v>
      </c>
      <c r="F39">
        <f>VLOOKUP($C39,$A$2:$M$35,6,FALSE)</f>
        <v>21535998.675000008</v>
      </c>
      <c r="G39">
        <f>VLOOKUP($C39,$A$2:$M$35,7,FALSE)</f>
        <v>22688966.874501072</v>
      </c>
      <c r="H39">
        <f>VLOOKUP($C39,$A$2:$M$35,8,FALSE)</f>
        <v>23097244.04832004</v>
      </c>
      <c r="I39">
        <f>VLOOKUP($C39,$A$2:$M$35,9,FALSE)</f>
        <v>23960168.505491808</v>
      </c>
      <c r="J39">
        <f>VLOOKUP($C39,$A$2:$M$35,10,FALSE)</f>
        <v>19930250.955113925</v>
      </c>
      <c r="K39">
        <f>VLOOKUP($C39,$A$2:$M$35,11,FALSE)</f>
        <v>20884412.188972019</v>
      </c>
      <c r="L39">
        <f>VLOOKUP($C39,$A$2:$M$35,12,FALSE)</f>
        <v>21529062.019218951</v>
      </c>
      <c r="M39">
        <f>VLOOKUP($C39,$A$2:$M$35,13,FALSE)</f>
        <v>23319643.830456987</v>
      </c>
    </row>
    <row r="40" spans="1:13">
      <c r="B40">
        <v>2</v>
      </c>
      <c r="C40" t="s">
        <v>2</v>
      </c>
      <c r="D40">
        <f t="shared" ref="D40:D72" si="0">VLOOKUP($C40,$A$2:$M$35,4,FALSE)</f>
        <v>10949789.040261652</v>
      </c>
      <c r="E40">
        <f t="shared" ref="E40:E72" si="1">VLOOKUP($C40,$A$2:$M$35,5,FALSE)</f>
        <v>11724213.531386269</v>
      </c>
      <c r="F40">
        <f t="shared" ref="F40:F72" si="2">VLOOKUP($C40,$A$2:$M$35,6,FALSE)</f>
        <v>12457196.52452819</v>
      </c>
      <c r="G40">
        <f t="shared" ref="G40:G72" si="3">VLOOKUP($C40,$A$2:$M$35,7,FALSE)</f>
        <v>13285278.990325127</v>
      </c>
      <c r="H40">
        <f t="shared" ref="H40:H72" si="4">VLOOKUP($C40,$A$2:$M$35,8,FALSE)</f>
        <v>12138659.645216383</v>
      </c>
      <c r="I40">
        <f t="shared" ref="I40:I72" si="5">VLOOKUP($C40,$A$2:$M$35,9,FALSE)</f>
        <v>12934621.6</v>
      </c>
      <c r="J40">
        <f t="shared" ref="J40:J72" si="6">VLOOKUP($C40,$A$2:$M$35,10,FALSE)</f>
        <v>13756967.530217895</v>
      </c>
      <c r="K40">
        <f t="shared" ref="K40:K72" si="7">VLOOKUP($C40,$A$2:$M$35,11,FALSE)</f>
        <v>14335257.078764997</v>
      </c>
      <c r="L40">
        <f t="shared" ref="L40:L72" si="8">VLOOKUP($C40,$A$2:$M$35,12,FALSE)</f>
        <v>15131400.934168112</v>
      </c>
      <c r="M40">
        <f t="shared" ref="M40:M72" si="9">VLOOKUP($C40,$A$2:$M$35,13,FALSE)</f>
        <v>16417334.214477254</v>
      </c>
    </row>
    <row r="41" spans="1:13">
      <c r="B41">
        <v>3</v>
      </c>
      <c r="C41" t="s">
        <v>3</v>
      </c>
      <c r="D41">
        <f t="shared" si="0"/>
        <v>3480126.9601829643</v>
      </c>
      <c r="E41">
        <f t="shared" si="1"/>
        <v>3765154.8789999997</v>
      </c>
      <c r="F41">
        <f t="shared" si="2"/>
        <v>3995334.0149999987</v>
      </c>
      <c r="G41">
        <f t="shared" si="3"/>
        <v>4222097.9366525989</v>
      </c>
      <c r="H41">
        <f t="shared" si="4"/>
        <v>4470518.2912751772</v>
      </c>
      <c r="I41">
        <f t="shared" si="5"/>
        <v>4668367.2434123112</v>
      </c>
      <c r="J41">
        <f t="shared" si="6"/>
        <v>4868522.8703634962</v>
      </c>
      <c r="K41">
        <f t="shared" si="7"/>
        <v>4994872.8510026531</v>
      </c>
      <c r="L41">
        <f t="shared" si="8"/>
        <v>5060191.0701351203</v>
      </c>
      <c r="M41">
        <f t="shared" si="9"/>
        <v>5225840.3907040469</v>
      </c>
    </row>
    <row r="42" spans="1:13">
      <c r="B42">
        <v>4</v>
      </c>
      <c r="C42" t="s">
        <v>4</v>
      </c>
      <c r="D42">
        <f t="shared" si="0"/>
        <v>12440201.361999992</v>
      </c>
      <c r="E42">
        <f t="shared" si="1"/>
        <v>13516721.823999994</v>
      </c>
      <c r="F42">
        <f t="shared" si="2"/>
        <v>14218336.285999995</v>
      </c>
      <c r="G42">
        <f t="shared" si="3"/>
        <v>14892699.227288563</v>
      </c>
      <c r="H42">
        <f t="shared" si="4"/>
        <v>14879482.507329475</v>
      </c>
      <c r="I42">
        <f t="shared" si="5"/>
        <v>15604963.820042323</v>
      </c>
      <c r="J42">
        <f t="shared" si="6"/>
        <v>16206294.096941805</v>
      </c>
      <c r="K42">
        <f t="shared" si="7"/>
        <v>17075261.123932429</v>
      </c>
      <c r="L42">
        <f t="shared" si="8"/>
        <v>18504145.016438901</v>
      </c>
      <c r="M42">
        <f t="shared" si="9"/>
        <v>19624482.147777215</v>
      </c>
    </row>
    <row r="43" spans="1:13">
      <c r="B43">
        <v>5</v>
      </c>
      <c r="C43" t="s">
        <v>5</v>
      </c>
      <c r="D43">
        <f t="shared" si="0"/>
        <v>5681452.7552732863</v>
      </c>
      <c r="E43">
        <f t="shared" si="1"/>
        <v>5927532.2709999988</v>
      </c>
      <c r="F43">
        <f t="shared" si="2"/>
        <v>6255797.0820000004</v>
      </c>
      <c r="G43">
        <f t="shared" si="3"/>
        <v>6573567.4420000035</v>
      </c>
      <c r="H43">
        <f t="shared" si="4"/>
        <v>7068105.2000000039</v>
      </c>
      <c r="I43">
        <f t="shared" si="5"/>
        <v>7582734.7998792036</v>
      </c>
      <c r="J43">
        <f t="shared" si="6"/>
        <v>7752624.5025799107</v>
      </c>
      <c r="K43">
        <f t="shared" si="7"/>
        <v>7962151.5744888512</v>
      </c>
      <c r="L43">
        <f t="shared" si="8"/>
        <v>8378773.9130698219</v>
      </c>
      <c r="M43">
        <f t="shared" si="9"/>
        <v>8694698.415071182</v>
      </c>
    </row>
    <row r="44" spans="1:13">
      <c r="B44">
        <v>6</v>
      </c>
      <c r="C44" t="s">
        <v>6</v>
      </c>
      <c r="D44">
        <f t="shared" si="0"/>
        <v>3642768.2826348934</v>
      </c>
      <c r="E44">
        <f t="shared" si="1"/>
        <v>3946319.0179999992</v>
      </c>
      <c r="F44">
        <f t="shared" si="2"/>
        <v>4168995.8860000004</v>
      </c>
      <c r="G44">
        <f t="shared" si="3"/>
        <v>4437279.1020000009</v>
      </c>
      <c r="H44">
        <f t="shared" si="4"/>
        <v>4555445.3069973364</v>
      </c>
      <c r="I44">
        <f t="shared" si="5"/>
        <v>4842403.5879736282</v>
      </c>
      <c r="J44">
        <f t="shared" si="6"/>
        <v>4949584.3410254624</v>
      </c>
      <c r="K44">
        <f t="shared" si="7"/>
        <v>5177147.6316592433</v>
      </c>
      <c r="L44">
        <f t="shared" si="8"/>
        <v>5389580.463376537</v>
      </c>
      <c r="M44">
        <f t="shared" si="9"/>
        <v>5660329.2836239729</v>
      </c>
    </row>
    <row r="45" spans="1:13">
      <c r="B45">
        <v>7</v>
      </c>
      <c r="C45" t="s">
        <v>7</v>
      </c>
      <c r="D45">
        <f t="shared" si="0"/>
        <v>6781745.398967647</v>
      </c>
      <c r="E45">
        <f t="shared" si="1"/>
        <v>7236047.091999989</v>
      </c>
      <c r="F45">
        <f t="shared" si="2"/>
        <v>7957128.7360000005</v>
      </c>
      <c r="G45">
        <f t="shared" si="3"/>
        <v>8558126.4179999884</v>
      </c>
      <c r="H45">
        <f t="shared" si="4"/>
        <v>8791446.3139999993</v>
      </c>
      <c r="I45">
        <f t="shared" si="5"/>
        <v>9174898.0221443754</v>
      </c>
      <c r="J45">
        <f t="shared" si="6"/>
        <v>9286842.6452010479</v>
      </c>
      <c r="K45">
        <f t="shared" si="7"/>
        <v>9315309.6490971632</v>
      </c>
      <c r="L45">
        <f t="shared" si="8"/>
        <v>9393478.7790331133</v>
      </c>
      <c r="M45">
        <f t="shared" si="9"/>
        <v>9715194.2825853098</v>
      </c>
    </row>
    <row r="46" spans="1:13">
      <c r="B46">
        <v>8</v>
      </c>
      <c r="C46" t="s">
        <v>8</v>
      </c>
      <c r="D46">
        <f t="shared" si="0"/>
        <v>136946657.70277974</v>
      </c>
      <c r="E46">
        <f t="shared" si="1"/>
        <v>146292778.26889938</v>
      </c>
      <c r="F46">
        <f t="shared" si="2"/>
        <v>154778815.5052782</v>
      </c>
      <c r="G46">
        <f t="shared" si="3"/>
        <v>169460652.05184454</v>
      </c>
      <c r="H46">
        <f t="shared" si="4"/>
        <v>172921682.93958256</v>
      </c>
      <c r="I46">
        <f t="shared" si="5"/>
        <v>174686721.758205</v>
      </c>
      <c r="J46">
        <f t="shared" si="6"/>
        <v>176991678.8332507</v>
      </c>
      <c r="K46">
        <f t="shared" si="7"/>
        <v>182639605.53706041</v>
      </c>
      <c r="L46">
        <f t="shared" si="8"/>
        <v>213092601.38887468</v>
      </c>
      <c r="M46">
        <f t="shared" si="9"/>
        <v>212809429.50593266</v>
      </c>
    </row>
    <row r="47" spans="1:13">
      <c r="B47">
        <v>9</v>
      </c>
      <c r="C47" t="s">
        <v>9</v>
      </c>
      <c r="D47">
        <f t="shared" si="0"/>
        <v>8024190.0214964263</v>
      </c>
      <c r="E47">
        <f t="shared" si="1"/>
        <v>8406567.416680757</v>
      </c>
      <c r="F47">
        <f t="shared" si="2"/>
        <v>8982549.2306665517</v>
      </c>
      <c r="G47">
        <f t="shared" si="3"/>
        <v>9395754.3887159564</v>
      </c>
      <c r="H47">
        <f t="shared" si="4"/>
        <v>9800659.2263105847</v>
      </c>
      <c r="I47">
        <f t="shared" si="5"/>
        <v>9842156.4470242076</v>
      </c>
      <c r="J47">
        <f t="shared" si="6"/>
        <v>9754409.8696285188</v>
      </c>
      <c r="K47">
        <f t="shared" si="7"/>
        <v>10232581.786924314</v>
      </c>
      <c r="L47">
        <f t="shared" si="8"/>
        <v>10689630.187184814</v>
      </c>
      <c r="M47">
        <f t="shared" si="9"/>
        <v>11832574.517104898</v>
      </c>
    </row>
    <row r="48" spans="1:13">
      <c r="B48">
        <v>10</v>
      </c>
      <c r="C48" t="s">
        <v>10</v>
      </c>
      <c r="D48">
        <f t="shared" si="0"/>
        <v>54922081.000000015</v>
      </c>
      <c r="E48">
        <f t="shared" si="1"/>
        <v>54949787.320000015</v>
      </c>
      <c r="F48">
        <f t="shared" si="2"/>
        <v>58348053.510000005</v>
      </c>
      <c r="G48">
        <f t="shared" si="3"/>
        <v>58868331.912008308</v>
      </c>
      <c r="H48">
        <f t="shared" si="4"/>
        <v>61013468.946755484</v>
      </c>
      <c r="I48">
        <f t="shared" si="5"/>
        <v>65955832.598144501</v>
      </c>
      <c r="J48">
        <f t="shared" si="6"/>
        <v>66093153.215159208</v>
      </c>
      <c r="K48">
        <f t="shared" si="7"/>
        <v>68619753.620485455</v>
      </c>
      <c r="L48">
        <f t="shared" si="8"/>
        <v>70268909.490068197</v>
      </c>
      <c r="M48">
        <f t="shared" si="9"/>
        <v>73718401.592237145</v>
      </c>
    </row>
    <row r="49" spans="2:13">
      <c r="B49">
        <v>11</v>
      </c>
      <c r="C49" t="s">
        <v>11</v>
      </c>
      <c r="D49">
        <f t="shared" si="0"/>
        <v>49467504.637552992</v>
      </c>
      <c r="E49">
        <f t="shared" si="1"/>
        <v>50925202.340000093</v>
      </c>
      <c r="F49">
        <f t="shared" si="2"/>
        <v>52571852.419999979</v>
      </c>
      <c r="G49">
        <f t="shared" si="3"/>
        <v>55431416.519999996</v>
      </c>
      <c r="H49">
        <f t="shared" si="4"/>
        <v>56643274.576958388</v>
      </c>
      <c r="I49">
        <f t="shared" si="5"/>
        <v>58117816.001543388</v>
      </c>
      <c r="J49">
        <f t="shared" si="6"/>
        <v>57782238.482116893</v>
      </c>
      <c r="K49">
        <f t="shared" si="7"/>
        <v>59554139.027309835</v>
      </c>
      <c r="L49">
        <f t="shared" si="8"/>
        <v>61331379.644825637</v>
      </c>
      <c r="M49">
        <f t="shared" si="9"/>
        <v>63770742.575680405</v>
      </c>
    </row>
    <row r="50" spans="2:13">
      <c r="B50">
        <v>12</v>
      </c>
      <c r="C50" t="s">
        <v>12</v>
      </c>
      <c r="D50">
        <f t="shared" si="0"/>
        <v>59765151.654678583</v>
      </c>
      <c r="E50">
        <f t="shared" si="1"/>
        <v>60892951.82000003</v>
      </c>
      <c r="F50">
        <f t="shared" si="2"/>
        <v>64791279.947140537</v>
      </c>
      <c r="G50">
        <f t="shared" si="3"/>
        <v>68204689.56283614</v>
      </c>
      <c r="H50">
        <f t="shared" si="4"/>
        <v>70049395.973317504</v>
      </c>
      <c r="I50">
        <f t="shared" si="5"/>
        <v>71636304.71752429</v>
      </c>
      <c r="J50">
        <f t="shared" si="6"/>
        <v>65239537.962479368</v>
      </c>
      <c r="K50">
        <f t="shared" si="7"/>
        <v>67574946.479983941</v>
      </c>
      <c r="L50">
        <f t="shared" si="8"/>
        <v>70952281.391717628</v>
      </c>
      <c r="M50">
        <f t="shared" si="9"/>
        <v>74237815.22577548</v>
      </c>
    </row>
    <row r="51" spans="2:13">
      <c r="B51">
        <v>13</v>
      </c>
      <c r="C51" t="s">
        <v>13</v>
      </c>
      <c r="D51">
        <f t="shared" si="0"/>
        <v>10912057.815456001</v>
      </c>
      <c r="E51">
        <f t="shared" si="1"/>
        <v>11491011.252</v>
      </c>
      <c r="F51">
        <f t="shared" si="2"/>
        <v>12068844.700999992</v>
      </c>
      <c r="G51">
        <f t="shared" si="3"/>
        <v>12797517.960000005</v>
      </c>
      <c r="H51">
        <f t="shared" si="4"/>
        <v>13555230.092</v>
      </c>
      <c r="I51">
        <f t="shared" si="5"/>
        <v>14609189.330225851</v>
      </c>
      <c r="J51">
        <f t="shared" si="6"/>
        <v>13606888.44491349</v>
      </c>
      <c r="K51">
        <f t="shared" si="7"/>
        <v>14381264.448216401</v>
      </c>
      <c r="L51">
        <f t="shared" si="8"/>
        <v>14805013.247764619</v>
      </c>
      <c r="M51">
        <f t="shared" si="9"/>
        <v>15548815.67787263</v>
      </c>
    </row>
    <row r="52" spans="2:13">
      <c r="B52">
        <v>14</v>
      </c>
      <c r="C52" t="s">
        <v>14</v>
      </c>
      <c r="D52">
        <f t="shared" si="0"/>
        <v>10657862.633399997</v>
      </c>
      <c r="E52">
        <f t="shared" si="1"/>
        <v>11074904.171000004</v>
      </c>
      <c r="F52">
        <f t="shared" si="2"/>
        <v>11466935.68</v>
      </c>
      <c r="G52">
        <f t="shared" si="3"/>
        <v>11879261.03000002</v>
      </c>
      <c r="H52">
        <f t="shared" si="4"/>
        <v>12196049.851510026</v>
      </c>
      <c r="I52">
        <f t="shared" si="5"/>
        <v>12883379.91239718</v>
      </c>
      <c r="J52">
        <f t="shared" si="6"/>
        <v>12894554.442726176</v>
      </c>
      <c r="K52">
        <f t="shared" si="7"/>
        <v>13025470.084482733</v>
      </c>
      <c r="L52">
        <f t="shared" si="8"/>
        <v>13353709.486248562</v>
      </c>
      <c r="M52">
        <f t="shared" si="9"/>
        <v>13758741.894949717</v>
      </c>
    </row>
    <row r="53" spans="2:13">
      <c r="B53">
        <v>15</v>
      </c>
      <c r="C53" t="s">
        <v>15</v>
      </c>
      <c r="D53">
        <f t="shared" si="0"/>
        <v>8217457.863848675</v>
      </c>
      <c r="E53">
        <f t="shared" si="1"/>
        <v>8781988.3480000012</v>
      </c>
      <c r="F53">
        <f t="shared" si="2"/>
        <v>9540504.0880000032</v>
      </c>
      <c r="G53">
        <f t="shared" si="3"/>
        <v>10172836.696000015</v>
      </c>
      <c r="H53">
        <f t="shared" si="4"/>
        <v>10797661.91100001</v>
      </c>
      <c r="I53">
        <f t="shared" si="5"/>
        <v>11930660.88630482</v>
      </c>
      <c r="J53">
        <f t="shared" si="6"/>
        <v>11652262.408432208</v>
      </c>
      <c r="K53">
        <f t="shared" si="7"/>
        <v>11930664.192631859</v>
      </c>
      <c r="L53">
        <f t="shared" si="8"/>
        <v>12690981.853993706</v>
      </c>
      <c r="M53">
        <f t="shared" si="9"/>
        <v>13033460.666881099</v>
      </c>
    </row>
    <row r="54" spans="2:13">
      <c r="B54">
        <v>16</v>
      </c>
      <c r="C54" t="s">
        <v>16</v>
      </c>
      <c r="D54">
        <f t="shared" si="0"/>
        <v>14013989.568243891</v>
      </c>
      <c r="E54">
        <f t="shared" si="1"/>
        <v>14950864.144026769</v>
      </c>
      <c r="F54">
        <f t="shared" si="2"/>
        <v>15971387.44418647</v>
      </c>
      <c r="G54">
        <f t="shared" si="3"/>
        <v>17532580.561160684</v>
      </c>
      <c r="H54">
        <f t="shared" si="4"/>
        <v>17562259.177792951</v>
      </c>
      <c r="I54">
        <f t="shared" si="5"/>
        <v>16697098.905160125</v>
      </c>
      <c r="J54">
        <f t="shared" si="6"/>
        <v>14522268.737805206</v>
      </c>
      <c r="K54">
        <f t="shared" si="7"/>
        <v>13101052.028512761</v>
      </c>
      <c r="L54">
        <f t="shared" si="8"/>
        <v>14137073.684401788</v>
      </c>
      <c r="M54">
        <f t="shared" si="9"/>
        <v>15545866.10036872</v>
      </c>
    </row>
    <row r="55" spans="2:13">
      <c r="B55">
        <v>17</v>
      </c>
      <c r="C55" t="s">
        <v>17</v>
      </c>
      <c r="D55">
        <f t="shared" si="0"/>
        <v>3327520.9570196406</v>
      </c>
      <c r="E55">
        <f t="shared" si="1"/>
        <v>3429630.4516383186</v>
      </c>
      <c r="F55">
        <f t="shared" si="2"/>
        <v>3663317.4925408498</v>
      </c>
      <c r="G55">
        <f t="shared" si="3"/>
        <v>4426771.7957725786</v>
      </c>
      <c r="H55">
        <f t="shared" si="4"/>
        <v>4697741.7900878945</v>
      </c>
      <c r="I55">
        <f t="shared" si="5"/>
        <v>4221041.9883294953</v>
      </c>
      <c r="J55">
        <f t="shared" si="6"/>
        <v>3947167.5519692795</v>
      </c>
      <c r="K55">
        <f t="shared" si="7"/>
        <v>3571782.8432177412</v>
      </c>
      <c r="L55">
        <f t="shared" si="8"/>
        <v>3738168.2267522505</v>
      </c>
      <c r="M55">
        <f t="shared" si="9"/>
        <v>3868093.651635997</v>
      </c>
    </row>
    <row r="56" spans="2:13">
      <c r="B56">
        <v>18</v>
      </c>
      <c r="C56" t="s">
        <v>18</v>
      </c>
      <c r="D56">
        <f t="shared" si="0"/>
        <v>6740477.8112948928</v>
      </c>
      <c r="E56">
        <f t="shared" si="1"/>
        <v>7153866.0079999976</v>
      </c>
      <c r="F56">
        <f t="shared" si="2"/>
        <v>7636376.5400000028</v>
      </c>
      <c r="G56">
        <f t="shared" si="3"/>
        <v>7946134.6049999949</v>
      </c>
      <c r="H56">
        <f t="shared" si="4"/>
        <v>8197284.689000003</v>
      </c>
      <c r="I56">
        <f t="shared" si="5"/>
        <v>8463882.7636838034</v>
      </c>
      <c r="J56">
        <f t="shared" si="6"/>
        <v>8845304.5747655556</v>
      </c>
      <c r="K56">
        <f t="shared" si="7"/>
        <v>8906542.2674005926</v>
      </c>
      <c r="L56">
        <f t="shared" si="8"/>
        <v>9034700.873684641</v>
      </c>
      <c r="M56">
        <f t="shared" si="9"/>
        <v>9166755.9604078885</v>
      </c>
    </row>
    <row r="57" spans="2:13">
      <c r="B57">
        <v>19</v>
      </c>
      <c r="C57" t="s">
        <v>19</v>
      </c>
      <c r="D57">
        <f t="shared" si="0"/>
        <v>12483702.352199979</v>
      </c>
      <c r="E57">
        <f t="shared" si="1"/>
        <v>13325586.247</v>
      </c>
      <c r="F57">
        <f t="shared" si="2"/>
        <v>14149516.475000009</v>
      </c>
      <c r="G57">
        <f t="shared" si="3"/>
        <v>14743701.004000001</v>
      </c>
      <c r="H57">
        <f t="shared" si="4"/>
        <v>15113037.57799999</v>
      </c>
      <c r="I57">
        <f t="shared" si="5"/>
        <v>16892812.856542557</v>
      </c>
      <c r="J57">
        <f t="shared" si="6"/>
        <v>17473048.001559846</v>
      </c>
      <c r="K57">
        <f t="shared" si="7"/>
        <v>17672590.130350366</v>
      </c>
      <c r="L57">
        <f t="shared" si="8"/>
        <v>17973784.856383014</v>
      </c>
      <c r="M57">
        <f t="shared" si="9"/>
        <v>18428325.850332182</v>
      </c>
    </row>
    <row r="58" spans="2:13">
      <c r="B58">
        <v>20</v>
      </c>
      <c r="C58" t="s">
        <v>20</v>
      </c>
      <c r="D58">
        <f t="shared" si="0"/>
        <v>4215399.1186751658</v>
      </c>
      <c r="E58">
        <f t="shared" si="1"/>
        <v>4785826.7110000001</v>
      </c>
      <c r="F58">
        <f t="shared" si="2"/>
        <v>5201193.5700000059</v>
      </c>
      <c r="G58">
        <f t="shared" si="3"/>
        <v>5619168.5590000004</v>
      </c>
      <c r="H58">
        <f t="shared" si="4"/>
        <v>6014045.6226432491</v>
      </c>
      <c r="I58">
        <f t="shared" si="5"/>
        <v>6355941.2083947053</v>
      </c>
      <c r="J58">
        <f t="shared" si="6"/>
        <v>6428665.5476848613</v>
      </c>
      <c r="K58">
        <f t="shared" si="7"/>
        <v>6662320.3972802702</v>
      </c>
      <c r="L58">
        <f t="shared" si="8"/>
        <v>6976767.8223177604</v>
      </c>
      <c r="M58">
        <f t="shared" si="9"/>
        <v>7590552.7534012031</v>
      </c>
    </row>
    <row r="59" spans="2:13">
      <c r="B59">
        <v>21</v>
      </c>
      <c r="C59" t="s">
        <v>21</v>
      </c>
      <c r="D59">
        <f t="shared" si="0"/>
        <v>7126877.3755751895</v>
      </c>
      <c r="E59">
        <f t="shared" si="1"/>
        <v>7838095.3533223337</v>
      </c>
      <c r="F59">
        <f t="shared" si="2"/>
        <v>8534338.9740722757</v>
      </c>
      <c r="G59">
        <f t="shared" si="3"/>
        <v>9071075.5888803508</v>
      </c>
      <c r="H59">
        <f t="shared" si="4"/>
        <v>9378997.4219758287</v>
      </c>
      <c r="I59">
        <f t="shared" si="5"/>
        <v>10184212.686404459</v>
      </c>
      <c r="J59">
        <f t="shared" si="6"/>
        <v>10446297.548269425</v>
      </c>
      <c r="K59">
        <f t="shared" si="7"/>
        <v>10549333.279475391</v>
      </c>
      <c r="L59">
        <f t="shared" si="8"/>
        <v>10623230.518589091</v>
      </c>
      <c r="M59">
        <f t="shared" si="9"/>
        <v>10519109.958956242</v>
      </c>
    </row>
    <row r="60" spans="2:13">
      <c r="B60">
        <v>22</v>
      </c>
      <c r="C60" t="s">
        <v>22</v>
      </c>
      <c r="D60">
        <f t="shared" si="0"/>
        <v>9183330.6020000055</v>
      </c>
      <c r="E60">
        <f t="shared" si="1"/>
        <v>9679530.1249999963</v>
      </c>
      <c r="F60">
        <f t="shared" si="2"/>
        <v>9988771.9979999848</v>
      </c>
      <c r="G60">
        <f t="shared" si="3"/>
        <v>10163639.632999998</v>
      </c>
      <c r="H60">
        <f t="shared" si="4"/>
        <v>11112208.733121147</v>
      </c>
      <c r="I60">
        <f t="shared" si="5"/>
        <v>11321416.695144493</v>
      </c>
      <c r="J60">
        <f t="shared" si="6"/>
        <v>11457581.192186259</v>
      </c>
      <c r="K60">
        <f t="shared" si="7"/>
        <v>12051869.218356457</v>
      </c>
      <c r="L60">
        <f t="shared" si="8"/>
        <v>12176372.124320459</v>
      </c>
      <c r="M60">
        <f t="shared" si="9"/>
        <v>12406008.996805828</v>
      </c>
    </row>
    <row r="61" spans="2:13">
      <c r="B61">
        <v>23</v>
      </c>
      <c r="C61" t="s">
        <v>23</v>
      </c>
      <c r="D61">
        <f t="shared" si="0"/>
        <v>11979590.89746307</v>
      </c>
      <c r="E61">
        <f t="shared" si="1"/>
        <v>12743720.769999996</v>
      </c>
      <c r="F61">
        <f t="shared" si="2"/>
        <v>13496805.532000009</v>
      </c>
      <c r="G61">
        <f t="shared" si="3"/>
        <v>15186501.32351586</v>
      </c>
      <c r="H61">
        <f t="shared" si="4"/>
        <v>15528914.997031257</v>
      </c>
      <c r="I61">
        <f t="shared" si="5"/>
        <v>16608099.729979958</v>
      </c>
      <c r="J61">
        <f t="shared" si="6"/>
        <v>16686033.651109129</v>
      </c>
      <c r="K61">
        <f t="shared" si="7"/>
        <v>17065227.988052957</v>
      </c>
      <c r="L61">
        <f t="shared" si="8"/>
        <v>18337384.155797631</v>
      </c>
      <c r="M61">
        <f t="shared" si="9"/>
        <v>18798006.744748022</v>
      </c>
    </row>
    <row r="62" spans="2:13">
      <c r="B62">
        <v>24</v>
      </c>
      <c r="C62" t="s">
        <v>24</v>
      </c>
      <c r="D62">
        <f t="shared" si="0"/>
        <v>18189543.247387744</v>
      </c>
      <c r="E62">
        <f t="shared" si="1"/>
        <v>18906998.976000018</v>
      </c>
      <c r="F62">
        <f t="shared" si="2"/>
        <v>20311254.751000032</v>
      </c>
      <c r="G62">
        <f t="shared" si="3"/>
        <v>22083971.175907936</v>
      </c>
      <c r="H62">
        <f t="shared" si="4"/>
        <v>23987385.725500327</v>
      </c>
      <c r="I62">
        <f t="shared" si="5"/>
        <v>25220753.912145883</v>
      </c>
      <c r="J62">
        <f t="shared" si="6"/>
        <v>25602901.371694922</v>
      </c>
      <c r="K62">
        <f t="shared" si="7"/>
        <v>26411246.137270398</v>
      </c>
      <c r="L62">
        <f t="shared" si="8"/>
        <v>26853492.090991594</v>
      </c>
      <c r="M62">
        <f t="shared" si="9"/>
        <v>27957088.195751749</v>
      </c>
    </row>
    <row r="63" spans="2:13">
      <c r="B63">
        <v>25</v>
      </c>
      <c r="C63" t="s">
        <v>25</v>
      </c>
      <c r="D63">
        <f t="shared" si="0"/>
        <v>15917523.925895546</v>
      </c>
      <c r="E63">
        <f t="shared" si="1"/>
        <v>16714278.62900001</v>
      </c>
      <c r="F63">
        <f t="shared" si="2"/>
        <v>16843094.601</v>
      </c>
      <c r="G63">
        <f t="shared" si="3"/>
        <v>18317421.484999992</v>
      </c>
      <c r="H63">
        <f t="shared" si="4"/>
        <v>17795785.464999981</v>
      </c>
      <c r="I63">
        <f t="shared" si="5"/>
        <v>18419222.992269728</v>
      </c>
      <c r="J63">
        <f t="shared" si="6"/>
        <v>18383131.113496765</v>
      </c>
      <c r="K63">
        <f t="shared" si="7"/>
        <v>18507087.265406638</v>
      </c>
      <c r="L63">
        <f t="shared" si="8"/>
        <v>18588598.728376187</v>
      </c>
      <c r="M63">
        <f t="shared" si="9"/>
        <v>19134072.919810329</v>
      </c>
    </row>
    <row r="64" spans="2:13">
      <c r="B64">
        <v>26</v>
      </c>
      <c r="C64" t="s">
        <v>26</v>
      </c>
      <c r="D64">
        <f t="shared" si="0"/>
        <v>3192723.388802255</v>
      </c>
      <c r="E64">
        <f t="shared" si="1"/>
        <v>3406297.7560000001</v>
      </c>
      <c r="F64">
        <f t="shared" si="2"/>
        <v>3554942.1459999993</v>
      </c>
      <c r="G64">
        <f t="shared" si="3"/>
        <v>3666974.4390000007</v>
      </c>
      <c r="H64">
        <f t="shared" si="4"/>
        <v>3927979.4786898531</v>
      </c>
      <c r="I64">
        <f t="shared" si="5"/>
        <v>4364746.0708375899</v>
      </c>
      <c r="J64">
        <f t="shared" si="6"/>
        <v>4622930.3172523547</v>
      </c>
      <c r="K64">
        <f t="shared" si="7"/>
        <v>4834296.3374504205</v>
      </c>
      <c r="L64">
        <f t="shared" si="8"/>
        <v>5095936.0932391761</v>
      </c>
      <c r="M64">
        <f t="shared" si="9"/>
        <v>5169703.9135219455</v>
      </c>
    </row>
    <row r="65" spans="2:13">
      <c r="B65">
        <v>27</v>
      </c>
      <c r="C65" t="s">
        <v>27</v>
      </c>
      <c r="D65">
        <f t="shared" si="0"/>
        <v>20578073.818999998</v>
      </c>
      <c r="E65">
        <f t="shared" si="1"/>
        <v>21545387.004000001</v>
      </c>
      <c r="F65">
        <f t="shared" si="2"/>
        <v>22451028.701999992</v>
      </c>
      <c r="G65">
        <f t="shared" si="3"/>
        <v>23057704.18500001</v>
      </c>
      <c r="H65">
        <f t="shared" si="4"/>
        <v>23505017.431713101</v>
      </c>
      <c r="I65">
        <f t="shared" si="5"/>
        <v>25407420.984578412</v>
      </c>
      <c r="J65">
        <f t="shared" si="6"/>
        <v>25066638.573880002</v>
      </c>
      <c r="K65">
        <f t="shared" si="7"/>
        <v>25746955.188070737</v>
      </c>
      <c r="L65">
        <f t="shared" si="8"/>
        <v>27346386.117000334</v>
      </c>
      <c r="M65">
        <f t="shared" si="9"/>
        <v>29251408.635565013</v>
      </c>
    </row>
    <row r="66" spans="2:13">
      <c r="B66">
        <v>28</v>
      </c>
      <c r="C66" t="s">
        <v>28</v>
      </c>
      <c r="D66">
        <f t="shared" si="0"/>
        <v>8009483.7799999909</v>
      </c>
      <c r="E66">
        <f t="shared" si="1"/>
        <v>8507223.6899999995</v>
      </c>
      <c r="F66">
        <f t="shared" si="2"/>
        <v>8955443.0969999898</v>
      </c>
      <c r="G66">
        <f t="shared" si="3"/>
        <v>9412846.2930000015</v>
      </c>
      <c r="H66">
        <f t="shared" si="4"/>
        <v>9870284.3530000001</v>
      </c>
      <c r="I66">
        <f t="shared" si="5"/>
        <v>10716218.384184998</v>
      </c>
      <c r="J66">
        <f t="shared" si="6"/>
        <v>10700327.447282473</v>
      </c>
      <c r="K66">
        <f t="shared" si="7"/>
        <v>11072918.282571444</v>
      </c>
      <c r="L66">
        <f t="shared" si="8"/>
        <v>11153484.859999999</v>
      </c>
      <c r="M66">
        <f t="shared" si="9"/>
        <v>11374346.129999999</v>
      </c>
    </row>
    <row r="67" spans="2:13">
      <c r="B67">
        <v>29</v>
      </c>
      <c r="C67" t="s">
        <v>29</v>
      </c>
      <c r="D67">
        <f t="shared" si="0"/>
        <v>7712647.8389999997</v>
      </c>
      <c r="E67">
        <f t="shared" si="1"/>
        <v>9325246.990000017</v>
      </c>
      <c r="F67">
        <f t="shared" si="2"/>
        <v>9452346.8919999991</v>
      </c>
      <c r="G67">
        <f t="shared" si="3"/>
        <v>10072814.361000001</v>
      </c>
      <c r="H67">
        <f t="shared" si="4"/>
        <v>10313592.610000007</v>
      </c>
      <c r="I67">
        <f t="shared" si="5"/>
        <v>10773074.990771834</v>
      </c>
      <c r="J67">
        <f t="shared" si="6"/>
        <v>11059613.281257764</v>
      </c>
      <c r="K67">
        <f t="shared" si="7"/>
        <v>11752102.895922601</v>
      </c>
      <c r="L67">
        <f t="shared" si="8"/>
        <v>12329925.324740391</v>
      </c>
      <c r="M67">
        <f t="shared" si="9"/>
        <v>13065077.118375978</v>
      </c>
    </row>
    <row r="68" spans="2:13">
      <c r="B68">
        <v>30</v>
      </c>
      <c r="C68" t="s">
        <v>30</v>
      </c>
      <c r="D68">
        <f t="shared" si="0"/>
        <v>8422590.9125663806</v>
      </c>
      <c r="E68">
        <f t="shared" si="1"/>
        <v>9288862.6494772192</v>
      </c>
      <c r="F68">
        <f t="shared" si="2"/>
        <v>9940602.9135692809</v>
      </c>
      <c r="G68">
        <f t="shared" si="3"/>
        <v>10641851.518969012</v>
      </c>
      <c r="H68">
        <f t="shared" si="4"/>
        <v>11537630.252205953</v>
      </c>
      <c r="I68">
        <f t="shared" si="5"/>
        <v>12684033.17856862</v>
      </c>
      <c r="J68">
        <f t="shared" si="6"/>
        <v>12785761.289394343</v>
      </c>
      <c r="K68">
        <f t="shared" si="7"/>
        <v>13516031.891428709</v>
      </c>
      <c r="L68">
        <f t="shared" si="8"/>
        <v>14300691.949668037</v>
      </c>
      <c r="M68">
        <f t="shared" si="9"/>
        <v>14598578.750801872</v>
      </c>
    </row>
    <row r="69" spans="2:13">
      <c r="B69">
        <v>31</v>
      </c>
      <c r="C69" t="s">
        <v>31</v>
      </c>
      <c r="D69">
        <f t="shared" si="0"/>
        <v>14298111.531245409</v>
      </c>
      <c r="E69">
        <f t="shared" si="1"/>
        <v>14527733.042000003</v>
      </c>
      <c r="F69">
        <f t="shared" si="2"/>
        <v>14972554.03899999</v>
      </c>
      <c r="G69">
        <f t="shared" si="3"/>
        <v>15695786.31300001</v>
      </c>
      <c r="H69">
        <f t="shared" si="4"/>
        <v>16097884.109197265</v>
      </c>
      <c r="I69">
        <f t="shared" si="5"/>
        <v>17764920.780635647</v>
      </c>
      <c r="J69">
        <f t="shared" si="6"/>
        <v>17768113.385912064</v>
      </c>
      <c r="K69">
        <f t="shared" si="7"/>
        <v>17619883.786269635</v>
      </c>
      <c r="L69">
        <f t="shared" si="8"/>
        <v>18368372.723860487</v>
      </c>
      <c r="M69">
        <f t="shared" si="9"/>
        <v>19304348.152681571</v>
      </c>
    </row>
    <row r="70" spans="2:13">
      <c r="B70">
        <v>32</v>
      </c>
      <c r="C70" t="s">
        <v>32</v>
      </c>
      <c r="D70">
        <f t="shared" si="0"/>
        <v>15769668.869912516</v>
      </c>
      <c r="E70">
        <f t="shared" si="1"/>
        <v>16354494.88200001</v>
      </c>
      <c r="F70">
        <f t="shared" si="2"/>
        <v>17451085.045999996</v>
      </c>
      <c r="G70">
        <f t="shared" si="3"/>
        <v>18551979.847000003</v>
      </c>
      <c r="H70">
        <f t="shared" si="4"/>
        <v>18867671.855999999</v>
      </c>
      <c r="I70">
        <f t="shared" si="5"/>
        <v>19467477.663165394</v>
      </c>
      <c r="J70">
        <f t="shared" si="6"/>
        <v>18559483.339884557</v>
      </c>
      <c r="K70">
        <f t="shared" si="7"/>
        <v>20167185.48860196</v>
      </c>
      <c r="L70">
        <f t="shared" si="8"/>
        <v>21604627.069591984</v>
      </c>
      <c r="M70">
        <f t="shared" si="9"/>
        <v>22801457.268745478</v>
      </c>
    </row>
    <row r="71" spans="2:13">
      <c r="B71">
        <v>33</v>
      </c>
      <c r="C71" t="s">
        <v>33</v>
      </c>
      <c r="D71">
        <f t="shared" si="0"/>
        <v>25707619.686833769</v>
      </c>
      <c r="E71">
        <f t="shared" si="1"/>
        <v>26899313.729999982</v>
      </c>
      <c r="F71">
        <f t="shared" si="2"/>
        <v>28317904.349999994</v>
      </c>
      <c r="G71">
        <f t="shared" si="3"/>
        <v>29453575.20999999</v>
      </c>
      <c r="H71">
        <f t="shared" si="4"/>
        <v>30308580.519999996</v>
      </c>
      <c r="I71">
        <f t="shared" si="5"/>
        <v>31050200.589213394</v>
      </c>
      <c r="J71">
        <f t="shared" si="6"/>
        <v>30933126.919234738</v>
      </c>
      <c r="K71">
        <f t="shared" si="7"/>
        <v>32714160.000726581</v>
      </c>
      <c r="L71">
        <f t="shared" si="8"/>
        <v>33507013.734999999</v>
      </c>
      <c r="M71">
        <f t="shared" si="9"/>
        <v>33656908.104000032</v>
      </c>
    </row>
    <row r="72" spans="2:13">
      <c r="B72">
        <v>34</v>
      </c>
      <c r="C72" t="s">
        <v>34</v>
      </c>
      <c r="D72">
        <f t="shared" si="0"/>
        <v>9847893.4449754395</v>
      </c>
      <c r="E72">
        <f t="shared" si="1"/>
        <v>10300707.255999994</v>
      </c>
      <c r="F72">
        <f t="shared" si="2"/>
        <v>10909808.13100001</v>
      </c>
      <c r="G72">
        <f t="shared" si="3"/>
        <v>11553431.957</v>
      </c>
      <c r="H72">
        <f t="shared" si="4"/>
        <v>12056062.719000001</v>
      </c>
      <c r="I72">
        <f t="shared" si="5"/>
        <v>12719134.30472187</v>
      </c>
      <c r="J72">
        <f t="shared" si="6"/>
        <v>12949745.609588332</v>
      </c>
      <c r="K72">
        <f t="shared" si="7"/>
        <v>13104558.850349568</v>
      </c>
      <c r="L72">
        <f t="shared" si="8"/>
        <v>13559565.826429421</v>
      </c>
      <c r="M72">
        <f t="shared" si="9"/>
        <v>13983251.826057151</v>
      </c>
    </row>
    <row r="74" spans="2:13">
      <c r="B74" t="s">
        <v>78</v>
      </c>
      <c r="C74" t="s">
        <v>0</v>
      </c>
      <c r="D74">
        <v>2010</v>
      </c>
      <c r="E74">
        <v>2011</v>
      </c>
      <c r="F74">
        <v>2012</v>
      </c>
      <c r="G74">
        <v>2013</v>
      </c>
      <c r="H74">
        <v>2014</v>
      </c>
      <c r="I74">
        <v>2015</v>
      </c>
      <c r="J74">
        <v>2016</v>
      </c>
      <c r="K74">
        <v>2017</v>
      </c>
      <c r="L74">
        <v>2018</v>
      </c>
      <c r="M74">
        <v>2019</v>
      </c>
    </row>
    <row r="75" spans="2:13">
      <c r="B75">
        <v>1</v>
      </c>
      <c r="C75" t="s">
        <v>1</v>
      </c>
      <c r="E75">
        <f>((E39/D39)-1)*100</f>
        <v>1.7423121509109407</v>
      </c>
      <c r="F75">
        <f t="shared" ref="F75:M75" si="10">((F39/E39)-1)*100</f>
        <v>8.1494477461378168</v>
      </c>
      <c r="G75">
        <f t="shared" si="10"/>
        <v>5.3536788188953688</v>
      </c>
      <c r="H75">
        <f t="shared" si="10"/>
        <v>1.7994524654968203</v>
      </c>
      <c r="I75">
        <f t="shared" si="10"/>
        <v>3.7360494410783707</v>
      </c>
      <c r="J75">
        <f t="shared" si="10"/>
        <v>-16.819237099497876</v>
      </c>
      <c r="K75">
        <f t="shared" si="10"/>
        <v>4.787502355123463</v>
      </c>
      <c r="L75">
        <f t="shared" si="10"/>
        <v>3.0867511348360521</v>
      </c>
      <c r="M75">
        <f t="shared" si="10"/>
        <v>8.3170451626716879</v>
      </c>
    </row>
    <row r="76" spans="2:13">
      <c r="B76">
        <v>2</v>
      </c>
      <c r="C76" t="s">
        <v>2</v>
      </c>
      <c r="E76">
        <f t="shared" ref="E76:M76" si="11">((E40/D40)-1)*100</f>
        <v>7.0725060389484229</v>
      </c>
      <c r="F76">
        <f t="shared" si="11"/>
        <v>6.2518734512954088</v>
      </c>
      <c r="G76">
        <f t="shared" si="11"/>
        <v>6.6474223487318573</v>
      </c>
      <c r="H76">
        <f t="shared" si="11"/>
        <v>-8.6307509683745351</v>
      </c>
      <c r="I76">
        <f t="shared" si="11"/>
        <v>6.5572474889951327</v>
      </c>
      <c r="J76">
        <f t="shared" si="11"/>
        <v>6.357711540768185</v>
      </c>
      <c r="K76">
        <f t="shared" si="11"/>
        <v>4.20361207713007</v>
      </c>
      <c r="L76">
        <f t="shared" si="11"/>
        <v>5.5537466194621077</v>
      </c>
      <c r="M76">
        <f t="shared" si="11"/>
        <v>8.4984416572122292</v>
      </c>
    </row>
    <row r="77" spans="2:13">
      <c r="B77">
        <v>3</v>
      </c>
      <c r="C77" t="s">
        <v>3</v>
      </c>
      <c r="E77">
        <f t="shared" ref="E77:M77" si="12">((E41/D41)-1)*100</f>
        <v>8.1901586372598913</v>
      </c>
      <c r="F77">
        <f t="shared" si="12"/>
        <v>6.1134041864735478</v>
      </c>
      <c r="G77">
        <f t="shared" si="12"/>
        <v>5.6757187459482106</v>
      </c>
      <c r="H77">
        <f t="shared" si="12"/>
        <v>5.8838131741570487</v>
      </c>
      <c r="I77">
        <f t="shared" si="12"/>
        <v>4.4256379069796736</v>
      </c>
      <c r="J77">
        <f t="shared" si="12"/>
        <v>4.2874867488977397</v>
      </c>
      <c r="K77">
        <f t="shared" si="12"/>
        <v>2.5952426229379766</v>
      </c>
      <c r="L77">
        <f t="shared" si="12"/>
        <v>1.3077053426766572</v>
      </c>
      <c r="M77">
        <f t="shared" si="12"/>
        <v>3.273578374274777</v>
      </c>
    </row>
    <row r="78" spans="2:13">
      <c r="B78">
        <v>4</v>
      </c>
      <c r="C78" t="s">
        <v>4</v>
      </c>
      <c r="E78">
        <f t="shared" ref="E78:M78" si="13">((E42/D42)-1)*100</f>
        <v>8.6535613908015563</v>
      </c>
      <c r="F78">
        <f t="shared" si="13"/>
        <v>5.1907146654023073</v>
      </c>
      <c r="G78">
        <f t="shared" si="13"/>
        <v>4.7429103358075375</v>
      </c>
      <c r="H78">
        <f t="shared" si="13"/>
        <v>-8.8746302852005243E-2</v>
      </c>
      <c r="I78">
        <f t="shared" si="13"/>
        <v>4.8757160227547169</v>
      </c>
      <c r="J78">
        <f t="shared" si="13"/>
        <v>3.8534551174489673</v>
      </c>
      <c r="K78">
        <f t="shared" si="13"/>
        <v>5.3619107600583416</v>
      </c>
      <c r="L78">
        <f t="shared" si="13"/>
        <v>8.3681525110252721</v>
      </c>
      <c r="M78">
        <f t="shared" si="13"/>
        <v>6.0545198405169032</v>
      </c>
    </row>
    <row r="79" spans="2:13">
      <c r="B79">
        <v>5</v>
      </c>
      <c r="C79" t="s">
        <v>5</v>
      </c>
      <c r="E79">
        <f t="shared" ref="E79:M79" si="14">((E43/D43)-1)*100</f>
        <v>4.3312780432489095</v>
      </c>
      <c r="F79">
        <f t="shared" si="14"/>
        <v>5.5379675047238841</v>
      </c>
      <c r="G79">
        <f t="shared" si="14"/>
        <v>5.0796142495467711</v>
      </c>
      <c r="H79">
        <f t="shared" si="14"/>
        <v>7.5231259489373592</v>
      </c>
      <c r="I79">
        <f t="shared" si="14"/>
        <v>7.281012171114809</v>
      </c>
      <c r="J79">
        <f t="shared" si="14"/>
        <v>2.2404806073847316</v>
      </c>
      <c r="K79">
        <f t="shared" si="14"/>
        <v>2.7026598778157496</v>
      </c>
      <c r="L79">
        <f t="shared" si="14"/>
        <v>5.2325346319184618</v>
      </c>
      <c r="M79">
        <f t="shared" si="14"/>
        <v>3.7705337950288742</v>
      </c>
    </row>
    <row r="80" spans="2:13">
      <c r="B80">
        <v>6</v>
      </c>
      <c r="C80" t="s">
        <v>6</v>
      </c>
      <c r="E80">
        <f t="shared" ref="E80:M80" si="15">((E44/D44)-1)*100</f>
        <v>8.3329685506523976</v>
      </c>
      <c r="F80">
        <f t="shared" si="15"/>
        <v>5.6426474135599536</v>
      </c>
      <c r="G80">
        <f t="shared" si="15"/>
        <v>6.4351998259563725</v>
      </c>
      <c r="H80">
        <f t="shared" si="15"/>
        <v>2.6630329596367908</v>
      </c>
      <c r="I80">
        <f t="shared" si="15"/>
        <v>6.2992366637683705</v>
      </c>
      <c r="J80">
        <f t="shared" si="15"/>
        <v>2.2133791846268958</v>
      </c>
      <c r="K80">
        <f t="shared" si="15"/>
        <v>4.5976242640737297</v>
      </c>
      <c r="L80">
        <f t="shared" si="15"/>
        <v>4.1032793891799813</v>
      </c>
      <c r="M80">
        <f t="shared" si="15"/>
        <v>5.0235602211941677</v>
      </c>
    </row>
    <row r="81" spans="2:13">
      <c r="B81">
        <v>7</v>
      </c>
      <c r="C81" t="s">
        <v>7</v>
      </c>
      <c r="E81">
        <f t="shared" ref="E81:M81" si="16">((E45/D45)-1)*100</f>
        <v>6.6988904228327151</v>
      </c>
      <c r="F81">
        <f t="shared" si="16"/>
        <v>9.9651319958548044</v>
      </c>
      <c r="G81">
        <f t="shared" si="16"/>
        <v>7.5529465708016996</v>
      </c>
      <c r="H81">
        <f t="shared" si="16"/>
        <v>2.7262964415818658</v>
      </c>
      <c r="I81">
        <f t="shared" si="16"/>
        <v>4.3616453362599339</v>
      </c>
      <c r="J81">
        <f t="shared" si="16"/>
        <v>1.2201184447661939</v>
      </c>
      <c r="K81">
        <f t="shared" si="16"/>
        <v>0.30653048601858579</v>
      </c>
      <c r="L81">
        <f t="shared" si="16"/>
        <v>0.83914687627721918</v>
      </c>
      <c r="M81">
        <f t="shared" si="16"/>
        <v>3.4248813578020565</v>
      </c>
    </row>
    <row r="82" spans="2:13">
      <c r="B82">
        <v>8</v>
      </c>
      <c r="C82" t="s">
        <v>8</v>
      </c>
      <c r="E82">
        <f t="shared" ref="E82:M82" si="17">((E46/D46)-1)*100</f>
        <v>6.8246430565715999</v>
      </c>
      <c r="F82">
        <f t="shared" si="17"/>
        <v>5.8007219062999216</v>
      </c>
      <c r="G82">
        <f t="shared" si="17"/>
        <v>9.4856886574801624</v>
      </c>
      <c r="H82">
        <f t="shared" si="17"/>
        <v>2.0423802492387289</v>
      </c>
      <c r="I82">
        <f t="shared" si="17"/>
        <v>1.0207157301604264</v>
      </c>
      <c r="J82">
        <f t="shared" si="17"/>
        <v>1.3194804114740499</v>
      </c>
      <c r="K82">
        <f t="shared" si="17"/>
        <v>3.1910690610098102</v>
      </c>
      <c r="L82">
        <f t="shared" si="17"/>
        <v>16.673818234695471</v>
      </c>
      <c r="M82">
        <f t="shared" si="17"/>
        <v>-0.1328867736826056</v>
      </c>
    </row>
    <row r="83" spans="2:13">
      <c r="B83">
        <v>9</v>
      </c>
      <c r="C83" t="s">
        <v>9</v>
      </c>
      <c r="E83">
        <f t="shared" ref="E83:M83" si="18">((E47/D47)-1)*100</f>
        <v>4.7653083259489026</v>
      </c>
      <c r="F83">
        <f t="shared" si="18"/>
        <v>6.8515695579018487</v>
      </c>
      <c r="G83">
        <f t="shared" si="18"/>
        <v>4.6000878752628038</v>
      </c>
      <c r="H83">
        <f t="shared" si="18"/>
        <v>4.3094446794065711</v>
      </c>
      <c r="I83">
        <f t="shared" si="18"/>
        <v>0.42341254557878294</v>
      </c>
      <c r="J83">
        <f t="shared" si="18"/>
        <v>-0.89153812853908221</v>
      </c>
      <c r="K83">
        <f t="shared" si="18"/>
        <v>4.9021101602941597</v>
      </c>
      <c r="L83">
        <f t="shared" si="18"/>
        <v>4.466599043894659</v>
      </c>
      <c r="M83">
        <f t="shared" si="18"/>
        <v>10.692084851450655</v>
      </c>
    </row>
    <row r="84" spans="2:13">
      <c r="B84">
        <v>10</v>
      </c>
      <c r="C84" t="s">
        <v>10</v>
      </c>
      <c r="E84">
        <f t="shared" ref="E84:M84" si="19">((E48/D48)-1)*100</f>
        <v>5.0446595423059293E-2</v>
      </c>
      <c r="F84">
        <f t="shared" si="19"/>
        <v>6.1843118158223076</v>
      </c>
      <c r="G84">
        <f t="shared" si="19"/>
        <v>0.89168082002792914</v>
      </c>
      <c r="H84">
        <f t="shared" si="19"/>
        <v>3.6439575661045609</v>
      </c>
      <c r="I84">
        <f t="shared" si="19"/>
        <v>8.100446895917468</v>
      </c>
      <c r="J84">
        <f t="shared" si="19"/>
        <v>0.20820086959005835</v>
      </c>
      <c r="K84">
        <f t="shared" si="19"/>
        <v>3.8227869036618234</v>
      </c>
      <c r="L84">
        <f t="shared" si="19"/>
        <v>2.4033252563157026</v>
      </c>
      <c r="M84">
        <f t="shared" si="19"/>
        <v>4.9089876692287371</v>
      </c>
    </row>
    <row r="85" spans="2:13">
      <c r="B85">
        <v>11</v>
      </c>
      <c r="C85" t="s">
        <v>11</v>
      </c>
      <c r="E85">
        <f t="shared" ref="E85:M85" si="20">((E49/D49)-1)*100</f>
        <v>2.9467783206927667</v>
      </c>
      <c r="F85">
        <f t="shared" si="20"/>
        <v>3.2334679183130044</v>
      </c>
      <c r="G85">
        <f t="shared" si="20"/>
        <v>5.4393443798684826</v>
      </c>
      <c r="H85">
        <f t="shared" si="20"/>
        <v>2.1862296384238089</v>
      </c>
      <c r="I85">
        <f t="shared" si="20"/>
        <v>2.6032065335163779</v>
      </c>
      <c r="J85">
        <f t="shared" si="20"/>
        <v>-0.57740903308820535</v>
      </c>
      <c r="K85">
        <f t="shared" si="20"/>
        <v>3.0665141949135943</v>
      </c>
      <c r="L85">
        <f t="shared" si="20"/>
        <v>2.9842436588678023</v>
      </c>
      <c r="M85">
        <f t="shared" si="20"/>
        <v>3.9773488628191522</v>
      </c>
    </row>
    <row r="86" spans="2:13">
      <c r="B86">
        <v>12</v>
      </c>
      <c r="C86" t="s">
        <v>12</v>
      </c>
      <c r="E86">
        <f t="shared" ref="E86:M86" si="21">((E50/D50)-1)*100</f>
        <v>1.8870531306234284</v>
      </c>
      <c r="F86">
        <f t="shared" si="21"/>
        <v>6.4019365306250631</v>
      </c>
      <c r="G86">
        <f t="shared" si="21"/>
        <v>5.2683163822051515</v>
      </c>
      <c r="H86">
        <f t="shared" si="21"/>
        <v>2.7046621314533725</v>
      </c>
      <c r="I86">
        <f t="shared" si="21"/>
        <v>2.2654138870965568</v>
      </c>
      <c r="J86">
        <f t="shared" si="21"/>
        <v>-8.9295040835350221</v>
      </c>
      <c r="K86">
        <f t="shared" si="21"/>
        <v>3.5797441098490257</v>
      </c>
      <c r="L86">
        <f t="shared" si="21"/>
        <v>4.9979098581070636</v>
      </c>
      <c r="M86">
        <f t="shared" si="21"/>
        <v>4.630624653094495</v>
      </c>
    </row>
    <row r="87" spans="2:13">
      <c r="B87">
        <v>13</v>
      </c>
      <c r="C87" t="s">
        <v>13</v>
      </c>
      <c r="E87">
        <f t="shared" ref="E87:M87" si="22">((E51/D51)-1)*100</f>
        <v>5.3056302150815249</v>
      </c>
      <c r="F87">
        <f t="shared" si="22"/>
        <v>5.0285691687876444</v>
      </c>
      <c r="G87">
        <f t="shared" si="22"/>
        <v>6.0376388714293183</v>
      </c>
      <c r="H87">
        <f t="shared" si="22"/>
        <v>5.9207741248600287</v>
      </c>
      <c r="I87">
        <f t="shared" si="22"/>
        <v>7.7752958162464081</v>
      </c>
      <c r="J87">
        <f t="shared" si="22"/>
        <v>-6.8607563544860088</v>
      </c>
      <c r="K87">
        <f t="shared" si="22"/>
        <v>5.6910586607505254</v>
      </c>
      <c r="L87">
        <f t="shared" si="22"/>
        <v>2.9465336728494051</v>
      </c>
      <c r="M87">
        <f t="shared" si="22"/>
        <v>5.0239903042323508</v>
      </c>
    </row>
    <row r="88" spans="2:13">
      <c r="B88">
        <v>14</v>
      </c>
      <c r="C88" t="s">
        <v>14</v>
      </c>
      <c r="E88">
        <f t="shared" ref="E88:M88" si="23">((E52/D52)-1)*100</f>
        <v>3.9129941147211467</v>
      </c>
      <c r="F88">
        <f t="shared" si="23"/>
        <v>3.5398185207466071</v>
      </c>
      <c r="G88">
        <f t="shared" si="23"/>
        <v>3.5957762518819658</v>
      </c>
      <c r="H88">
        <f t="shared" si="23"/>
        <v>2.6667384503967329</v>
      </c>
      <c r="I88">
        <f t="shared" si="23"/>
        <v>5.6356776928232488</v>
      </c>
      <c r="J88">
        <f t="shared" si="23"/>
        <v>8.6736014966404262E-2</v>
      </c>
      <c r="K88">
        <f t="shared" si="23"/>
        <v>1.015278521937657</v>
      </c>
      <c r="L88">
        <f t="shared" si="23"/>
        <v>2.5199812339737448</v>
      </c>
      <c r="M88">
        <f t="shared" si="23"/>
        <v>3.0331078350794627</v>
      </c>
    </row>
    <row r="89" spans="2:13">
      <c r="B89">
        <v>15</v>
      </c>
      <c r="C89" t="s">
        <v>15</v>
      </c>
      <c r="E89">
        <f t="shared" ref="E89:M89" si="24">((E53/D53)-1)*100</f>
        <v>6.8698920457491264</v>
      </c>
      <c r="F89">
        <f t="shared" si="24"/>
        <v>8.637175431606515</v>
      </c>
      <c r="G89">
        <f t="shared" si="24"/>
        <v>6.6278741895342552</v>
      </c>
      <c r="H89">
        <f t="shared" si="24"/>
        <v>6.1420942228009645</v>
      </c>
      <c r="I89">
        <f t="shared" si="24"/>
        <v>10.493002880101088</v>
      </c>
      <c r="J89">
        <f t="shared" si="24"/>
        <v>-2.3334707148720102</v>
      </c>
      <c r="K89">
        <f t="shared" si="24"/>
        <v>2.3892508977328308</v>
      </c>
      <c r="L89">
        <f t="shared" si="24"/>
        <v>6.372802461671867</v>
      </c>
      <c r="M89">
        <f t="shared" si="24"/>
        <v>2.6985998154241964</v>
      </c>
    </row>
    <row r="90" spans="2:13">
      <c r="B90">
        <v>16</v>
      </c>
      <c r="C90" t="s">
        <v>16</v>
      </c>
      <c r="E90">
        <f t="shared" ref="E90:M90" si="25">((E54/D54)-1)*100</f>
        <v>6.6852809560088655</v>
      </c>
      <c r="F90">
        <f t="shared" si="25"/>
        <v>6.8258482608674065</v>
      </c>
      <c r="G90">
        <f t="shared" si="25"/>
        <v>9.7749373523743799</v>
      </c>
      <c r="H90">
        <f t="shared" si="25"/>
        <v>0.16927694430797224</v>
      </c>
      <c r="I90">
        <f t="shared" si="25"/>
        <v>-4.9262470384607511</v>
      </c>
      <c r="J90">
        <f t="shared" si="25"/>
        <v>-13.025197848488535</v>
      </c>
      <c r="K90">
        <f t="shared" si="25"/>
        <v>-9.7864647387542973</v>
      </c>
      <c r="L90">
        <f t="shared" si="25"/>
        <v>7.9079271926732142</v>
      </c>
      <c r="M90">
        <f t="shared" si="25"/>
        <v>9.9652335937198124</v>
      </c>
    </row>
    <row r="91" spans="2:13">
      <c r="B91">
        <v>17</v>
      </c>
      <c r="C91" t="s">
        <v>17</v>
      </c>
      <c r="E91">
        <f t="shared" ref="E91:M91" si="26">((E55/D55)-1)*100</f>
        <v>3.0686356581247409</v>
      </c>
      <c r="F91">
        <f t="shared" si="26"/>
        <v>6.8137673780829688</v>
      </c>
      <c r="G91">
        <f t="shared" si="26"/>
        <v>20.840516957273138</v>
      </c>
      <c r="H91">
        <f t="shared" si="26"/>
        <v>6.1211647407278358</v>
      </c>
      <c r="I91">
        <f t="shared" si="26"/>
        <v>-10.147424508605873</v>
      </c>
      <c r="J91">
        <f t="shared" si="26"/>
        <v>-6.4883134808285448</v>
      </c>
      <c r="K91">
        <f t="shared" si="26"/>
        <v>-9.5102299005334956</v>
      </c>
      <c r="L91">
        <f t="shared" si="26"/>
        <v>4.6583286509270572</v>
      </c>
      <c r="M91">
        <f t="shared" si="26"/>
        <v>3.4756441391249782</v>
      </c>
    </row>
    <row r="92" spans="2:13">
      <c r="B92">
        <v>18</v>
      </c>
      <c r="C92" t="s">
        <v>18</v>
      </c>
      <c r="E92">
        <f t="shared" ref="E92:M92" si="27">((E56/D56)-1)*100</f>
        <v>6.1329212598608018</v>
      </c>
      <c r="F92">
        <f t="shared" si="27"/>
        <v>6.7447521586289971</v>
      </c>
      <c r="G92">
        <f t="shared" si="27"/>
        <v>4.0563487588315184</v>
      </c>
      <c r="H92">
        <f t="shared" si="27"/>
        <v>3.1606573067863186</v>
      </c>
      <c r="I92">
        <f t="shared" si="27"/>
        <v>3.2522729757275659</v>
      </c>
      <c r="J92">
        <f t="shared" si="27"/>
        <v>4.5064637794645312</v>
      </c>
      <c r="K92">
        <f t="shared" si="27"/>
        <v>0.69231864338215043</v>
      </c>
      <c r="L92">
        <f t="shared" si="27"/>
        <v>1.4389266051442862</v>
      </c>
      <c r="M92">
        <f t="shared" si="27"/>
        <v>1.4616431530996676</v>
      </c>
    </row>
    <row r="93" spans="2:13">
      <c r="B93">
        <v>19</v>
      </c>
      <c r="C93" t="s">
        <v>19</v>
      </c>
      <c r="E93">
        <f t="shared" ref="E93:M93" si="28">((E57/D57)-1)*100</f>
        <v>6.7438638878766444</v>
      </c>
      <c r="F93">
        <f t="shared" si="28"/>
        <v>6.1830692678568111</v>
      </c>
      <c r="G93">
        <f t="shared" si="28"/>
        <v>4.1993274473359099</v>
      </c>
      <c r="H93">
        <f t="shared" si="28"/>
        <v>2.5050465544559586</v>
      </c>
      <c r="I93">
        <f t="shared" si="28"/>
        <v>11.776423299134663</v>
      </c>
      <c r="J93">
        <f t="shared" si="28"/>
        <v>3.434804789141821</v>
      </c>
      <c r="K93">
        <f t="shared" si="28"/>
        <v>1.1419995456585896</v>
      </c>
      <c r="L93">
        <f t="shared" si="28"/>
        <v>1.7043043708425465</v>
      </c>
      <c r="M93">
        <f t="shared" si="28"/>
        <v>2.5289108419907835</v>
      </c>
    </row>
    <row r="94" spans="2:13">
      <c r="B94">
        <v>20</v>
      </c>
      <c r="C94" t="s">
        <v>20</v>
      </c>
      <c r="E94">
        <f t="shared" ref="E94:M94" si="29">((E58/D58)-1)*100</f>
        <v>13.531994866102037</v>
      </c>
      <c r="F94">
        <f t="shared" si="29"/>
        <v>8.6791036132859656</v>
      </c>
      <c r="G94">
        <f t="shared" si="29"/>
        <v>8.0361360017599637</v>
      </c>
      <c r="H94">
        <f t="shared" si="29"/>
        <v>7.0273219159939559</v>
      </c>
      <c r="I94">
        <f t="shared" si="29"/>
        <v>5.6849516482581741</v>
      </c>
      <c r="J94">
        <f t="shared" si="29"/>
        <v>1.1441946504178624</v>
      </c>
      <c r="K94">
        <f t="shared" si="29"/>
        <v>3.6345777807581525</v>
      </c>
      <c r="L94">
        <f t="shared" si="29"/>
        <v>4.7197883963349341</v>
      </c>
      <c r="M94">
        <f t="shared" si="29"/>
        <v>8.7975542072652235</v>
      </c>
    </row>
    <row r="95" spans="2:13">
      <c r="B95">
        <v>21</v>
      </c>
      <c r="C95" t="s">
        <v>21</v>
      </c>
      <c r="E95">
        <f t="shared" ref="E95:M95" si="30">((E59/D59)-1)*100</f>
        <v>9.9793772260567959</v>
      </c>
      <c r="F95">
        <f t="shared" si="30"/>
        <v>8.8828164160420044</v>
      </c>
      <c r="G95">
        <f t="shared" si="30"/>
        <v>6.2891410387928781</v>
      </c>
      <c r="H95">
        <f t="shared" si="30"/>
        <v>3.3945459948866441</v>
      </c>
      <c r="I95">
        <f t="shared" si="30"/>
        <v>8.5853021192002785</v>
      </c>
      <c r="J95">
        <f t="shared" si="30"/>
        <v>2.5734425422481388</v>
      </c>
      <c r="K95">
        <f t="shared" si="30"/>
        <v>0.9863373193216729</v>
      </c>
      <c r="L95">
        <f t="shared" si="30"/>
        <v>0.70049203258628623</v>
      </c>
      <c r="M95">
        <f t="shared" si="30"/>
        <v>-0.98012143717161049</v>
      </c>
    </row>
    <row r="96" spans="2:13">
      <c r="B96">
        <v>22</v>
      </c>
      <c r="C96" t="s">
        <v>22</v>
      </c>
      <c r="E96">
        <f t="shared" ref="E96:M96" si="31">((E60/D60)-1)*100</f>
        <v>5.4032632005203585</v>
      </c>
      <c r="F96">
        <f t="shared" si="31"/>
        <v>3.1948025266359537</v>
      </c>
      <c r="G96">
        <f t="shared" si="31"/>
        <v>1.7506419711554644</v>
      </c>
      <c r="H96">
        <f t="shared" si="31"/>
        <v>9.3329666770284767</v>
      </c>
      <c r="I96">
        <f t="shared" si="31"/>
        <v>1.8826856752589549</v>
      </c>
      <c r="J96">
        <f t="shared" si="31"/>
        <v>1.2027160620292632</v>
      </c>
      <c r="K96">
        <f t="shared" si="31"/>
        <v>5.1868541553559799</v>
      </c>
      <c r="L96">
        <f t="shared" si="31"/>
        <v>1.0330588866195978</v>
      </c>
      <c r="M96">
        <f t="shared" si="31"/>
        <v>1.8859219325820797</v>
      </c>
    </row>
    <row r="97" spans="1:13">
      <c r="B97">
        <v>23</v>
      </c>
      <c r="C97" t="s">
        <v>23</v>
      </c>
      <c r="E97">
        <f t="shared" ref="E97:M97" si="32">((E61/D61)-1)*100</f>
        <v>6.3785973918253358</v>
      </c>
      <c r="F97">
        <f t="shared" si="32"/>
        <v>5.9094574935512512</v>
      </c>
      <c r="G97">
        <f t="shared" si="32"/>
        <v>12.51922751283403</v>
      </c>
      <c r="H97">
        <f t="shared" si="32"/>
        <v>2.2547238907830502</v>
      </c>
      <c r="I97">
        <f t="shared" si="32"/>
        <v>6.9495179357670134</v>
      </c>
      <c r="J97">
        <f t="shared" si="32"/>
        <v>0.46925248761897631</v>
      </c>
      <c r="K97">
        <f t="shared" si="32"/>
        <v>2.2725253039305837</v>
      </c>
      <c r="L97">
        <f t="shared" si="32"/>
        <v>7.4546684558523646</v>
      </c>
      <c r="M97">
        <f t="shared" si="32"/>
        <v>2.511931827554359</v>
      </c>
    </row>
    <row r="98" spans="1:13">
      <c r="B98">
        <v>24</v>
      </c>
      <c r="C98" t="s">
        <v>24</v>
      </c>
      <c r="E98">
        <f t="shared" ref="E98:M98" si="33">((E62/D62)-1)*100</f>
        <v>3.9443306456598881</v>
      </c>
      <c r="F98">
        <f t="shared" si="33"/>
        <v>7.4271743325449613</v>
      </c>
      <c r="G98">
        <f t="shared" si="33"/>
        <v>8.7277543738188967</v>
      </c>
      <c r="H98">
        <f t="shared" si="33"/>
        <v>8.6189867503036801</v>
      </c>
      <c r="I98">
        <f t="shared" si="33"/>
        <v>5.141736580882994</v>
      </c>
      <c r="J98">
        <f t="shared" si="33"/>
        <v>1.5152102941895063</v>
      </c>
      <c r="K98">
        <f t="shared" si="33"/>
        <v>3.1572389153876612</v>
      </c>
      <c r="L98">
        <f t="shared" si="33"/>
        <v>1.6744607635045261</v>
      </c>
      <c r="M98">
        <f t="shared" si="33"/>
        <v>4.1096930746313376</v>
      </c>
    </row>
    <row r="99" spans="1:13">
      <c r="B99">
        <v>25</v>
      </c>
      <c r="C99" t="s">
        <v>25</v>
      </c>
      <c r="E99">
        <f t="shared" ref="E99:M99" si="34">((E63/D63)-1)*100</f>
        <v>5.0055191172557745</v>
      </c>
      <c r="F99">
        <f t="shared" si="34"/>
        <v>0.77069417627446679</v>
      </c>
      <c r="G99">
        <f t="shared" si="34"/>
        <v>8.7533016878766468</v>
      </c>
      <c r="H99">
        <f t="shared" si="34"/>
        <v>-2.8477590059669433</v>
      </c>
      <c r="I99">
        <f t="shared" si="34"/>
        <v>3.503287497457741</v>
      </c>
      <c r="J99">
        <f t="shared" si="34"/>
        <v>-0.1959468039890222</v>
      </c>
      <c r="K99">
        <f t="shared" si="34"/>
        <v>0.67429292183454059</v>
      </c>
      <c r="L99">
        <f t="shared" si="34"/>
        <v>0.44043377437308351</v>
      </c>
      <c r="M99">
        <f t="shared" si="34"/>
        <v>2.9344556811668365</v>
      </c>
    </row>
    <row r="100" spans="1:13">
      <c r="B100">
        <v>26</v>
      </c>
      <c r="C100" t="s">
        <v>26</v>
      </c>
      <c r="E100">
        <f t="shared" ref="E100:M100" si="35">((E64/D64)-1)*100</f>
        <v>6.6894102992701487</v>
      </c>
      <c r="F100">
        <f t="shared" si="35"/>
        <v>4.3638108188918778</v>
      </c>
      <c r="G100">
        <f t="shared" si="35"/>
        <v>3.151451933642857</v>
      </c>
      <c r="H100">
        <f t="shared" si="35"/>
        <v>7.1177218175818346</v>
      </c>
      <c r="I100">
        <f t="shared" si="35"/>
        <v>11.119370519049077</v>
      </c>
      <c r="J100">
        <f t="shared" si="35"/>
        <v>5.9152180269955501</v>
      </c>
      <c r="K100">
        <f t="shared" si="35"/>
        <v>4.572122132346812</v>
      </c>
      <c r="L100">
        <f t="shared" si="35"/>
        <v>5.4121579962295607</v>
      </c>
      <c r="M100">
        <f t="shared" si="35"/>
        <v>1.4475813458618036</v>
      </c>
    </row>
    <row r="101" spans="1:13">
      <c r="B101">
        <v>27</v>
      </c>
      <c r="C101" t="s">
        <v>27</v>
      </c>
      <c r="E101">
        <f t="shared" ref="E101:M101" si="36">((E65/D65)-1)*100</f>
        <v>4.7006983914445355</v>
      </c>
      <c r="F101">
        <f t="shared" si="36"/>
        <v>4.2034134630854147</v>
      </c>
      <c r="G101">
        <f t="shared" si="36"/>
        <v>2.7022168607622632</v>
      </c>
      <c r="H101">
        <f t="shared" si="36"/>
        <v>1.9399730481584054</v>
      </c>
      <c r="I101">
        <f t="shared" si="36"/>
        <v>8.0936062200004155</v>
      </c>
      <c r="J101">
        <f t="shared" si="36"/>
        <v>-1.3412711620957363</v>
      </c>
      <c r="K101">
        <f t="shared" si="36"/>
        <v>2.7140320876515078</v>
      </c>
      <c r="L101">
        <f t="shared" si="36"/>
        <v>6.2121168007883698</v>
      </c>
      <c r="M101">
        <f t="shared" si="36"/>
        <v>6.9662679025086716</v>
      </c>
    </row>
    <row r="102" spans="1:13">
      <c r="B102">
        <v>28</v>
      </c>
      <c r="C102" t="s">
        <v>28</v>
      </c>
      <c r="E102">
        <f t="shared" ref="E102:M102" si="37">((E66/D66)-1)*100</f>
        <v>6.214381896157728</v>
      </c>
      <c r="F102">
        <f t="shared" si="37"/>
        <v>5.2686919179856462</v>
      </c>
      <c r="G102">
        <f t="shared" si="37"/>
        <v>5.1075439935879707</v>
      </c>
      <c r="H102">
        <f t="shared" si="37"/>
        <v>4.8597209150241794</v>
      </c>
      <c r="I102">
        <f t="shared" si="37"/>
        <v>8.5705132793654659</v>
      </c>
      <c r="J102">
        <f t="shared" si="37"/>
        <v>-0.14828866240703675</v>
      </c>
      <c r="K102">
        <f t="shared" si="37"/>
        <v>3.4820507795169986</v>
      </c>
      <c r="L102">
        <f t="shared" si="37"/>
        <v>0.72760021678626163</v>
      </c>
      <c r="M102">
        <f t="shared" si="37"/>
        <v>1.9801996664923882</v>
      </c>
    </row>
    <row r="103" spans="1:13">
      <c r="B103">
        <v>29</v>
      </c>
      <c r="C103" t="s">
        <v>29</v>
      </c>
      <c r="E103">
        <f t="shared" ref="E103:M103" si="38">((E67/D67)-1)*100</f>
        <v>20.908502302486841</v>
      </c>
      <c r="F103">
        <f t="shared" si="38"/>
        <v>1.362965529345006</v>
      </c>
      <c r="G103">
        <f t="shared" si="38"/>
        <v>6.5641631236062148</v>
      </c>
      <c r="H103">
        <f t="shared" si="38"/>
        <v>2.3903771118055417</v>
      </c>
      <c r="I103">
        <f t="shared" si="38"/>
        <v>4.4551147029631144</v>
      </c>
      <c r="J103">
        <f t="shared" si="38"/>
        <v>2.6597632591565334</v>
      </c>
      <c r="K103">
        <f t="shared" si="38"/>
        <v>6.2614270232971725</v>
      </c>
      <c r="L103">
        <f t="shared" si="38"/>
        <v>4.9167577405935248</v>
      </c>
      <c r="M103">
        <f t="shared" si="38"/>
        <v>5.9623377617744389</v>
      </c>
    </row>
    <row r="104" spans="1:13">
      <c r="B104">
        <v>30</v>
      </c>
      <c r="C104" t="s">
        <v>30</v>
      </c>
      <c r="E104">
        <f t="shared" ref="E104:M104" si="39">((E68/D68)-1)*100</f>
        <v>10.285098088028644</v>
      </c>
      <c r="F104">
        <f t="shared" si="39"/>
        <v>7.0163623759550653</v>
      </c>
      <c r="G104">
        <f t="shared" si="39"/>
        <v>7.0543870577759682</v>
      </c>
      <c r="H104">
        <f t="shared" si="39"/>
        <v>8.417508284533227</v>
      </c>
      <c r="I104">
        <f t="shared" si="39"/>
        <v>9.9362078806735745</v>
      </c>
      <c r="J104">
        <f t="shared" si="39"/>
        <v>0.80201706660312233</v>
      </c>
      <c r="K104">
        <f t="shared" si="39"/>
        <v>5.7115926498652714</v>
      </c>
      <c r="L104">
        <f t="shared" si="39"/>
        <v>5.8054025363533324</v>
      </c>
      <c r="M104">
        <f t="shared" si="39"/>
        <v>2.0830236899183729</v>
      </c>
    </row>
    <row r="105" spans="1:13">
      <c r="B105">
        <v>31</v>
      </c>
      <c r="C105" t="s">
        <v>31</v>
      </c>
      <c r="E105">
        <f t="shared" ref="E105:M105" si="40">((E69/D69)-1)*100</f>
        <v>1.6059569143296093</v>
      </c>
      <c r="F105">
        <f t="shared" si="40"/>
        <v>3.0618747998328422</v>
      </c>
      <c r="G105">
        <f t="shared" si="40"/>
        <v>4.830386800516262</v>
      </c>
      <c r="H105">
        <f t="shared" si="40"/>
        <v>2.5618200208562758</v>
      </c>
      <c r="I105">
        <f t="shared" si="40"/>
        <v>10.35562599488431</v>
      </c>
      <c r="J105">
        <f t="shared" si="40"/>
        <v>1.7971401706984302E-2</v>
      </c>
      <c r="K105">
        <f t="shared" si="40"/>
        <v>-0.83424501196597278</v>
      </c>
      <c r="L105">
        <f t="shared" si="40"/>
        <v>4.2479788554230735</v>
      </c>
      <c r="M105">
        <f t="shared" si="40"/>
        <v>5.0955816440138468</v>
      </c>
    </row>
    <row r="106" spans="1:13">
      <c r="B106">
        <v>32</v>
      </c>
      <c r="C106" t="s">
        <v>32</v>
      </c>
      <c r="E106">
        <f t="shared" ref="E106:M106" si="41">((E70/D70)-1)*100</f>
        <v>3.708549728671251</v>
      </c>
      <c r="F106">
        <f t="shared" si="41"/>
        <v>6.7051301303527877</v>
      </c>
      <c r="G106">
        <f t="shared" si="41"/>
        <v>6.3084604659143784</v>
      </c>
      <c r="H106">
        <f t="shared" si="41"/>
        <v>1.7016620953857142</v>
      </c>
      <c r="I106">
        <f t="shared" si="41"/>
        <v>3.1790133501535145</v>
      </c>
      <c r="J106">
        <f t="shared" si="41"/>
        <v>-4.6641600878724159</v>
      </c>
      <c r="K106">
        <f t="shared" si="41"/>
        <v>8.6624294398456314</v>
      </c>
      <c r="L106">
        <f t="shared" si="41"/>
        <v>7.1276261221598469</v>
      </c>
      <c r="M106">
        <f t="shared" si="41"/>
        <v>5.5396938595529077</v>
      </c>
    </row>
    <row r="107" spans="1:13">
      <c r="B107">
        <v>33</v>
      </c>
      <c r="C107" t="s">
        <v>33</v>
      </c>
      <c r="E107">
        <f t="shared" ref="E107:M107" si="42">((E71/D71)-1)*100</f>
        <v>4.6355674219676679</v>
      </c>
      <c r="F107">
        <f t="shared" si="42"/>
        <v>5.2737056202958099</v>
      </c>
      <c r="G107">
        <f t="shared" si="42"/>
        <v>4.0104339853806792</v>
      </c>
      <c r="H107">
        <f t="shared" si="42"/>
        <v>2.9028914279639606</v>
      </c>
      <c r="I107">
        <f t="shared" si="42"/>
        <v>2.4468980615044655</v>
      </c>
      <c r="J107">
        <f t="shared" si="42"/>
        <v>-0.37704642081869411</v>
      </c>
      <c r="K107">
        <f t="shared" si="42"/>
        <v>5.7576884682303708</v>
      </c>
      <c r="L107">
        <f t="shared" si="42"/>
        <v>2.4235796800400999</v>
      </c>
      <c r="M107">
        <f t="shared" si="42"/>
        <v>0.44735221761484922</v>
      </c>
    </row>
    <row r="108" spans="1:13">
      <c r="B108">
        <v>34</v>
      </c>
      <c r="C108" t="s">
        <v>34</v>
      </c>
      <c r="E108">
        <f t="shared" ref="E108:M108" si="43">((E72/D72)-1)*100</f>
        <v>4.5980778889884055</v>
      </c>
      <c r="F108">
        <f t="shared" si="43"/>
        <v>5.9131946949101621</v>
      </c>
      <c r="G108">
        <f t="shared" si="43"/>
        <v>5.8994972072070162</v>
      </c>
      <c r="H108">
        <f t="shared" si="43"/>
        <v>4.3504887887054755</v>
      </c>
      <c r="I108">
        <f t="shared" si="43"/>
        <v>5.4999015945470076</v>
      </c>
      <c r="J108">
        <f t="shared" si="43"/>
        <v>1.8131053524676588</v>
      </c>
      <c r="K108">
        <f t="shared" si="43"/>
        <v>1.1954925249389348</v>
      </c>
      <c r="L108">
        <f t="shared" si="43"/>
        <v>3.472127381592216</v>
      </c>
      <c r="M108">
        <f t="shared" si="43"/>
        <v>3.1246280673818294</v>
      </c>
    </row>
    <row r="110" spans="1:13">
      <c r="A110" s="6" t="s">
        <v>422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093B-4CD0-4D83-A1AC-88837830626A}">
  <dimension ref="A1:L71"/>
  <sheetViews>
    <sheetView topLeftCell="A7" workbookViewId="0">
      <selection activeCell="K74" sqref="K74"/>
    </sheetView>
  </sheetViews>
  <sheetFormatPr defaultRowHeight="18"/>
  <cols>
    <col min="2" max="2" width="19.33203125" bestFit="1" customWidth="1"/>
    <col min="3" max="12" width="9.1640625" bestFit="1" customWidth="1"/>
  </cols>
  <sheetData>
    <row r="1" spans="1:12">
      <c r="A1" t="s">
        <v>42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>
      <c r="A2">
        <v>1</v>
      </c>
      <c r="B2" t="s">
        <v>1</v>
      </c>
      <c r="C2" s="10">
        <v>6967815.0829999996</v>
      </c>
      <c r="D2" s="10">
        <v>7610320.1459999997</v>
      </c>
      <c r="E2" s="10">
        <v>9180143.0480000004</v>
      </c>
      <c r="F2" s="10">
        <v>10111367.471000001</v>
      </c>
      <c r="G2" s="10">
        <v>11606325</v>
      </c>
      <c r="H2" s="10">
        <v>11694163</v>
      </c>
      <c r="I2" s="10">
        <v>12364564</v>
      </c>
      <c r="J2" s="10">
        <v>14350991</v>
      </c>
      <c r="K2" s="10">
        <v>14427783</v>
      </c>
      <c r="L2" s="10">
        <v>15524912</v>
      </c>
    </row>
    <row r="3" spans="1:12">
      <c r="A3">
        <v>2</v>
      </c>
      <c r="B3" t="s">
        <v>2</v>
      </c>
      <c r="C3" s="10">
        <v>2237707.3390000002</v>
      </c>
      <c r="D3" s="10">
        <v>2662077.1159999999</v>
      </c>
      <c r="E3" s="10">
        <v>3633133.585</v>
      </c>
      <c r="F3" s="10">
        <v>3568392.99</v>
      </c>
      <c r="G3" s="10">
        <v>4577678</v>
      </c>
      <c r="H3" s="10">
        <v>4967967</v>
      </c>
      <c r="I3" s="10">
        <v>5249018</v>
      </c>
      <c r="J3" s="10">
        <v>5992162</v>
      </c>
      <c r="K3" s="10">
        <v>6259368</v>
      </c>
      <c r="L3" s="10">
        <v>6323499</v>
      </c>
    </row>
    <row r="4" spans="1:12">
      <c r="A4">
        <v>3</v>
      </c>
      <c r="B4" t="s">
        <v>3</v>
      </c>
      <c r="C4" s="10">
        <v>848025.11300000001</v>
      </c>
      <c r="D4" s="10">
        <v>1193497.2450000001</v>
      </c>
      <c r="E4" s="10">
        <v>1384937.385</v>
      </c>
      <c r="F4" s="10">
        <v>1541665.3049999999</v>
      </c>
      <c r="G4" s="10">
        <v>1719594</v>
      </c>
      <c r="H4" s="10">
        <v>1886999</v>
      </c>
      <c r="I4" s="10">
        <v>1949866</v>
      </c>
      <c r="J4" s="10">
        <v>2251025</v>
      </c>
      <c r="K4" s="10">
        <v>2556978</v>
      </c>
      <c r="L4" s="10">
        <v>2709871</v>
      </c>
    </row>
    <row r="5" spans="1:12">
      <c r="A5">
        <v>4</v>
      </c>
      <c r="B5" t="s">
        <v>4</v>
      </c>
      <c r="C5" s="10">
        <v>3139437.6260000002</v>
      </c>
      <c r="D5" s="10">
        <v>3755614.3319999999</v>
      </c>
      <c r="E5" s="10">
        <v>5413705.1840000004</v>
      </c>
      <c r="F5" s="10">
        <v>5718700.7410000004</v>
      </c>
      <c r="G5" s="10">
        <v>7068433</v>
      </c>
      <c r="H5" s="10">
        <v>7328221</v>
      </c>
      <c r="I5" s="10">
        <v>8656395</v>
      </c>
      <c r="J5" s="10">
        <v>9706065</v>
      </c>
      <c r="K5" s="10">
        <v>10320366</v>
      </c>
      <c r="L5" s="10">
        <v>11831984</v>
      </c>
    </row>
    <row r="6" spans="1:12">
      <c r="A6">
        <v>5</v>
      </c>
      <c r="B6" t="s">
        <v>5</v>
      </c>
      <c r="C6" s="10">
        <v>1000860.633</v>
      </c>
      <c r="D6" s="10">
        <v>1166982.246</v>
      </c>
      <c r="E6" s="10">
        <v>1562525.395</v>
      </c>
      <c r="F6" s="10">
        <v>1687046.1839999999</v>
      </c>
      <c r="G6" s="10">
        <v>1986239</v>
      </c>
      <c r="H6" s="10">
        <v>2180679</v>
      </c>
      <c r="I6" s="10">
        <v>2355564</v>
      </c>
      <c r="J6" s="10">
        <v>2804578</v>
      </c>
      <c r="K6" s="10">
        <v>2851808</v>
      </c>
      <c r="L6" s="10">
        <v>3355171</v>
      </c>
    </row>
    <row r="7" spans="1:12">
      <c r="A7">
        <v>6</v>
      </c>
      <c r="B7" t="s">
        <v>6</v>
      </c>
      <c r="C7" s="10">
        <v>593415.09299999999</v>
      </c>
      <c r="D7" s="10">
        <v>697576.03099999996</v>
      </c>
      <c r="E7" s="10">
        <v>933169.93500000006</v>
      </c>
      <c r="F7" s="10">
        <v>1038200.99</v>
      </c>
      <c r="G7" s="10">
        <v>1209049</v>
      </c>
      <c r="H7" s="10">
        <v>1389324</v>
      </c>
      <c r="I7" s="10">
        <v>1584308</v>
      </c>
      <c r="J7" s="10">
        <v>1773047</v>
      </c>
      <c r="K7" s="10">
        <v>1800201</v>
      </c>
      <c r="L7" s="10">
        <v>1955667</v>
      </c>
    </row>
    <row r="8" spans="1:12">
      <c r="A8">
        <v>7</v>
      </c>
      <c r="B8" t="s">
        <v>7</v>
      </c>
      <c r="C8" s="10">
        <v>3407802.9879999999</v>
      </c>
      <c r="D8" s="10">
        <v>3699884.1660000002</v>
      </c>
      <c r="E8" s="10">
        <v>3873388.4169999999</v>
      </c>
      <c r="F8" s="10">
        <v>4253303.0279999999</v>
      </c>
      <c r="G8" s="10">
        <v>5762348</v>
      </c>
      <c r="H8" s="10">
        <v>5840353</v>
      </c>
      <c r="I8" s="10">
        <v>6740387</v>
      </c>
      <c r="J8" s="10">
        <v>7055395</v>
      </c>
      <c r="K8" s="10">
        <v>7309838</v>
      </c>
      <c r="L8" s="10">
        <v>8479203</v>
      </c>
    </row>
    <row r="9" spans="1:12">
      <c r="A9">
        <v>8</v>
      </c>
      <c r="B9" t="s">
        <v>8</v>
      </c>
      <c r="C9" s="10">
        <v>23025986.993000001</v>
      </c>
      <c r="D9" s="10">
        <v>28297361.175000001</v>
      </c>
      <c r="E9" s="10">
        <v>35379180.052000001</v>
      </c>
      <c r="F9" s="10">
        <v>41525336.631999999</v>
      </c>
      <c r="G9" s="10">
        <v>43824301</v>
      </c>
      <c r="H9" s="10">
        <v>44209238</v>
      </c>
      <c r="I9" s="10">
        <v>53784706</v>
      </c>
      <c r="J9" s="10">
        <v>64823887</v>
      </c>
      <c r="K9" s="10">
        <v>61235825</v>
      </c>
      <c r="L9" s="10">
        <v>74776746</v>
      </c>
    </row>
    <row r="10" spans="1:12">
      <c r="A10">
        <v>9</v>
      </c>
      <c r="B10" t="s">
        <v>9</v>
      </c>
      <c r="C10" s="10">
        <v>1640185.858</v>
      </c>
      <c r="D10" s="10">
        <v>2078806.9129999999</v>
      </c>
      <c r="E10" s="10">
        <v>2654694.2370000002</v>
      </c>
      <c r="F10" s="10">
        <v>2446374.6329999999</v>
      </c>
      <c r="G10" s="10">
        <v>3165056</v>
      </c>
      <c r="H10" s="10">
        <v>3129719</v>
      </c>
      <c r="I10" s="10">
        <v>3203974</v>
      </c>
      <c r="J10" s="10">
        <v>4305265</v>
      </c>
      <c r="K10" s="10">
        <v>4412465</v>
      </c>
      <c r="L10" s="10">
        <v>4517553</v>
      </c>
    </row>
    <row r="11" spans="1:12">
      <c r="A11">
        <v>10</v>
      </c>
      <c r="B11" t="s">
        <v>10</v>
      </c>
      <c r="C11" s="10">
        <v>9742187.7809999995</v>
      </c>
      <c r="D11" s="10">
        <v>11053859.588</v>
      </c>
      <c r="E11" s="10">
        <v>16878128.995000001</v>
      </c>
      <c r="F11" s="10">
        <v>16651601.834000001</v>
      </c>
      <c r="G11" s="10">
        <v>22310953</v>
      </c>
      <c r="H11" s="10">
        <v>24009981</v>
      </c>
      <c r="I11" s="10">
        <v>27694035</v>
      </c>
      <c r="J11" s="10">
        <v>32163957</v>
      </c>
      <c r="K11" s="10">
        <v>33919022</v>
      </c>
      <c r="L11" s="10">
        <v>34882309</v>
      </c>
    </row>
    <row r="12" spans="1:12">
      <c r="A12">
        <v>11</v>
      </c>
      <c r="B12" t="s">
        <v>11</v>
      </c>
      <c r="C12" s="10">
        <v>6626316.9890000001</v>
      </c>
      <c r="D12" s="10">
        <v>7547669.8039999995</v>
      </c>
      <c r="E12" s="10">
        <v>11694479.698999999</v>
      </c>
      <c r="F12" s="10">
        <v>11930236.616</v>
      </c>
      <c r="G12" s="10">
        <v>15157460</v>
      </c>
      <c r="H12" s="10">
        <v>16828154</v>
      </c>
      <c r="I12" s="10">
        <v>19632577</v>
      </c>
      <c r="J12" s="10">
        <v>23703174</v>
      </c>
      <c r="K12" s="10">
        <v>24702318</v>
      </c>
      <c r="L12" s="10">
        <v>25965581</v>
      </c>
    </row>
    <row r="13" spans="1:12">
      <c r="A13">
        <v>12</v>
      </c>
      <c r="B13" t="s">
        <v>12</v>
      </c>
      <c r="C13" s="10">
        <v>9980544.75</v>
      </c>
      <c r="D13" s="10">
        <v>11493375.583000001</v>
      </c>
      <c r="E13" s="10">
        <v>15543039.549000001</v>
      </c>
      <c r="F13" s="10">
        <v>15286013.290999999</v>
      </c>
      <c r="G13" s="10">
        <v>20772484</v>
      </c>
      <c r="H13" s="10">
        <v>22228450</v>
      </c>
      <c r="I13" s="10">
        <v>24962122</v>
      </c>
      <c r="J13" s="10">
        <v>29864031</v>
      </c>
      <c r="K13" s="10">
        <v>31939187</v>
      </c>
      <c r="L13" s="10">
        <v>31927103</v>
      </c>
    </row>
    <row r="14" spans="1:12">
      <c r="A14">
        <v>13</v>
      </c>
      <c r="B14" t="s">
        <v>13</v>
      </c>
      <c r="C14" s="10">
        <v>1778927.314</v>
      </c>
      <c r="D14" s="10">
        <v>2202217.037</v>
      </c>
      <c r="E14" s="10">
        <v>2932912.821</v>
      </c>
      <c r="F14" s="10">
        <v>3247134.7420000001</v>
      </c>
      <c r="G14" s="10">
        <v>3719770</v>
      </c>
      <c r="H14" s="10">
        <v>4073147</v>
      </c>
      <c r="I14" s="10">
        <v>4494429</v>
      </c>
      <c r="J14" s="10">
        <v>5389204</v>
      </c>
      <c r="K14" s="10">
        <v>5660059</v>
      </c>
      <c r="L14" s="10">
        <v>5760666</v>
      </c>
    </row>
    <row r="15" spans="1:12">
      <c r="A15">
        <v>14</v>
      </c>
      <c r="B15" t="s">
        <v>14</v>
      </c>
      <c r="C15" s="10">
        <v>2279776.3089999999</v>
      </c>
      <c r="D15" s="10">
        <v>3148042.8820000002</v>
      </c>
      <c r="E15" s="10">
        <v>4381610.4790000003</v>
      </c>
      <c r="F15" s="10">
        <v>4369706.0360000003</v>
      </c>
      <c r="G15" s="10">
        <v>4793165</v>
      </c>
      <c r="H15" s="10">
        <v>4746943</v>
      </c>
      <c r="I15" s="10">
        <v>5218111</v>
      </c>
      <c r="J15" s="10">
        <v>5604988</v>
      </c>
      <c r="K15" s="10">
        <v>6592643</v>
      </c>
      <c r="L15" s="10">
        <v>6966946</v>
      </c>
    </row>
    <row r="16" spans="1:12">
      <c r="A16">
        <v>15</v>
      </c>
      <c r="B16" t="s">
        <v>15</v>
      </c>
      <c r="C16" s="10">
        <v>1555426.2860000001</v>
      </c>
      <c r="D16" s="10">
        <v>1921944.8629999999</v>
      </c>
      <c r="E16" s="10">
        <v>2514031.2889999999</v>
      </c>
      <c r="F16" s="10">
        <v>2501734.8229999999</v>
      </c>
      <c r="G16" s="10">
        <v>3129695</v>
      </c>
      <c r="H16" s="10">
        <v>3252748</v>
      </c>
      <c r="I16" s="10">
        <v>3548505</v>
      </c>
      <c r="J16" s="10">
        <v>4100958</v>
      </c>
      <c r="K16" s="10">
        <v>4682055</v>
      </c>
      <c r="L16" s="10">
        <v>5147444</v>
      </c>
    </row>
    <row r="17" spans="1:12">
      <c r="A17">
        <v>16</v>
      </c>
      <c r="B17" t="s">
        <v>16</v>
      </c>
      <c r="C17" s="10">
        <v>7044556.875</v>
      </c>
      <c r="D17" s="10">
        <v>9817099.9269999992</v>
      </c>
      <c r="E17" s="10">
        <v>11886470.505000001</v>
      </c>
      <c r="F17" s="10">
        <v>11500000</v>
      </c>
      <c r="G17" s="10">
        <v>11285828</v>
      </c>
      <c r="H17" s="10">
        <v>9376313</v>
      </c>
      <c r="I17" s="10">
        <v>7985728</v>
      </c>
      <c r="J17" s="10">
        <v>8154749</v>
      </c>
      <c r="K17" s="10">
        <v>10669543</v>
      </c>
      <c r="L17" s="10">
        <v>10549624</v>
      </c>
    </row>
    <row r="18" spans="1:12">
      <c r="A18">
        <v>17</v>
      </c>
      <c r="B18" t="s">
        <v>17</v>
      </c>
      <c r="C18" s="10"/>
      <c r="D18" s="10"/>
      <c r="E18" s="10"/>
      <c r="F18" s="10"/>
      <c r="G18" s="10">
        <v>1513353</v>
      </c>
      <c r="H18" s="10">
        <v>1444383</v>
      </c>
      <c r="I18" s="10">
        <v>2332987</v>
      </c>
      <c r="J18" s="10">
        <v>2223752</v>
      </c>
      <c r="K18" s="10">
        <v>2420664</v>
      </c>
      <c r="L18" s="10">
        <v>2568161</v>
      </c>
    </row>
    <row r="19" spans="1:12">
      <c r="A19">
        <v>18</v>
      </c>
      <c r="B19" t="s">
        <v>18</v>
      </c>
      <c r="C19" s="10">
        <v>1853589.773</v>
      </c>
      <c r="D19" s="10">
        <v>1876879.0919999999</v>
      </c>
      <c r="E19" s="10">
        <v>2473411.6090000002</v>
      </c>
      <c r="F19" s="10">
        <v>2456886.1609999998</v>
      </c>
      <c r="G19" s="10">
        <v>2919185</v>
      </c>
      <c r="H19" s="10">
        <v>2513438</v>
      </c>
      <c r="I19" s="10">
        <v>2852614</v>
      </c>
      <c r="J19" s="10">
        <v>3252235</v>
      </c>
      <c r="K19" s="10">
        <v>3499838</v>
      </c>
      <c r="L19" s="10">
        <v>3629564</v>
      </c>
    </row>
    <row r="20" spans="1:12">
      <c r="A20">
        <v>19</v>
      </c>
      <c r="B20" t="s">
        <v>19</v>
      </c>
      <c r="C20" s="10">
        <v>2091684.1310000001</v>
      </c>
      <c r="D20" s="10">
        <v>2527990.9019999998</v>
      </c>
      <c r="E20" s="10">
        <v>3742004.2829999998</v>
      </c>
      <c r="F20" s="10">
        <v>4410729.8509999998</v>
      </c>
      <c r="G20" s="10">
        <v>4526532</v>
      </c>
      <c r="H20" s="10">
        <v>4787308</v>
      </c>
      <c r="I20" s="10">
        <v>5588723</v>
      </c>
      <c r="J20" s="10">
        <v>6813542</v>
      </c>
      <c r="K20" s="10">
        <v>7098984</v>
      </c>
      <c r="L20" s="10">
        <v>7772923</v>
      </c>
    </row>
    <row r="21" spans="1:12">
      <c r="A21">
        <v>20</v>
      </c>
      <c r="B21" t="s">
        <v>20</v>
      </c>
      <c r="C21" s="10">
        <v>695828.53799999994</v>
      </c>
      <c r="D21" s="10">
        <v>936792.06900000002</v>
      </c>
      <c r="E21" s="10">
        <v>1196746.3559999999</v>
      </c>
      <c r="F21" s="10">
        <v>1326441.605</v>
      </c>
      <c r="G21" s="10">
        <v>1508578</v>
      </c>
      <c r="H21" s="10">
        <v>1801248</v>
      </c>
      <c r="I21" s="10">
        <v>2022258</v>
      </c>
      <c r="J21" s="10">
        <v>2275580</v>
      </c>
      <c r="K21" s="10">
        <v>2489067</v>
      </c>
      <c r="L21" s="10">
        <v>2742086</v>
      </c>
    </row>
    <row r="22" spans="1:12">
      <c r="A22">
        <v>21</v>
      </c>
      <c r="B22" t="s">
        <v>21</v>
      </c>
      <c r="C22" s="10">
        <v>952660.80200000003</v>
      </c>
      <c r="D22" s="10">
        <v>1138187.3470000001</v>
      </c>
      <c r="E22" s="10">
        <v>1436645.2069999999</v>
      </c>
      <c r="F22" s="10">
        <v>1557386.561</v>
      </c>
      <c r="G22" s="10">
        <v>1823030</v>
      </c>
      <c r="H22" s="10">
        <v>2132589</v>
      </c>
      <c r="I22" s="10">
        <v>2744943</v>
      </c>
      <c r="J22" s="10">
        <v>2817045</v>
      </c>
      <c r="K22" s="10">
        <v>3074608</v>
      </c>
      <c r="L22" s="10">
        <v>3203800</v>
      </c>
    </row>
    <row r="23" spans="1:12">
      <c r="A23">
        <v>22</v>
      </c>
      <c r="B23" t="s">
        <v>22</v>
      </c>
      <c r="C23" s="10">
        <v>1272218.0589999999</v>
      </c>
      <c r="D23" s="10">
        <v>1689351.2490000001</v>
      </c>
      <c r="E23" s="10">
        <v>2242817.1290000002</v>
      </c>
      <c r="F23" s="10">
        <v>2492621.7370000002</v>
      </c>
      <c r="G23" s="10">
        <v>2789427</v>
      </c>
      <c r="H23" s="10">
        <v>3448586</v>
      </c>
      <c r="I23" s="10">
        <v>3949997</v>
      </c>
      <c r="J23" s="10">
        <v>5083156</v>
      </c>
      <c r="K23" s="10">
        <v>4941247</v>
      </c>
      <c r="L23" s="10">
        <v>5244782</v>
      </c>
    </row>
    <row r="24" spans="1:12">
      <c r="A24">
        <v>23</v>
      </c>
      <c r="B24" t="s">
        <v>23</v>
      </c>
      <c r="C24" s="10">
        <v>1088071.459</v>
      </c>
      <c r="D24" s="10">
        <v>1324470.172</v>
      </c>
      <c r="E24" s="10">
        <v>2241542.051</v>
      </c>
      <c r="F24" s="10">
        <v>2342342.0490000001</v>
      </c>
      <c r="G24" s="10">
        <v>2787589</v>
      </c>
      <c r="H24" s="10">
        <v>3315669</v>
      </c>
      <c r="I24" s="10">
        <v>3875554</v>
      </c>
      <c r="J24" s="10">
        <v>4700213</v>
      </c>
      <c r="K24" s="10">
        <v>4781090</v>
      </c>
      <c r="L24" s="10">
        <v>5347158</v>
      </c>
    </row>
    <row r="25" spans="1:12">
      <c r="A25">
        <v>24</v>
      </c>
      <c r="B25" t="s">
        <v>24</v>
      </c>
      <c r="C25" s="10">
        <v>5661736.5489999996</v>
      </c>
      <c r="D25" s="10">
        <v>6227545.1449999996</v>
      </c>
      <c r="E25" s="10">
        <v>7462044.9740000004</v>
      </c>
      <c r="F25" s="10">
        <v>8184736.3859999999</v>
      </c>
      <c r="G25" s="10">
        <v>10709819</v>
      </c>
      <c r="H25" s="10">
        <v>11805767</v>
      </c>
      <c r="I25" s="10">
        <v>12567840</v>
      </c>
      <c r="J25" s="10">
        <v>13006813</v>
      </c>
      <c r="K25" s="10">
        <v>13363793</v>
      </c>
      <c r="L25" s="10">
        <v>13978118</v>
      </c>
    </row>
    <row r="26" spans="1:12">
      <c r="A26">
        <v>25</v>
      </c>
      <c r="B26" t="s">
        <v>25</v>
      </c>
      <c r="C26" s="10">
        <v>4346845.1880000001</v>
      </c>
      <c r="D26" s="10">
        <v>5440440.4850000003</v>
      </c>
      <c r="E26" s="10">
        <v>6847315.8200000003</v>
      </c>
      <c r="F26" s="10">
        <v>6597231.9299999997</v>
      </c>
      <c r="G26" s="10">
        <v>8132410</v>
      </c>
      <c r="H26" s="10">
        <v>6911045</v>
      </c>
      <c r="I26" s="10">
        <v>6942927</v>
      </c>
      <c r="J26" s="10">
        <v>7902474</v>
      </c>
      <c r="K26" s="10">
        <v>8478991</v>
      </c>
      <c r="L26" s="10">
        <v>9129049</v>
      </c>
    </row>
    <row r="27" spans="1:12">
      <c r="A27">
        <v>26</v>
      </c>
      <c r="B27" t="s">
        <v>26</v>
      </c>
      <c r="C27" s="10">
        <v>610378.11</v>
      </c>
      <c r="D27" s="10">
        <v>718871.06400000001</v>
      </c>
      <c r="E27" s="10">
        <v>959029.56900000002</v>
      </c>
      <c r="F27" s="10">
        <v>1090245.635</v>
      </c>
      <c r="G27" s="10">
        <v>1240242</v>
      </c>
      <c r="H27" s="10">
        <v>1473750</v>
      </c>
      <c r="I27" s="10">
        <v>1688607</v>
      </c>
      <c r="J27" s="10">
        <v>1831986</v>
      </c>
      <c r="K27" s="10">
        <v>1819086</v>
      </c>
      <c r="L27" s="10">
        <v>2104832</v>
      </c>
    </row>
    <row r="28" spans="1:12">
      <c r="A28">
        <v>27</v>
      </c>
      <c r="B28" t="s">
        <v>27</v>
      </c>
      <c r="C28" s="10">
        <v>2564075.9350000001</v>
      </c>
      <c r="D28" s="10">
        <v>3110566.841</v>
      </c>
      <c r="E28" s="10">
        <v>4433963.0199999996</v>
      </c>
      <c r="F28" s="10">
        <v>5022565.5990000004</v>
      </c>
      <c r="G28" s="10">
        <v>5503161</v>
      </c>
      <c r="H28" s="10">
        <v>6105815</v>
      </c>
      <c r="I28" s="10">
        <v>7162589</v>
      </c>
      <c r="J28" s="10">
        <v>9055279</v>
      </c>
      <c r="K28" s="10">
        <v>9252222</v>
      </c>
      <c r="L28" s="10">
        <v>9899897</v>
      </c>
    </row>
    <row r="29" spans="1:12">
      <c r="A29">
        <v>28</v>
      </c>
      <c r="B29" t="s">
        <v>28</v>
      </c>
      <c r="C29" s="10">
        <v>1177609.898</v>
      </c>
      <c r="D29" s="10">
        <v>1410593.6089999999</v>
      </c>
      <c r="E29" s="10">
        <v>1962393.1669999999</v>
      </c>
      <c r="F29" s="10">
        <v>2139535.6669999999</v>
      </c>
      <c r="G29" s="10">
        <v>2440227</v>
      </c>
      <c r="H29" s="10">
        <v>2901588</v>
      </c>
      <c r="I29" s="10">
        <v>3175693</v>
      </c>
      <c r="J29" s="10">
        <v>3638343</v>
      </c>
      <c r="K29" s="10">
        <v>3881148</v>
      </c>
      <c r="L29" s="10">
        <v>4149230</v>
      </c>
    </row>
    <row r="30" spans="1:12">
      <c r="A30">
        <v>29</v>
      </c>
      <c r="B30" t="s">
        <v>29</v>
      </c>
      <c r="C30" s="10">
        <v>1055173.6299999999</v>
      </c>
      <c r="D30" s="10">
        <v>1288979.7279999999</v>
      </c>
      <c r="E30" s="10">
        <v>1811984.328</v>
      </c>
      <c r="F30" s="10">
        <v>1898244.09</v>
      </c>
      <c r="G30" s="10">
        <v>2189560</v>
      </c>
      <c r="H30" s="10">
        <v>2471389</v>
      </c>
      <c r="I30" s="10">
        <v>2809721</v>
      </c>
      <c r="J30" s="10">
        <v>3534577</v>
      </c>
      <c r="K30" s="10">
        <v>3785562</v>
      </c>
      <c r="L30" s="10">
        <v>4029396</v>
      </c>
    </row>
    <row r="31" spans="1:12">
      <c r="A31">
        <v>30</v>
      </c>
      <c r="B31" t="s">
        <v>30</v>
      </c>
      <c r="C31" s="10">
        <v>1158671.3489999999</v>
      </c>
      <c r="D31" s="10">
        <v>1365705.4439999999</v>
      </c>
      <c r="E31" s="10">
        <v>1834908.2879999999</v>
      </c>
      <c r="F31" s="10">
        <v>1915748.7420000001</v>
      </c>
      <c r="G31" s="10">
        <v>2320811</v>
      </c>
      <c r="H31" s="10">
        <v>2527959</v>
      </c>
      <c r="I31" s="10">
        <v>2885186</v>
      </c>
      <c r="J31" s="10">
        <v>3731902</v>
      </c>
      <c r="K31" s="10">
        <v>3779782</v>
      </c>
      <c r="L31" s="10">
        <v>4098658</v>
      </c>
    </row>
    <row r="32" spans="1:12">
      <c r="A32">
        <v>31</v>
      </c>
      <c r="B32" t="s">
        <v>31</v>
      </c>
      <c r="C32" s="10">
        <v>1920971.3829999999</v>
      </c>
      <c r="D32" s="10">
        <v>2071161.196</v>
      </c>
      <c r="E32" s="10">
        <v>2922582.14</v>
      </c>
      <c r="F32" s="10">
        <v>3145714.1290000002</v>
      </c>
      <c r="G32" s="10">
        <v>3635838</v>
      </c>
      <c r="H32" s="10">
        <v>4052249</v>
      </c>
      <c r="I32" s="10">
        <v>4624675</v>
      </c>
      <c r="J32" s="10">
        <v>6066827</v>
      </c>
      <c r="K32" s="10">
        <v>6292288</v>
      </c>
      <c r="L32" s="10">
        <v>6728869</v>
      </c>
    </row>
    <row r="33" spans="1:12">
      <c r="A33">
        <v>32</v>
      </c>
      <c r="B33" t="s">
        <v>32</v>
      </c>
      <c r="C33" s="10">
        <v>3224159.5950000002</v>
      </c>
      <c r="D33" s="10">
        <v>3963984.966</v>
      </c>
      <c r="E33" s="10">
        <v>5223884.0810000002</v>
      </c>
      <c r="F33" s="10">
        <v>5768315.0489999996</v>
      </c>
      <c r="G33" s="10">
        <v>6237368</v>
      </c>
      <c r="H33" s="10">
        <v>5990424</v>
      </c>
      <c r="I33" s="10">
        <v>6582781</v>
      </c>
      <c r="J33" s="10">
        <v>8195968</v>
      </c>
      <c r="K33" s="10">
        <v>9141372</v>
      </c>
      <c r="L33" s="10">
        <v>9660923</v>
      </c>
    </row>
    <row r="34" spans="1:12">
      <c r="A34">
        <v>33</v>
      </c>
      <c r="B34" t="s">
        <v>33</v>
      </c>
      <c r="C34" s="10">
        <v>3885636.14</v>
      </c>
      <c r="D34" s="10">
        <v>4958481.9019999998</v>
      </c>
      <c r="E34" s="10">
        <v>7201839.2929999996</v>
      </c>
      <c r="F34" s="10">
        <v>8481871.6500000004</v>
      </c>
      <c r="G34" s="10">
        <v>7772029</v>
      </c>
      <c r="H34" s="10">
        <v>8480759</v>
      </c>
      <c r="I34" s="10">
        <v>10440619</v>
      </c>
      <c r="J34" s="10">
        <v>12234838</v>
      </c>
      <c r="K34" s="10">
        <v>12703058</v>
      </c>
      <c r="L34" s="10">
        <v>15327753</v>
      </c>
    </row>
    <row r="35" spans="1:12">
      <c r="A35">
        <v>34</v>
      </c>
      <c r="B35" t="s">
        <v>34</v>
      </c>
      <c r="C35" s="10">
        <v>1374205.0959999999</v>
      </c>
      <c r="D35" s="10">
        <v>1604910.831</v>
      </c>
      <c r="E35" s="10">
        <v>2171734.3080000002</v>
      </c>
      <c r="F35" s="10">
        <v>2286855.0950000002</v>
      </c>
      <c r="G35" s="10">
        <v>3139872</v>
      </c>
      <c r="H35" s="10">
        <v>3400015</v>
      </c>
      <c r="I35" s="10">
        <v>3899193</v>
      </c>
      <c r="J35" s="10">
        <v>5085245</v>
      </c>
      <c r="K35" s="10">
        <v>5443552</v>
      </c>
      <c r="L35" s="10">
        <v>5663778</v>
      </c>
    </row>
    <row r="37" spans="1:12">
      <c r="A37" t="s">
        <v>42</v>
      </c>
      <c r="B37" t="s">
        <v>0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12">
      <c r="A38">
        <v>1</v>
      </c>
      <c r="B38" t="s">
        <v>1</v>
      </c>
      <c r="D38" s="9">
        <f>((D2/C2)-1)*100</f>
        <v>9.2210406755422802</v>
      </c>
      <c r="E38" s="9">
        <f t="shared" ref="E38:L38" si="0">((E2/D2)-1)*100</f>
        <v>20.627554056646403</v>
      </c>
      <c r="F38" s="9">
        <f t="shared" si="0"/>
        <v>10.14389882740312</v>
      </c>
      <c r="G38" s="9">
        <f t="shared" si="0"/>
        <v>14.784919381949324</v>
      </c>
      <c r="H38" s="9">
        <f t="shared" si="0"/>
        <v>0.75681147994735021</v>
      </c>
      <c r="I38" s="9">
        <f t="shared" si="0"/>
        <v>5.7327830987134343</v>
      </c>
      <c r="J38" s="9">
        <f t="shared" si="0"/>
        <v>16.065483586804994</v>
      </c>
      <c r="K38" s="9">
        <f t="shared" si="0"/>
        <v>0.53509893497947214</v>
      </c>
      <c r="L38" s="9">
        <f t="shared" si="0"/>
        <v>7.604279881392717</v>
      </c>
    </row>
    <row r="39" spans="1:12">
      <c r="A39">
        <v>2</v>
      </c>
      <c r="B39" t="s">
        <v>2</v>
      </c>
      <c r="D39" s="9">
        <f t="shared" ref="D39:L39" si="1">((D3/C3)-1)*100</f>
        <v>18.964489663319629</v>
      </c>
      <c r="E39" s="9">
        <f t="shared" si="1"/>
        <v>36.477398162645855</v>
      </c>
      <c r="F39" s="9">
        <f t="shared" si="1"/>
        <v>-1.7819492040505258</v>
      </c>
      <c r="G39" s="9">
        <f t="shared" si="1"/>
        <v>28.284020645383002</v>
      </c>
      <c r="H39" s="9">
        <f t="shared" si="1"/>
        <v>8.5259164143917552</v>
      </c>
      <c r="I39" s="9">
        <f t="shared" si="1"/>
        <v>5.6572638264304143</v>
      </c>
      <c r="J39" s="9">
        <f t="shared" si="1"/>
        <v>14.157771987065004</v>
      </c>
      <c r="K39" s="9">
        <f t="shared" si="1"/>
        <v>4.4592586114994948</v>
      </c>
      <c r="L39" s="9">
        <f t="shared" si="1"/>
        <v>1.0245603070469844</v>
      </c>
    </row>
    <row r="40" spans="1:12">
      <c r="A40">
        <v>3</v>
      </c>
      <c r="B40" t="s">
        <v>3</v>
      </c>
      <c r="D40" s="9">
        <f t="shared" ref="D40:L40" si="2">((D4/C4)-1)*100</f>
        <v>40.738431763871617</v>
      </c>
      <c r="E40" s="9">
        <f t="shared" si="2"/>
        <v>16.040266603212807</v>
      </c>
      <c r="F40" s="9">
        <f t="shared" si="2"/>
        <v>11.316606923713014</v>
      </c>
      <c r="G40" s="9">
        <f t="shared" si="2"/>
        <v>11.541330950559336</v>
      </c>
      <c r="H40" s="9">
        <f t="shared" si="2"/>
        <v>9.7351467846479967</v>
      </c>
      <c r="I40" s="9">
        <f t="shared" si="2"/>
        <v>3.3315862912487004</v>
      </c>
      <c r="J40" s="9">
        <f t="shared" si="2"/>
        <v>15.445112638509517</v>
      </c>
      <c r="K40" s="9">
        <f t="shared" si="2"/>
        <v>13.591719327861762</v>
      </c>
      <c r="L40" s="9">
        <f t="shared" si="2"/>
        <v>5.9794413561634174</v>
      </c>
    </row>
    <row r="41" spans="1:12">
      <c r="A41">
        <v>4</v>
      </c>
      <c r="B41" t="s">
        <v>4</v>
      </c>
      <c r="D41" s="9">
        <f t="shared" ref="D41:L41" si="3">((D5/C5)-1)*100</f>
        <v>19.626977166132733</v>
      </c>
      <c r="E41" s="9">
        <f t="shared" si="3"/>
        <v>44.149657164531256</v>
      </c>
      <c r="F41" s="9">
        <f t="shared" si="3"/>
        <v>5.6337673854387704</v>
      </c>
      <c r="G41" s="9">
        <f t="shared" si="3"/>
        <v>23.602078865976452</v>
      </c>
      <c r="H41" s="9">
        <f t="shared" si="3"/>
        <v>3.6753266247271599</v>
      </c>
      <c r="I41" s="9">
        <f t="shared" si="3"/>
        <v>18.124098604559013</v>
      </c>
      <c r="J41" s="9">
        <f t="shared" si="3"/>
        <v>12.125948503967287</v>
      </c>
      <c r="K41" s="9">
        <f t="shared" si="3"/>
        <v>6.3290427171052377</v>
      </c>
      <c r="L41" s="9">
        <f t="shared" si="3"/>
        <v>14.646941784816537</v>
      </c>
    </row>
    <row r="42" spans="1:12">
      <c r="A42">
        <v>5</v>
      </c>
      <c r="B42" t="s">
        <v>5</v>
      </c>
      <c r="D42" s="9">
        <f t="shared" ref="D42:L42" si="4">((D6/C6)-1)*100</f>
        <v>16.597876619651196</v>
      </c>
      <c r="E42" s="9">
        <f t="shared" si="4"/>
        <v>33.894530131523524</v>
      </c>
      <c r="F42" s="9">
        <f t="shared" si="4"/>
        <v>7.9692009741703984</v>
      </c>
      <c r="G42" s="9">
        <f t="shared" si="4"/>
        <v>17.734714013021957</v>
      </c>
      <c r="H42" s="9">
        <f t="shared" si="4"/>
        <v>9.7893556616298394</v>
      </c>
      <c r="I42" s="9">
        <f t="shared" si="4"/>
        <v>8.0197498118705255</v>
      </c>
      <c r="J42" s="9">
        <f t="shared" si="4"/>
        <v>19.061846759417268</v>
      </c>
      <c r="K42" s="9">
        <f t="shared" si="4"/>
        <v>1.6840323214401653</v>
      </c>
      <c r="L42" s="9">
        <f t="shared" si="4"/>
        <v>17.650662316677689</v>
      </c>
    </row>
    <row r="43" spans="1:12">
      <c r="A43">
        <v>6</v>
      </c>
      <c r="B43" t="s">
        <v>6</v>
      </c>
      <c r="D43" s="9">
        <f t="shared" ref="D43:L43" si="5">((D7/C7)-1)*100</f>
        <v>17.552795543742583</v>
      </c>
      <c r="E43" s="9">
        <f t="shared" si="5"/>
        <v>33.773222348575807</v>
      </c>
      <c r="F43" s="9">
        <f t="shared" si="5"/>
        <v>11.255297782391583</v>
      </c>
      <c r="G43" s="9">
        <f t="shared" si="5"/>
        <v>16.456159418611229</v>
      </c>
      <c r="H43" s="9">
        <f t="shared" si="5"/>
        <v>14.910479227889017</v>
      </c>
      <c r="I43" s="9">
        <f t="shared" si="5"/>
        <v>14.034451287100769</v>
      </c>
      <c r="J43" s="9">
        <f t="shared" si="5"/>
        <v>11.91302448766276</v>
      </c>
      <c r="K43" s="9">
        <f t="shared" si="5"/>
        <v>1.5314878849799207</v>
      </c>
      <c r="L43" s="9">
        <f t="shared" si="5"/>
        <v>8.6360356426865579</v>
      </c>
    </row>
    <row r="44" spans="1:12">
      <c r="A44">
        <v>7</v>
      </c>
      <c r="B44" t="s">
        <v>7</v>
      </c>
      <c r="D44" s="9">
        <f t="shared" ref="D44:L44" si="6">((D8/C8)-1)*100</f>
        <v>8.5709525764404493</v>
      </c>
      <c r="E44" s="9">
        <f t="shared" si="6"/>
        <v>4.6894508913120303</v>
      </c>
      <c r="F44" s="9">
        <f t="shared" si="6"/>
        <v>9.8083272344334116</v>
      </c>
      <c r="G44" s="9">
        <f t="shared" si="6"/>
        <v>35.479366555022708</v>
      </c>
      <c r="H44" s="9">
        <f t="shared" si="6"/>
        <v>1.3537016507854105</v>
      </c>
      <c r="I44" s="9">
        <f t="shared" si="6"/>
        <v>15.41060959842666</v>
      </c>
      <c r="J44" s="9">
        <f t="shared" si="6"/>
        <v>4.6734408573276376</v>
      </c>
      <c r="K44" s="9">
        <f t="shared" si="6"/>
        <v>3.6063608061632335</v>
      </c>
      <c r="L44" s="9">
        <f t="shared" si="6"/>
        <v>15.997139745094223</v>
      </c>
    </row>
    <row r="45" spans="1:12">
      <c r="A45">
        <v>8</v>
      </c>
      <c r="B45" t="s">
        <v>8</v>
      </c>
      <c r="D45" s="9">
        <f t="shared" ref="D45:L45" si="7">((D9/C9)-1)*100</f>
        <v>22.893151913976673</v>
      </c>
      <c r="E45" s="9">
        <f t="shared" si="7"/>
        <v>25.026428553545156</v>
      </c>
      <c r="F45" s="9">
        <f t="shared" si="7"/>
        <v>17.372241445297586</v>
      </c>
      <c r="G45" s="9">
        <f t="shared" si="7"/>
        <v>5.5362931512718649</v>
      </c>
      <c r="H45" s="9">
        <f t="shared" si="7"/>
        <v>0.87836426643748133</v>
      </c>
      <c r="I45" s="9">
        <f t="shared" si="7"/>
        <v>21.659427832707735</v>
      </c>
      <c r="J45" s="9">
        <f t="shared" si="7"/>
        <v>20.524758469442972</v>
      </c>
      <c r="K45" s="9">
        <f t="shared" si="7"/>
        <v>-5.5350923340959142</v>
      </c>
      <c r="L45" s="9">
        <f t="shared" si="7"/>
        <v>22.11274364312068</v>
      </c>
    </row>
    <row r="46" spans="1:12">
      <c r="A46">
        <v>9</v>
      </c>
      <c r="B46" t="s">
        <v>9</v>
      </c>
      <c r="D46" s="9">
        <f t="shared" ref="D46:L46" si="8">((D10/C10)-1)*100</f>
        <v>26.742155644168463</v>
      </c>
      <c r="E46" s="9">
        <f t="shared" si="8"/>
        <v>27.702780878716471</v>
      </c>
      <c r="F46" s="9">
        <f t="shared" si="8"/>
        <v>-7.8472164928273136</v>
      </c>
      <c r="G46" s="9">
        <f t="shared" si="8"/>
        <v>29.377404315163204</v>
      </c>
      <c r="H46" s="9">
        <f t="shared" si="8"/>
        <v>-1.1164731366522407</v>
      </c>
      <c r="I46" s="9">
        <f t="shared" si="8"/>
        <v>2.372577218593741</v>
      </c>
      <c r="J46" s="9">
        <f t="shared" si="8"/>
        <v>34.372657206331894</v>
      </c>
      <c r="K46" s="9">
        <f t="shared" si="8"/>
        <v>2.48997448472974</v>
      </c>
      <c r="L46" s="9">
        <f t="shared" si="8"/>
        <v>2.3816166247210946</v>
      </c>
    </row>
    <row r="47" spans="1:12">
      <c r="A47">
        <v>10</v>
      </c>
      <c r="B47" t="s">
        <v>10</v>
      </c>
      <c r="D47" s="9">
        <f t="shared" ref="D47:L47" si="9">((D11/C11)-1)*100</f>
        <v>13.463832113338325</v>
      </c>
      <c r="E47" s="9">
        <f t="shared" si="9"/>
        <v>52.68991668143488</v>
      </c>
      <c r="F47" s="9">
        <f t="shared" si="9"/>
        <v>-1.342134315166732</v>
      </c>
      <c r="G47" s="9">
        <f t="shared" si="9"/>
        <v>33.986827348012106</v>
      </c>
      <c r="H47" s="9">
        <f t="shared" si="9"/>
        <v>7.6152193050651018</v>
      </c>
      <c r="I47" s="9">
        <f t="shared" si="9"/>
        <v>15.343843878926844</v>
      </c>
      <c r="J47" s="9">
        <f t="shared" si="9"/>
        <v>16.140378243907037</v>
      </c>
      <c r="K47" s="9">
        <f t="shared" si="9"/>
        <v>5.4566202784066542</v>
      </c>
      <c r="L47" s="9">
        <f t="shared" si="9"/>
        <v>2.8399610106683015</v>
      </c>
    </row>
    <row r="48" spans="1:12">
      <c r="A48">
        <v>11</v>
      </c>
      <c r="B48" t="s">
        <v>11</v>
      </c>
      <c r="D48" s="9">
        <f t="shared" ref="D48:L48" si="10">((D12/C12)-1)*100</f>
        <v>13.904448225605393</v>
      </c>
      <c r="E48" s="9">
        <f t="shared" si="10"/>
        <v>54.94159128162093</v>
      </c>
      <c r="F48" s="9">
        <f t="shared" si="10"/>
        <v>2.015967559635512</v>
      </c>
      <c r="G48" s="9">
        <f t="shared" si="10"/>
        <v>27.050791093882175</v>
      </c>
      <c r="H48" s="9">
        <f t="shared" si="10"/>
        <v>11.022255707750507</v>
      </c>
      <c r="I48" s="9">
        <f t="shared" si="10"/>
        <v>16.665066174222076</v>
      </c>
      <c r="J48" s="9">
        <f t="shared" si="10"/>
        <v>20.733890410820742</v>
      </c>
      <c r="K48" s="9">
        <f t="shared" si="10"/>
        <v>4.2152329472837646</v>
      </c>
      <c r="L48" s="9">
        <f t="shared" si="10"/>
        <v>5.1139451771287314</v>
      </c>
    </row>
    <row r="49" spans="1:12">
      <c r="A49">
        <v>12</v>
      </c>
      <c r="B49" t="s">
        <v>12</v>
      </c>
      <c r="D49" s="9">
        <f t="shared" ref="D49:L49" si="11">((D13/C13)-1)*100</f>
        <v>15.15779820535348</v>
      </c>
      <c r="E49" s="9">
        <f t="shared" si="11"/>
        <v>35.234765772293301</v>
      </c>
      <c r="F49" s="9">
        <f t="shared" si="11"/>
        <v>-1.6536421797661682</v>
      </c>
      <c r="G49" s="9">
        <f t="shared" si="11"/>
        <v>35.892096942178433</v>
      </c>
      <c r="H49" s="9">
        <f t="shared" si="11"/>
        <v>7.0091087806349872</v>
      </c>
      <c r="I49" s="9">
        <f t="shared" si="11"/>
        <v>12.298077463790769</v>
      </c>
      <c r="J49" s="9">
        <f t="shared" si="11"/>
        <v>19.637389000822925</v>
      </c>
      <c r="K49" s="9">
        <f t="shared" si="11"/>
        <v>6.9486801698002587</v>
      </c>
      <c r="L49" s="9">
        <f t="shared" si="11"/>
        <v>-3.7834400731617812E-2</v>
      </c>
    </row>
    <row r="50" spans="1:12">
      <c r="A50">
        <v>13</v>
      </c>
      <c r="B50" t="s">
        <v>13</v>
      </c>
      <c r="D50" s="9">
        <f t="shared" ref="D50:L50" si="12">((D14/C14)-1)*100</f>
        <v>23.794660954876989</v>
      </c>
      <c r="E50" s="9">
        <f t="shared" si="12"/>
        <v>33.180007770505668</v>
      </c>
      <c r="F50" s="9">
        <f t="shared" si="12"/>
        <v>10.713646813847788</v>
      </c>
      <c r="G50" s="9">
        <f t="shared" si="12"/>
        <v>14.555455672556739</v>
      </c>
      <c r="H50" s="9">
        <f t="shared" si="12"/>
        <v>9.4999690841100382</v>
      </c>
      <c r="I50" s="9">
        <f t="shared" si="12"/>
        <v>10.342911758402051</v>
      </c>
      <c r="J50" s="9">
        <f t="shared" si="12"/>
        <v>19.908535656031056</v>
      </c>
      <c r="K50" s="9">
        <f t="shared" si="12"/>
        <v>5.0258813732046548</v>
      </c>
      <c r="L50" s="9">
        <f t="shared" si="12"/>
        <v>1.7774903053130675</v>
      </c>
    </row>
    <row r="51" spans="1:12">
      <c r="A51">
        <v>14</v>
      </c>
      <c r="B51" t="s">
        <v>14</v>
      </c>
      <c r="D51" s="9">
        <f t="shared" ref="D51:L51" si="13">((D15/C15)-1)*100</f>
        <v>38.08560381877362</v>
      </c>
      <c r="E51" s="9">
        <f t="shared" si="13"/>
        <v>39.18522215988034</v>
      </c>
      <c r="F51" s="9">
        <f t="shared" si="13"/>
        <v>-0.27169103819372209</v>
      </c>
      <c r="G51" s="9">
        <f t="shared" si="13"/>
        <v>9.6907883622219906</v>
      </c>
      <c r="H51" s="9">
        <f t="shared" si="13"/>
        <v>-0.9643315012105802</v>
      </c>
      <c r="I51" s="9">
        <f t="shared" si="13"/>
        <v>9.9257142965483158</v>
      </c>
      <c r="J51" s="9">
        <f t="shared" si="13"/>
        <v>7.414119783960138</v>
      </c>
      <c r="K51" s="9">
        <f t="shared" si="13"/>
        <v>17.621001151117532</v>
      </c>
      <c r="L51" s="9">
        <f t="shared" si="13"/>
        <v>5.6775863640728064</v>
      </c>
    </row>
    <row r="52" spans="1:12">
      <c r="A52">
        <v>15</v>
      </c>
      <c r="B52" t="s">
        <v>15</v>
      </c>
      <c r="D52" s="9">
        <f t="shared" ref="D52:L52" si="14">((D16/C16)-1)*100</f>
        <v>23.563866722514671</v>
      </c>
      <c r="E52" s="9">
        <f t="shared" si="14"/>
        <v>30.80662912856933</v>
      </c>
      <c r="F52" s="9">
        <f t="shared" si="14"/>
        <v>-0.48911348294679025</v>
      </c>
      <c r="G52" s="9">
        <f t="shared" si="14"/>
        <v>25.100988770942976</v>
      </c>
      <c r="H52" s="9">
        <f t="shared" si="14"/>
        <v>3.9317888803861001</v>
      </c>
      <c r="I52" s="9">
        <f t="shared" si="14"/>
        <v>9.0925273030680422</v>
      </c>
      <c r="J52" s="9">
        <f t="shared" si="14"/>
        <v>15.568612697459926</v>
      </c>
      <c r="K52" s="9">
        <f t="shared" si="14"/>
        <v>14.16978666935873</v>
      </c>
      <c r="L52" s="9">
        <f t="shared" si="14"/>
        <v>9.9398447903751741</v>
      </c>
    </row>
    <row r="53" spans="1:12">
      <c r="A53">
        <v>16</v>
      </c>
      <c r="B53" t="s">
        <v>16</v>
      </c>
      <c r="D53" s="9">
        <f t="shared" ref="D53:L53" si="15">((D17/C17)-1)*100</f>
        <v>39.35723852041437</v>
      </c>
      <c r="E53" s="9">
        <f t="shared" si="15"/>
        <v>21.079245330982175</v>
      </c>
      <c r="F53" s="9">
        <f t="shared" si="15"/>
        <v>-3.2513478650995076</v>
      </c>
      <c r="G53" s="9">
        <f t="shared" si="15"/>
        <v>-1.8623652173913041</v>
      </c>
      <c r="H53" s="9">
        <f t="shared" si="15"/>
        <v>-16.919582683698529</v>
      </c>
      <c r="I53" s="9">
        <f t="shared" si="15"/>
        <v>-14.83082955955075</v>
      </c>
      <c r="J53" s="9">
        <f t="shared" si="15"/>
        <v>2.1165384045136459</v>
      </c>
      <c r="K53" s="9">
        <f t="shared" si="15"/>
        <v>30.838398582224901</v>
      </c>
      <c r="L53" s="9">
        <f t="shared" si="15"/>
        <v>-1.1239375482155145</v>
      </c>
    </row>
    <row r="54" spans="1:12">
      <c r="A54">
        <v>17</v>
      </c>
      <c r="B54" t="s">
        <v>17</v>
      </c>
      <c r="D54" s="9"/>
      <c r="E54" s="9"/>
      <c r="F54" s="9"/>
      <c r="G54" s="9"/>
      <c r="H54" s="9">
        <f t="shared" ref="H54:L54" si="16">((H18/G18)-1)*100</f>
        <v>-4.5574297602740454</v>
      </c>
      <c r="I54" s="9">
        <f t="shared" si="16"/>
        <v>61.521355485352579</v>
      </c>
      <c r="J54" s="9">
        <f t="shared" si="16"/>
        <v>-4.6821949715107669</v>
      </c>
      <c r="K54" s="9">
        <f t="shared" si="16"/>
        <v>8.8549442563739191</v>
      </c>
      <c r="L54" s="9">
        <f t="shared" si="16"/>
        <v>6.0932454896672983</v>
      </c>
    </row>
    <row r="55" spans="1:12">
      <c r="A55">
        <v>18</v>
      </c>
      <c r="B55" t="s">
        <v>18</v>
      </c>
      <c r="D55" s="9">
        <f t="shared" ref="D55:L55" si="17">((D19/C19)-1)*100</f>
        <v>1.2564440815999278</v>
      </c>
      <c r="E55" s="9">
        <f t="shared" si="17"/>
        <v>31.783214994650287</v>
      </c>
      <c r="F55" s="9">
        <f t="shared" si="17"/>
        <v>-0.66812365317074907</v>
      </c>
      <c r="G55" s="9">
        <f t="shared" si="17"/>
        <v>18.816453376571406</v>
      </c>
      <c r="H55" s="9">
        <f t="shared" si="17"/>
        <v>-13.899324640267741</v>
      </c>
      <c r="I55" s="9">
        <f t="shared" si="17"/>
        <v>13.494504340270176</v>
      </c>
      <c r="J55" s="9">
        <f t="shared" si="17"/>
        <v>14.008940571700212</v>
      </c>
      <c r="K55" s="9">
        <f t="shared" si="17"/>
        <v>7.6133182257739573</v>
      </c>
      <c r="L55" s="9">
        <f t="shared" si="17"/>
        <v>3.7066287068144188</v>
      </c>
    </row>
    <row r="56" spans="1:12">
      <c r="A56">
        <v>19</v>
      </c>
      <c r="B56" t="s">
        <v>19</v>
      </c>
      <c r="D56" s="9">
        <f t="shared" ref="D56:L56" si="18">((D20/C20)-1)*100</f>
        <v>20.859113693777864</v>
      </c>
      <c r="E56" s="9">
        <f t="shared" si="18"/>
        <v>48.022854039527708</v>
      </c>
      <c r="F56" s="9">
        <f t="shared" si="18"/>
        <v>17.870785745436834</v>
      </c>
      <c r="G56" s="9">
        <f t="shared" si="18"/>
        <v>2.6254645582917568</v>
      </c>
      <c r="H56" s="9">
        <f t="shared" si="18"/>
        <v>5.7610550416963724</v>
      </c>
      <c r="I56" s="9">
        <f t="shared" si="18"/>
        <v>16.740410268150697</v>
      </c>
      <c r="J56" s="9">
        <f t="shared" si="18"/>
        <v>21.915901002787219</v>
      </c>
      <c r="K56" s="9">
        <f t="shared" si="18"/>
        <v>4.1893335360668527</v>
      </c>
      <c r="L56" s="9">
        <f t="shared" si="18"/>
        <v>9.4934570918880681</v>
      </c>
    </row>
    <row r="57" spans="1:12">
      <c r="A57">
        <v>20</v>
      </c>
      <c r="B57" t="s">
        <v>20</v>
      </c>
      <c r="D57" s="9">
        <f t="shared" ref="D57:L57" si="19">((D21/C21)-1)*100</f>
        <v>34.629728135697711</v>
      </c>
      <c r="E57" s="9">
        <f t="shared" si="19"/>
        <v>27.749411593278527</v>
      </c>
      <c r="F57" s="9">
        <f t="shared" si="19"/>
        <v>10.837321404804023</v>
      </c>
      <c r="G57" s="9">
        <f t="shared" si="19"/>
        <v>13.731203417733573</v>
      </c>
      <c r="H57" s="9">
        <f t="shared" si="19"/>
        <v>19.40038897557832</v>
      </c>
      <c r="I57" s="9">
        <f t="shared" si="19"/>
        <v>12.269826253797378</v>
      </c>
      <c r="J57" s="9">
        <f t="shared" si="19"/>
        <v>12.526690461850066</v>
      </c>
      <c r="K57" s="9">
        <f t="shared" si="19"/>
        <v>9.3816521502210435</v>
      </c>
      <c r="L57" s="9">
        <f t="shared" si="19"/>
        <v>10.165214516121912</v>
      </c>
    </row>
    <row r="58" spans="1:12">
      <c r="A58">
        <v>21</v>
      </c>
      <c r="B58" t="s">
        <v>21</v>
      </c>
      <c r="D58" s="9">
        <f t="shared" ref="D58:L58" si="20">((D22/C22)-1)*100</f>
        <v>19.474564777989055</v>
      </c>
      <c r="E58" s="9">
        <f t="shared" si="20"/>
        <v>26.222208565810014</v>
      </c>
      <c r="F58" s="9">
        <f t="shared" si="20"/>
        <v>8.4043961175447102</v>
      </c>
      <c r="G58" s="9">
        <f t="shared" si="20"/>
        <v>17.057000853367455</v>
      </c>
      <c r="H58" s="9">
        <f t="shared" si="20"/>
        <v>16.980466585848841</v>
      </c>
      <c r="I58" s="9">
        <f t="shared" si="20"/>
        <v>28.714112283238812</v>
      </c>
      <c r="J58" s="9">
        <f t="shared" si="20"/>
        <v>2.6267212106043658</v>
      </c>
      <c r="K58" s="9">
        <f t="shared" si="20"/>
        <v>9.1430204345333443</v>
      </c>
      <c r="L58" s="9">
        <f t="shared" si="20"/>
        <v>4.2019015106966373</v>
      </c>
    </row>
    <row r="59" spans="1:12">
      <c r="A59">
        <v>22</v>
      </c>
      <c r="B59" t="s">
        <v>22</v>
      </c>
      <c r="D59" s="9">
        <f t="shared" ref="D59:L59" si="21">((D23/C23)-1)*100</f>
        <v>32.787868954468301</v>
      </c>
      <c r="E59" s="9">
        <f t="shared" si="21"/>
        <v>32.762036925572488</v>
      </c>
      <c r="F59" s="9">
        <f t="shared" si="21"/>
        <v>11.13798377807913</v>
      </c>
      <c r="G59" s="9">
        <f t="shared" si="21"/>
        <v>11.907352752095491</v>
      </c>
      <c r="H59" s="9">
        <f t="shared" si="21"/>
        <v>23.630623780439496</v>
      </c>
      <c r="I59" s="9">
        <f t="shared" si="21"/>
        <v>14.539611307359014</v>
      </c>
      <c r="J59" s="9">
        <f t="shared" si="21"/>
        <v>28.687591408297266</v>
      </c>
      <c r="K59" s="9">
        <f t="shared" si="21"/>
        <v>-2.7917498498964077</v>
      </c>
      <c r="L59" s="9">
        <f t="shared" si="21"/>
        <v>6.1428825557597211</v>
      </c>
    </row>
    <row r="60" spans="1:12">
      <c r="A60">
        <v>23</v>
      </c>
      <c r="B60" t="s">
        <v>23</v>
      </c>
      <c r="D60" s="9">
        <f t="shared" ref="D60:L60" si="22">((D24/C24)-1)*100</f>
        <v>21.726395913119887</v>
      </c>
      <c r="E60" s="9">
        <f t="shared" si="22"/>
        <v>69.240659275488767</v>
      </c>
      <c r="F60" s="9">
        <f t="shared" si="22"/>
        <v>4.4969041716184321</v>
      </c>
      <c r="G60" s="9">
        <f t="shared" si="22"/>
        <v>19.008622211691328</v>
      </c>
      <c r="H60" s="9">
        <f t="shared" si="22"/>
        <v>18.943969143227356</v>
      </c>
      <c r="I60" s="9">
        <f t="shared" si="22"/>
        <v>16.88603416082848</v>
      </c>
      <c r="J60" s="9">
        <f t="shared" si="22"/>
        <v>21.278480444344218</v>
      </c>
      <c r="K60" s="9">
        <f t="shared" si="22"/>
        <v>1.720709252963637</v>
      </c>
      <c r="L60" s="9">
        <f t="shared" si="22"/>
        <v>11.839726924195105</v>
      </c>
    </row>
    <row r="61" spans="1:12">
      <c r="A61">
        <v>24</v>
      </c>
      <c r="B61" t="s">
        <v>24</v>
      </c>
      <c r="D61" s="9">
        <f t="shared" ref="D61:L61" si="23">((D25/C25)-1)*100</f>
        <v>9.9935521743754752</v>
      </c>
      <c r="E61" s="9">
        <f t="shared" si="23"/>
        <v>19.82321766051205</v>
      </c>
      <c r="F61" s="9">
        <f t="shared" si="23"/>
        <v>9.684897565185846</v>
      </c>
      <c r="G61" s="9">
        <f t="shared" si="23"/>
        <v>30.851117188320899</v>
      </c>
      <c r="H61" s="9">
        <f t="shared" si="23"/>
        <v>10.233114117054631</v>
      </c>
      <c r="I61" s="9">
        <f t="shared" si="23"/>
        <v>6.455090973758848</v>
      </c>
      <c r="J61" s="9">
        <f t="shared" si="23"/>
        <v>3.4928277253688744</v>
      </c>
      <c r="K61" s="9">
        <f t="shared" si="23"/>
        <v>2.7445616385812555</v>
      </c>
      <c r="L61" s="9">
        <f t="shared" si="23"/>
        <v>4.5969359148259725</v>
      </c>
    </row>
    <row r="62" spans="1:12">
      <c r="A62">
        <v>25</v>
      </c>
      <c r="B62" t="s">
        <v>25</v>
      </c>
      <c r="D62" s="9">
        <f t="shared" ref="D62:L62" si="24">((D26/C26)-1)*100</f>
        <v>25.1583677288302</v>
      </c>
      <c r="E62" s="9">
        <f t="shared" si="24"/>
        <v>25.859585062623847</v>
      </c>
      <c r="F62" s="9">
        <f t="shared" si="24"/>
        <v>-3.652290862202423</v>
      </c>
      <c r="G62" s="9">
        <f t="shared" si="24"/>
        <v>23.270033345636843</v>
      </c>
      <c r="H62" s="9">
        <f t="shared" si="24"/>
        <v>-15.018487754552467</v>
      </c>
      <c r="I62" s="9">
        <f t="shared" si="24"/>
        <v>0.46131952548420507</v>
      </c>
      <c r="J62" s="9">
        <f t="shared" si="24"/>
        <v>13.820496744384613</v>
      </c>
      <c r="K62" s="9">
        <f t="shared" si="24"/>
        <v>7.2953988839444373</v>
      </c>
      <c r="L62" s="9">
        <f t="shared" si="24"/>
        <v>7.6666905295688981</v>
      </c>
    </row>
    <row r="63" spans="1:12">
      <c r="A63">
        <v>26</v>
      </c>
      <c r="B63" t="s">
        <v>26</v>
      </c>
      <c r="D63" s="9">
        <f t="shared" ref="D63:L63" si="25">((D27/C27)-1)*100</f>
        <v>17.774712464704876</v>
      </c>
      <c r="E63" s="9">
        <f t="shared" si="25"/>
        <v>33.407730123909964</v>
      </c>
      <c r="F63" s="9">
        <f t="shared" si="25"/>
        <v>13.682171044717805</v>
      </c>
      <c r="G63" s="9">
        <f t="shared" si="25"/>
        <v>13.758033986533679</v>
      </c>
      <c r="H63" s="9">
        <f t="shared" si="25"/>
        <v>18.827615900767757</v>
      </c>
      <c r="I63" s="9">
        <f t="shared" si="25"/>
        <v>14.578931297709929</v>
      </c>
      <c r="J63" s="9">
        <f t="shared" si="25"/>
        <v>8.4909632614338371</v>
      </c>
      <c r="K63" s="9">
        <f t="shared" si="25"/>
        <v>-0.70415385270411468</v>
      </c>
      <c r="L63" s="9">
        <f t="shared" si="25"/>
        <v>15.708218303037903</v>
      </c>
    </row>
    <row r="64" spans="1:12">
      <c r="A64">
        <v>27</v>
      </c>
      <c r="B64" t="s">
        <v>27</v>
      </c>
      <c r="D64" s="9">
        <f t="shared" ref="D64:L64" si="26">((D28/C28)-1)*100</f>
        <v>21.31336668077266</v>
      </c>
      <c r="E64" s="9">
        <f t="shared" si="26"/>
        <v>42.545177346986307</v>
      </c>
      <c r="F64" s="9">
        <f t="shared" si="26"/>
        <v>13.274864412378463</v>
      </c>
      <c r="G64" s="9">
        <f t="shared" si="26"/>
        <v>9.568723225749153</v>
      </c>
      <c r="H64" s="9">
        <f t="shared" si="26"/>
        <v>10.951051586533623</v>
      </c>
      <c r="I64" s="9">
        <f t="shared" si="26"/>
        <v>17.307664906322916</v>
      </c>
      <c r="J64" s="9">
        <f t="shared" si="26"/>
        <v>26.424662925654395</v>
      </c>
      <c r="K64" s="9">
        <f t="shared" si="26"/>
        <v>2.1748970959370784</v>
      </c>
      <c r="L64" s="9">
        <f t="shared" si="26"/>
        <v>7.000210327854206</v>
      </c>
    </row>
    <row r="65" spans="1:12">
      <c r="A65">
        <v>28</v>
      </c>
      <c r="B65" t="s">
        <v>28</v>
      </c>
      <c r="D65" s="9">
        <f t="shared" ref="D65:L65" si="27">((D29/C29)-1)*100</f>
        <v>19.784455904768539</v>
      </c>
      <c r="E65" s="9">
        <f t="shared" si="27"/>
        <v>39.118251669322568</v>
      </c>
      <c r="F65" s="9">
        <f t="shared" si="27"/>
        <v>9.0268608237566319</v>
      </c>
      <c r="G65" s="9">
        <f t="shared" si="27"/>
        <v>14.054046288539856</v>
      </c>
      <c r="H65" s="9">
        <f t="shared" si="27"/>
        <v>18.90647878250671</v>
      </c>
      <c r="I65" s="9">
        <f t="shared" si="27"/>
        <v>9.4467236561496684</v>
      </c>
      <c r="J65" s="9">
        <f t="shared" si="27"/>
        <v>14.568473715815733</v>
      </c>
      <c r="K65" s="9">
        <f t="shared" si="27"/>
        <v>6.6735049444211381</v>
      </c>
      <c r="L65" s="9">
        <f t="shared" si="27"/>
        <v>6.9072861947032216</v>
      </c>
    </row>
    <row r="66" spans="1:12">
      <c r="A66">
        <v>29</v>
      </c>
      <c r="B66" t="s">
        <v>29</v>
      </c>
      <c r="D66" s="9">
        <f t="shared" ref="D66:L66" si="28">((D30/C30)-1)*100</f>
        <v>22.158068715193345</v>
      </c>
      <c r="E66" s="9">
        <f t="shared" si="28"/>
        <v>40.575083427533954</v>
      </c>
      <c r="F66" s="9">
        <f t="shared" si="28"/>
        <v>4.760513690270729</v>
      </c>
      <c r="G66" s="9">
        <f t="shared" si="28"/>
        <v>15.34659907725564</v>
      </c>
      <c r="H66" s="9">
        <f t="shared" si="28"/>
        <v>12.871490162407051</v>
      </c>
      <c r="I66" s="9">
        <f t="shared" si="28"/>
        <v>13.689953301564417</v>
      </c>
      <c r="J66" s="9">
        <f t="shared" si="28"/>
        <v>25.798148641804652</v>
      </c>
      <c r="K66" s="9">
        <f t="shared" si="28"/>
        <v>7.1008496914906738</v>
      </c>
      <c r="L66" s="9">
        <f t="shared" si="28"/>
        <v>6.4411572178714849</v>
      </c>
    </row>
    <row r="67" spans="1:12">
      <c r="A67">
        <v>30</v>
      </c>
      <c r="B67" t="s">
        <v>30</v>
      </c>
      <c r="D67" s="9">
        <f t="shared" ref="D67:L67" si="29">((D31/C31)-1)*100</f>
        <v>17.868232884042779</v>
      </c>
      <c r="E67" s="9">
        <f t="shared" si="29"/>
        <v>34.356079201511911</v>
      </c>
      <c r="F67" s="9">
        <f t="shared" si="29"/>
        <v>4.4056945259162816</v>
      </c>
      <c r="G67" s="9">
        <f t="shared" si="29"/>
        <v>21.143809160335071</v>
      </c>
      <c r="H67" s="9">
        <f t="shared" si="29"/>
        <v>8.9256729651832956</v>
      </c>
      <c r="I67" s="9">
        <f t="shared" si="29"/>
        <v>14.131044055698695</v>
      </c>
      <c r="J67" s="9">
        <f t="shared" si="29"/>
        <v>29.347016102254763</v>
      </c>
      <c r="K67" s="9">
        <f t="shared" si="29"/>
        <v>1.282991889926377</v>
      </c>
      <c r="L67" s="9">
        <f t="shared" si="29"/>
        <v>8.4363595572443106</v>
      </c>
    </row>
    <row r="68" spans="1:12">
      <c r="A68">
        <v>31</v>
      </c>
      <c r="B68" t="s">
        <v>31</v>
      </c>
      <c r="D68" s="9">
        <f t="shared" ref="D68:L68" si="30">((D32/C32)-1)*100</f>
        <v>7.8184305257815501</v>
      </c>
      <c r="E68" s="9">
        <f t="shared" si="30"/>
        <v>41.108386234945684</v>
      </c>
      <c r="F68" s="9">
        <f t="shared" si="30"/>
        <v>7.6347551005016445</v>
      </c>
      <c r="G68" s="9">
        <f t="shared" si="30"/>
        <v>15.580686956948831</v>
      </c>
      <c r="H68" s="9">
        <f t="shared" si="30"/>
        <v>11.452958025082527</v>
      </c>
      <c r="I68" s="9">
        <f t="shared" si="30"/>
        <v>14.126130946049953</v>
      </c>
      <c r="J68" s="9">
        <f t="shared" si="30"/>
        <v>31.183856162865496</v>
      </c>
      <c r="K68" s="9">
        <f t="shared" si="30"/>
        <v>3.7162918936043399</v>
      </c>
      <c r="L68" s="9">
        <f t="shared" si="30"/>
        <v>6.9383505650091104</v>
      </c>
    </row>
    <row r="69" spans="1:12">
      <c r="A69">
        <v>32</v>
      </c>
      <c r="B69" t="s">
        <v>32</v>
      </c>
      <c r="D69" s="9">
        <f t="shared" ref="D69:L69" si="31">((D33/C33)-1)*100</f>
        <v>22.94630117402734</v>
      </c>
      <c r="E69" s="9">
        <f t="shared" si="31"/>
        <v>31.783650185518898</v>
      </c>
      <c r="F69" s="9">
        <f t="shared" si="31"/>
        <v>10.421957293810769</v>
      </c>
      <c r="G69" s="9">
        <f t="shared" si="31"/>
        <v>8.1315418283423249</v>
      </c>
      <c r="H69" s="9">
        <f t="shared" si="31"/>
        <v>-3.9591058279710323</v>
      </c>
      <c r="I69" s="9">
        <f t="shared" si="31"/>
        <v>9.8883985507536742</v>
      </c>
      <c r="J69" s="9">
        <f t="shared" si="31"/>
        <v>24.506162365115891</v>
      </c>
      <c r="K69" s="9">
        <f t="shared" si="31"/>
        <v>11.534988911620925</v>
      </c>
      <c r="L69" s="9">
        <f t="shared" si="31"/>
        <v>5.6835122780256597</v>
      </c>
    </row>
    <row r="70" spans="1:12">
      <c r="A70">
        <v>33</v>
      </c>
      <c r="B70" t="s">
        <v>33</v>
      </c>
      <c r="D70" s="9">
        <f t="shared" ref="D70:L70" si="32">((D34/C34)-1)*100</f>
        <v>27.610556504655115</v>
      </c>
      <c r="E70" s="9">
        <f t="shared" si="32"/>
        <v>45.242827045413712</v>
      </c>
      <c r="F70" s="9">
        <f t="shared" si="32"/>
        <v>17.773686761438267</v>
      </c>
      <c r="G70" s="9">
        <f t="shared" si="32"/>
        <v>-8.368938829674466</v>
      </c>
      <c r="H70" s="9">
        <f t="shared" si="32"/>
        <v>9.1189829579894734</v>
      </c>
      <c r="I70" s="9">
        <f t="shared" si="32"/>
        <v>23.109488195573057</v>
      </c>
      <c r="J70" s="9">
        <f t="shared" si="32"/>
        <v>17.184986828846061</v>
      </c>
      <c r="K70" s="9">
        <f t="shared" si="32"/>
        <v>3.8269407408581868</v>
      </c>
      <c r="L70" s="9">
        <f t="shared" si="32"/>
        <v>20.66191463504299</v>
      </c>
    </row>
    <row r="71" spans="1:12">
      <c r="A71">
        <v>34</v>
      </c>
      <c r="B71" t="s">
        <v>34</v>
      </c>
      <c r="D71" s="9">
        <f t="shared" ref="D71:L71" si="33">((D35/C35)-1)*100</f>
        <v>16.788304429341181</v>
      </c>
      <c r="E71" s="9">
        <f t="shared" si="33"/>
        <v>35.318066652140388</v>
      </c>
      <c r="F71" s="9">
        <f t="shared" si="33"/>
        <v>5.3008688298531892</v>
      </c>
      <c r="G71" s="9">
        <f t="shared" si="33"/>
        <v>37.300872576712152</v>
      </c>
      <c r="H71" s="9">
        <f t="shared" si="33"/>
        <v>8.2851466556598474</v>
      </c>
      <c r="I71" s="9">
        <f t="shared" si="33"/>
        <v>14.681641110406861</v>
      </c>
      <c r="J71" s="9">
        <f t="shared" si="33"/>
        <v>30.417883905720998</v>
      </c>
      <c r="K71" s="9">
        <f t="shared" si="33"/>
        <v>7.0460125323362099</v>
      </c>
      <c r="L71" s="9">
        <f t="shared" si="33"/>
        <v>4.0456305000852399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D1A8-1658-42D1-823C-8ECCC08AD030}">
  <dimension ref="A1:L71"/>
  <sheetViews>
    <sheetView topLeftCell="A16" workbookViewId="0">
      <selection sqref="A1:L35"/>
    </sheetView>
  </sheetViews>
  <sheetFormatPr defaultRowHeight="18"/>
  <cols>
    <col min="2" max="2" width="19.33203125" bestFit="1" customWidth="1"/>
    <col min="3" max="12" width="9.1640625" bestFit="1" customWidth="1"/>
  </cols>
  <sheetData>
    <row r="1" spans="1:12">
      <c r="A1" t="s">
        <v>42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>
      <c r="A2">
        <v>1</v>
      </c>
      <c r="B2" t="s">
        <v>1</v>
      </c>
      <c r="C2" s="10">
        <v>7528516.3679999998</v>
      </c>
      <c r="D2" s="10">
        <v>7374625.2879999997</v>
      </c>
      <c r="E2" s="10">
        <v>8757319.9440000001</v>
      </c>
      <c r="F2" s="10">
        <v>11779837.221999999</v>
      </c>
      <c r="G2" s="10">
        <v>12045848</v>
      </c>
      <c r="H2" s="10">
        <v>12149422</v>
      </c>
      <c r="I2" s="10">
        <v>12119713</v>
      </c>
      <c r="J2" s="10">
        <v>13832849</v>
      </c>
      <c r="K2" s="10">
        <v>12306306</v>
      </c>
      <c r="L2" s="10">
        <v>17105507</v>
      </c>
    </row>
    <row r="3" spans="1:12">
      <c r="A3">
        <v>2</v>
      </c>
      <c r="B3" t="s">
        <v>2</v>
      </c>
      <c r="C3" s="10">
        <v>1985850.057</v>
      </c>
      <c r="D3" s="10">
        <v>2564801.4950000001</v>
      </c>
      <c r="E3" s="10">
        <v>3562732.997</v>
      </c>
      <c r="F3" s="10">
        <v>4316449.1109999996</v>
      </c>
      <c r="G3" s="10">
        <v>4491646</v>
      </c>
      <c r="H3" s="10">
        <v>4999031</v>
      </c>
      <c r="I3" s="10">
        <v>5420934</v>
      </c>
      <c r="J3" s="10">
        <v>6070537</v>
      </c>
      <c r="K3" s="10">
        <v>5998547</v>
      </c>
      <c r="L3" s="10">
        <v>6834256</v>
      </c>
    </row>
    <row r="4" spans="1:12">
      <c r="A4">
        <v>3</v>
      </c>
      <c r="B4" t="s">
        <v>3</v>
      </c>
      <c r="C4" s="10">
        <v>862715.77399999998</v>
      </c>
      <c r="D4" s="10">
        <v>1176683.8160000001</v>
      </c>
      <c r="E4" s="10">
        <v>1332038.72</v>
      </c>
      <c r="F4" s="10">
        <v>1909258.655</v>
      </c>
      <c r="G4" s="10">
        <v>1596087</v>
      </c>
      <c r="H4" s="10">
        <v>1869959</v>
      </c>
      <c r="I4" s="10">
        <v>2069868</v>
      </c>
      <c r="J4" s="10">
        <v>2359078</v>
      </c>
      <c r="K4" s="10">
        <v>2364346</v>
      </c>
      <c r="L4" s="10">
        <v>2922022</v>
      </c>
    </row>
    <row r="5" spans="1:12">
      <c r="A5">
        <v>4</v>
      </c>
      <c r="B5" t="s">
        <v>4</v>
      </c>
      <c r="C5" s="10">
        <v>2834570.5279999999</v>
      </c>
      <c r="D5" s="10">
        <v>3901218.1150000002</v>
      </c>
      <c r="E5" s="10">
        <v>5317735.4879999999</v>
      </c>
      <c r="F5" s="10">
        <v>6052003.2410000004</v>
      </c>
      <c r="G5" s="10">
        <v>6192156</v>
      </c>
      <c r="H5" s="10">
        <v>8084140</v>
      </c>
      <c r="I5" s="10">
        <v>8925813</v>
      </c>
      <c r="J5" s="10">
        <v>9512813</v>
      </c>
      <c r="K5" s="10">
        <v>9992819</v>
      </c>
      <c r="L5" s="10">
        <v>12154531</v>
      </c>
    </row>
    <row r="6" spans="1:12">
      <c r="A6">
        <v>5</v>
      </c>
      <c r="B6" t="s">
        <v>5</v>
      </c>
      <c r="C6" s="10">
        <v>971198.56099999999</v>
      </c>
      <c r="D6" s="10">
        <v>1009215.053</v>
      </c>
      <c r="E6" s="10">
        <v>1518452.8049999999</v>
      </c>
      <c r="F6" s="10">
        <v>1768329.2860000001</v>
      </c>
      <c r="G6" s="10">
        <v>1934722</v>
      </c>
      <c r="H6" s="10">
        <v>2282345</v>
      </c>
      <c r="I6" s="10">
        <v>2029691</v>
      </c>
      <c r="J6" s="10">
        <v>2867213</v>
      </c>
      <c r="K6" s="10">
        <v>2979578</v>
      </c>
      <c r="L6" s="10">
        <v>3629871</v>
      </c>
    </row>
    <row r="7" spans="1:12">
      <c r="A7">
        <v>6</v>
      </c>
      <c r="B7" t="s">
        <v>6</v>
      </c>
      <c r="C7" s="10">
        <v>567080.44200000004</v>
      </c>
      <c r="D7" s="10">
        <v>724528.42299999995</v>
      </c>
      <c r="E7" s="10">
        <v>885021.16099999996</v>
      </c>
      <c r="F7" s="10">
        <v>1078801.922</v>
      </c>
      <c r="G7" s="10">
        <v>1204490</v>
      </c>
      <c r="H7" s="10">
        <v>1407931</v>
      </c>
      <c r="I7" s="10">
        <v>1595895</v>
      </c>
      <c r="J7" s="10">
        <v>1738196</v>
      </c>
      <c r="K7" s="10">
        <v>1828165</v>
      </c>
      <c r="L7" s="10">
        <v>1955667</v>
      </c>
    </row>
    <row r="8" spans="1:12">
      <c r="A8">
        <v>7</v>
      </c>
      <c r="B8" t="s">
        <v>7</v>
      </c>
      <c r="C8" s="10">
        <v>3104771.915</v>
      </c>
      <c r="D8" s="10">
        <v>3629959.9550000001</v>
      </c>
      <c r="E8" s="10">
        <v>3898931.9109999998</v>
      </c>
      <c r="F8" s="10">
        <v>4253303.0279999999</v>
      </c>
      <c r="G8" s="10">
        <v>5428849</v>
      </c>
      <c r="H8" s="10">
        <v>6880167</v>
      </c>
      <c r="I8" s="10">
        <v>6464612</v>
      </c>
      <c r="J8" s="10">
        <v>7019061</v>
      </c>
      <c r="K8" s="10">
        <v>6947065</v>
      </c>
      <c r="L8" s="10">
        <v>8629203</v>
      </c>
    </row>
    <row r="9" spans="1:12">
      <c r="A9">
        <v>8</v>
      </c>
      <c r="B9" t="s">
        <v>8</v>
      </c>
      <c r="C9" s="10">
        <v>21552895.839000002</v>
      </c>
      <c r="D9" s="10">
        <v>26423682.188999999</v>
      </c>
      <c r="E9" s="10">
        <v>31558706.899</v>
      </c>
      <c r="F9" s="10">
        <v>45576328.964000002</v>
      </c>
      <c r="G9" s="10">
        <v>37799664</v>
      </c>
      <c r="H9" s="10">
        <v>43031323</v>
      </c>
      <c r="I9" s="10">
        <v>47128810</v>
      </c>
      <c r="J9" s="10">
        <v>51066081</v>
      </c>
      <c r="K9" s="10">
        <v>61410122</v>
      </c>
      <c r="L9" s="10">
        <v>80902090</v>
      </c>
    </row>
    <row r="10" spans="1:12">
      <c r="A10">
        <v>9</v>
      </c>
      <c r="B10" t="s">
        <v>9</v>
      </c>
      <c r="C10" s="10">
        <v>1488130.35</v>
      </c>
      <c r="D10" s="10">
        <v>1750241.8559999999</v>
      </c>
      <c r="E10" s="10">
        <v>2531598.3130000001</v>
      </c>
      <c r="F10" s="10">
        <v>2652826.852</v>
      </c>
      <c r="G10" s="10">
        <v>3204633</v>
      </c>
      <c r="H10" s="10">
        <v>3425566</v>
      </c>
      <c r="I10" s="10">
        <v>3294485</v>
      </c>
      <c r="J10" s="10">
        <v>4132942</v>
      </c>
      <c r="K10" s="10">
        <v>4198256</v>
      </c>
      <c r="L10" s="10">
        <v>4813407</v>
      </c>
    </row>
    <row r="11" spans="1:12">
      <c r="A11">
        <v>10</v>
      </c>
      <c r="B11" t="s">
        <v>10</v>
      </c>
      <c r="C11" s="10">
        <v>9020608.0209999997</v>
      </c>
      <c r="D11" s="10">
        <v>10295569.845000001</v>
      </c>
      <c r="E11" s="10">
        <v>16922477.598000001</v>
      </c>
      <c r="F11" s="10">
        <v>17516652.421</v>
      </c>
      <c r="G11" s="10">
        <v>20797988</v>
      </c>
      <c r="H11" s="10">
        <v>24417606</v>
      </c>
      <c r="I11" s="10">
        <v>27621964</v>
      </c>
      <c r="J11" s="10">
        <v>32706749</v>
      </c>
      <c r="K11" s="10">
        <v>33333825</v>
      </c>
      <c r="L11" s="10">
        <v>37055509</v>
      </c>
    </row>
    <row r="12" spans="1:12">
      <c r="A12">
        <v>11</v>
      </c>
      <c r="B12" t="s">
        <v>11</v>
      </c>
      <c r="C12" s="10">
        <v>5968033.7699999996</v>
      </c>
      <c r="D12" s="10">
        <v>7776705.8269999996</v>
      </c>
      <c r="E12" s="10">
        <v>11446844.105</v>
      </c>
      <c r="F12" s="10">
        <v>12730236.616</v>
      </c>
      <c r="G12" s="10">
        <v>15086065</v>
      </c>
      <c r="H12" s="10">
        <v>17820760</v>
      </c>
      <c r="I12" s="10">
        <v>19354375</v>
      </c>
      <c r="J12" s="10">
        <v>22884713</v>
      </c>
      <c r="K12" s="10">
        <v>24478633</v>
      </c>
      <c r="L12" s="10">
        <v>26632341</v>
      </c>
    </row>
    <row r="13" spans="1:12">
      <c r="A13">
        <v>12</v>
      </c>
      <c r="B13" t="s">
        <v>12</v>
      </c>
      <c r="C13" s="10">
        <v>10206317.103</v>
      </c>
      <c r="D13" s="10">
        <v>11685920.672</v>
      </c>
      <c r="E13" s="10">
        <v>15311542.331</v>
      </c>
      <c r="F13" s="10">
        <v>16215603.549000001</v>
      </c>
      <c r="G13" s="10">
        <v>20006319</v>
      </c>
      <c r="H13" s="10">
        <v>22946308</v>
      </c>
      <c r="I13" s="10">
        <v>23859954</v>
      </c>
      <c r="J13" s="10">
        <v>28878135</v>
      </c>
      <c r="K13" s="10">
        <v>30662093</v>
      </c>
      <c r="L13" s="10">
        <v>33519934</v>
      </c>
    </row>
    <row r="14" spans="1:12">
      <c r="A14">
        <v>13</v>
      </c>
      <c r="B14" t="s">
        <v>13</v>
      </c>
      <c r="C14" s="10">
        <v>1700202.3289999999</v>
      </c>
      <c r="D14" s="10">
        <v>1996323.5460000001</v>
      </c>
      <c r="E14" s="10">
        <v>3043956.9049999998</v>
      </c>
      <c r="F14" s="10">
        <v>3337134.7420000001</v>
      </c>
      <c r="G14" s="10">
        <v>3652914</v>
      </c>
      <c r="H14" s="10">
        <v>4123636</v>
      </c>
      <c r="I14" s="10">
        <v>4320619</v>
      </c>
      <c r="J14" s="10">
        <v>5259794</v>
      </c>
      <c r="K14" s="10">
        <v>5341405</v>
      </c>
      <c r="L14" s="10">
        <v>5910666</v>
      </c>
    </row>
    <row r="15" spans="1:12">
      <c r="A15">
        <v>14</v>
      </c>
      <c r="B15" t="s">
        <v>14</v>
      </c>
      <c r="C15" s="10">
        <v>2410095.344</v>
      </c>
      <c r="D15" s="10">
        <v>2465733.7149999999</v>
      </c>
      <c r="E15" s="10">
        <v>4004269.327</v>
      </c>
      <c r="F15" s="10">
        <v>4551706.0360000003</v>
      </c>
      <c r="G15" s="10">
        <v>4917828</v>
      </c>
      <c r="H15" s="10">
        <v>5102865</v>
      </c>
      <c r="I15" s="10">
        <v>5178715</v>
      </c>
      <c r="J15" s="10">
        <v>5865576</v>
      </c>
      <c r="K15" s="10">
        <v>6082587</v>
      </c>
      <c r="L15" s="10">
        <v>7031946</v>
      </c>
    </row>
    <row r="16" spans="1:12">
      <c r="A16">
        <v>15</v>
      </c>
      <c r="B16" t="s">
        <v>15</v>
      </c>
      <c r="C16" s="10">
        <v>1477348.175</v>
      </c>
      <c r="D16" s="10">
        <v>1524344.27</v>
      </c>
      <c r="E16" s="10">
        <v>2351347.3199999998</v>
      </c>
      <c r="F16" s="10">
        <v>2547201.5180000002</v>
      </c>
      <c r="G16" s="10">
        <v>3235800</v>
      </c>
      <c r="H16" s="10">
        <v>3482434</v>
      </c>
      <c r="I16" s="10">
        <v>3174706</v>
      </c>
      <c r="J16" s="10">
        <v>3686889</v>
      </c>
      <c r="K16" s="10">
        <v>4547700</v>
      </c>
      <c r="L16" s="10">
        <v>5456290</v>
      </c>
    </row>
    <row r="17" spans="1:12">
      <c r="A17">
        <v>16</v>
      </c>
      <c r="B17" t="s">
        <v>16</v>
      </c>
      <c r="C17" s="10">
        <v>5918568.0949999997</v>
      </c>
      <c r="D17" s="10">
        <v>8143272.6189999999</v>
      </c>
      <c r="E17" s="10">
        <v>11357197.738</v>
      </c>
      <c r="F17" s="10">
        <v>12900000</v>
      </c>
      <c r="G17" s="10">
        <v>11274556</v>
      </c>
      <c r="H17" s="10">
        <v>8598988</v>
      </c>
      <c r="I17" s="10">
        <v>7601242</v>
      </c>
      <c r="J17" s="10">
        <v>8239052</v>
      </c>
      <c r="K17" s="10">
        <v>9345057</v>
      </c>
      <c r="L17" s="10">
        <v>10669670</v>
      </c>
    </row>
    <row r="18" spans="1:12">
      <c r="A18">
        <v>17</v>
      </c>
      <c r="B18" t="s">
        <v>17</v>
      </c>
      <c r="C18" s="10"/>
      <c r="D18" s="10"/>
      <c r="E18" s="10"/>
      <c r="F18" s="10"/>
      <c r="G18" s="10">
        <v>642365</v>
      </c>
      <c r="H18" s="10">
        <v>1893597</v>
      </c>
      <c r="I18" s="10">
        <v>2556534</v>
      </c>
      <c r="J18" s="10">
        <v>2449165</v>
      </c>
      <c r="K18" s="10">
        <v>2352884</v>
      </c>
      <c r="L18" s="10">
        <v>2978422</v>
      </c>
    </row>
    <row r="19" spans="1:12">
      <c r="A19">
        <v>18</v>
      </c>
      <c r="B19" t="s">
        <v>18</v>
      </c>
      <c r="C19" s="10">
        <v>1723574.713</v>
      </c>
      <c r="D19" s="10">
        <v>1947593.4450000001</v>
      </c>
      <c r="E19" s="10">
        <v>2249825.415</v>
      </c>
      <c r="F19" s="10">
        <v>2554464.7859999998</v>
      </c>
      <c r="G19" s="10">
        <v>3312459</v>
      </c>
      <c r="H19" s="10">
        <v>2605394</v>
      </c>
      <c r="I19" s="10">
        <v>2782118</v>
      </c>
      <c r="J19" s="10">
        <v>3037645</v>
      </c>
      <c r="K19" s="10">
        <v>3421886</v>
      </c>
      <c r="L19" s="10">
        <v>3689484</v>
      </c>
    </row>
    <row r="20" spans="1:12">
      <c r="A20">
        <v>19</v>
      </c>
      <c r="B20" t="s">
        <v>19</v>
      </c>
      <c r="C20" s="10">
        <v>2004899.1869999999</v>
      </c>
      <c r="D20" s="10">
        <v>2566078.8059999999</v>
      </c>
      <c r="E20" s="10">
        <v>3834735.5430000001</v>
      </c>
      <c r="F20" s="10">
        <v>4410729.8509999998</v>
      </c>
      <c r="G20" s="10">
        <v>4454187</v>
      </c>
      <c r="H20" s="10">
        <v>4781202</v>
      </c>
      <c r="I20" s="10">
        <v>5476922</v>
      </c>
      <c r="J20" s="10">
        <v>6948838</v>
      </c>
      <c r="K20" s="10">
        <v>7538989</v>
      </c>
      <c r="L20" s="10">
        <v>7657923</v>
      </c>
    </row>
    <row r="21" spans="1:12">
      <c r="A21">
        <v>20</v>
      </c>
      <c r="B21" t="s">
        <v>20</v>
      </c>
      <c r="C21" s="10">
        <v>682723.18400000001</v>
      </c>
      <c r="D21" s="10">
        <v>724375.04799999995</v>
      </c>
      <c r="E21" s="10">
        <v>1259660.0179999999</v>
      </c>
      <c r="F21" s="10">
        <v>1403532.605</v>
      </c>
      <c r="G21" s="10">
        <v>1481565</v>
      </c>
      <c r="H21" s="10">
        <v>1808760</v>
      </c>
      <c r="I21" s="10">
        <v>2023862</v>
      </c>
      <c r="J21" s="10">
        <v>2258807</v>
      </c>
      <c r="K21" s="10">
        <v>2438771</v>
      </c>
      <c r="L21" s="10">
        <v>2705086</v>
      </c>
    </row>
    <row r="22" spans="1:12">
      <c r="A22">
        <v>21</v>
      </c>
      <c r="B22" t="s">
        <v>21</v>
      </c>
      <c r="C22" s="10">
        <v>950281.17500000005</v>
      </c>
      <c r="D22" s="10">
        <v>1109921.429</v>
      </c>
      <c r="E22" s="10">
        <v>1355988.11</v>
      </c>
      <c r="F22" s="10">
        <v>1570083.426</v>
      </c>
      <c r="G22" s="10">
        <v>1726133</v>
      </c>
      <c r="H22" s="10">
        <v>2280091</v>
      </c>
      <c r="I22" s="10">
        <v>2798916</v>
      </c>
      <c r="J22" s="10">
        <v>2834169</v>
      </c>
      <c r="K22" s="10">
        <v>3068954</v>
      </c>
      <c r="L22" s="10">
        <v>3216300</v>
      </c>
    </row>
    <row r="23" spans="1:12">
      <c r="A23">
        <v>22</v>
      </c>
      <c r="B23" t="s">
        <v>22</v>
      </c>
      <c r="C23" s="10">
        <v>1275746.585</v>
      </c>
      <c r="D23" s="10">
        <v>1650601.2749999999</v>
      </c>
      <c r="E23" s="10">
        <v>2189181.841</v>
      </c>
      <c r="F23" s="10">
        <v>2488708.8810000001</v>
      </c>
      <c r="G23" s="10">
        <v>2614100</v>
      </c>
      <c r="H23" s="10">
        <v>3364904</v>
      </c>
      <c r="I23" s="10">
        <v>3764302</v>
      </c>
      <c r="J23" s="10">
        <v>5255280</v>
      </c>
      <c r="K23" s="10">
        <v>5239531</v>
      </c>
      <c r="L23" s="10">
        <v>5253582</v>
      </c>
    </row>
    <row r="24" spans="1:12">
      <c r="A24">
        <v>23</v>
      </c>
      <c r="B24" t="s">
        <v>23</v>
      </c>
      <c r="C24" s="10">
        <v>1148082.3899999999</v>
      </c>
      <c r="D24" s="10">
        <v>1231882.713</v>
      </c>
      <c r="E24" s="10">
        <v>2164355.5920000002</v>
      </c>
      <c r="F24" s="10">
        <v>2400818.2560000001</v>
      </c>
      <c r="G24" s="10">
        <v>2693049</v>
      </c>
      <c r="H24" s="10">
        <v>3328496</v>
      </c>
      <c r="I24" s="10">
        <v>3702912</v>
      </c>
      <c r="J24" s="10">
        <v>4634876</v>
      </c>
      <c r="K24" s="10">
        <v>4846839</v>
      </c>
      <c r="L24" s="10">
        <v>5448447</v>
      </c>
    </row>
    <row r="25" spans="1:12">
      <c r="A25">
        <v>24</v>
      </c>
      <c r="B25" t="s">
        <v>24</v>
      </c>
      <c r="C25" s="10">
        <v>5650474.892</v>
      </c>
      <c r="D25" s="10">
        <v>6290375.7130000005</v>
      </c>
      <c r="E25" s="10">
        <v>7239667.1200000001</v>
      </c>
      <c r="F25" s="10">
        <v>8034736.3859999999</v>
      </c>
      <c r="G25" s="10">
        <v>10303787</v>
      </c>
      <c r="H25" s="10">
        <v>12396447</v>
      </c>
      <c r="I25" s="10">
        <v>11968494</v>
      </c>
      <c r="J25" s="10">
        <v>13303282</v>
      </c>
      <c r="K25" s="10">
        <v>13220704</v>
      </c>
      <c r="L25" s="10">
        <v>13928118</v>
      </c>
    </row>
    <row r="26" spans="1:12">
      <c r="A26">
        <v>25</v>
      </c>
      <c r="B26" t="s">
        <v>25</v>
      </c>
      <c r="C26" s="10">
        <v>4267432.6579999998</v>
      </c>
      <c r="D26" s="10">
        <v>4265129.6610000003</v>
      </c>
      <c r="E26" s="10">
        <v>6670765.1370000001</v>
      </c>
      <c r="F26" s="10">
        <v>8432096.3149999995</v>
      </c>
      <c r="G26" s="10">
        <v>5602074</v>
      </c>
      <c r="H26" s="10">
        <v>7760972</v>
      </c>
      <c r="I26" s="10">
        <v>8731938</v>
      </c>
      <c r="J26" s="10">
        <v>9188742</v>
      </c>
      <c r="K26" s="10">
        <v>8469509</v>
      </c>
      <c r="L26" s="10">
        <v>9179049</v>
      </c>
    </row>
    <row r="27" spans="1:12">
      <c r="A27">
        <v>26</v>
      </c>
      <c r="B27" t="s">
        <v>26</v>
      </c>
      <c r="C27" s="10">
        <v>607672.16599999997</v>
      </c>
      <c r="D27" s="10">
        <v>731367.81499999994</v>
      </c>
      <c r="E27" s="10">
        <v>868132.63399999996</v>
      </c>
      <c r="F27" s="10">
        <v>1143812.902</v>
      </c>
      <c r="G27" s="10">
        <v>1227422</v>
      </c>
      <c r="H27" s="10">
        <v>1385842</v>
      </c>
      <c r="I27" s="10">
        <v>1765978</v>
      </c>
      <c r="J27" s="10">
        <v>1927377</v>
      </c>
      <c r="K27" s="10">
        <v>1746622</v>
      </c>
      <c r="L27" s="10">
        <v>2076722</v>
      </c>
    </row>
    <row r="28" spans="1:12">
      <c r="A28">
        <v>27</v>
      </c>
      <c r="B28" t="s">
        <v>27</v>
      </c>
      <c r="C28" s="10">
        <v>2486159.7650000001</v>
      </c>
      <c r="D28" s="10">
        <v>3177043.31</v>
      </c>
      <c r="E28" s="10">
        <v>4603648.28</v>
      </c>
      <c r="F28" s="10">
        <v>5644397.1169999996</v>
      </c>
      <c r="G28" s="10">
        <v>5600387</v>
      </c>
      <c r="H28" s="10">
        <v>6149605</v>
      </c>
      <c r="I28" s="10">
        <v>6930979</v>
      </c>
      <c r="J28" s="10">
        <v>8892159</v>
      </c>
      <c r="K28" s="10">
        <v>9322153</v>
      </c>
      <c r="L28" s="10">
        <v>9899896</v>
      </c>
    </row>
    <row r="29" spans="1:12">
      <c r="A29">
        <v>28</v>
      </c>
      <c r="B29" t="s">
        <v>28</v>
      </c>
      <c r="C29" s="10">
        <v>1127256.7209999999</v>
      </c>
      <c r="D29" s="10">
        <v>1426082.334</v>
      </c>
      <c r="E29" s="10">
        <v>2013021.74</v>
      </c>
      <c r="F29" s="10">
        <v>2207835.6669999999</v>
      </c>
      <c r="G29" s="10">
        <v>2445661</v>
      </c>
      <c r="H29" s="10">
        <v>2953281</v>
      </c>
      <c r="I29" s="10">
        <v>3178114</v>
      </c>
      <c r="J29" s="10">
        <v>3445777</v>
      </c>
      <c r="K29" s="10">
        <v>3628013</v>
      </c>
      <c r="L29" s="10">
        <v>4263126</v>
      </c>
    </row>
    <row r="30" spans="1:12">
      <c r="A30">
        <v>29</v>
      </c>
      <c r="B30" t="s">
        <v>29</v>
      </c>
      <c r="C30" s="10">
        <v>1125687.9509999999</v>
      </c>
      <c r="D30" s="10">
        <v>1328024.7</v>
      </c>
      <c r="E30" s="10">
        <v>1714896.024</v>
      </c>
      <c r="F30" s="10">
        <v>2039366.273</v>
      </c>
      <c r="G30" s="10">
        <v>2088600</v>
      </c>
      <c r="H30" s="10">
        <v>2349274</v>
      </c>
      <c r="I30" s="10">
        <v>2663870</v>
      </c>
      <c r="J30" s="10">
        <v>3554111</v>
      </c>
      <c r="K30" s="10">
        <v>3586474</v>
      </c>
      <c r="L30" s="10">
        <v>4245329</v>
      </c>
    </row>
    <row r="31" spans="1:12">
      <c r="A31">
        <v>30</v>
      </c>
      <c r="B31" t="s">
        <v>30</v>
      </c>
      <c r="C31" s="10">
        <v>1137423.4450000001</v>
      </c>
      <c r="D31" s="10">
        <v>1285864.8319999999</v>
      </c>
      <c r="E31" s="10">
        <v>1771118.3359999999</v>
      </c>
      <c r="F31" s="10">
        <v>1961889.898</v>
      </c>
      <c r="G31" s="10">
        <v>2229484</v>
      </c>
      <c r="H31" s="10">
        <v>2693084</v>
      </c>
      <c r="I31" s="10">
        <v>2801145</v>
      </c>
      <c r="J31" s="10">
        <v>3580572</v>
      </c>
      <c r="K31" s="10">
        <v>3656102</v>
      </c>
      <c r="L31" s="10">
        <v>4504486</v>
      </c>
    </row>
    <row r="32" spans="1:12">
      <c r="A32">
        <v>31</v>
      </c>
      <c r="B32" t="s">
        <v>31</v>
      </c>
      <c r="C32" s="10">
        <v>2239753.4920000001</v>
      </c>
      <c r="D32" s="10">
        <v>2328765.074</v>
      </c>
      <c r="E32" s="10">
        <v>2962291.216</v>
      </c>
      <c r="F32" s="10">
        <v>3313159.75</v>
      </c>
      <c r="G32" s="10">
        <v>3483673</v>
      </c>
      <c r="H32" s="10">
        <v>4022257</v>
      </c>
      <c r="I32" s="10">
        <v>4504038</v>
      </c>
      <c r="J32" s="10">
        <v>5759818</v>
      </c>
      <c r="K32" s="10">
        <v>6267376</v>
      </c>
      <c r="L32" s="10">
        <v>7130369</v>
      </c>
    </row>
    <row r="33" spans="1:12">
      <c r="A33">
        <v>32</v>
      </c>
      <c r="B33" t="s">
        <v>32</v>
      </c>
      <c r="C33" s="10">
        <v>3108036.6320000002</v>
      </c>
      <c r="D33" s="10">
        <v>3806079.835</v>
      </c>
      <c r="E33" s="10">
        <v>5060922.7220000001</v>
      </c>
      <c r="F33" s="10">
        <v>5763277.8949999996</v>
      </c>
      <c r="G33" s="10">
        <v>5770733</v>
      </c>
      <c r="H33" s="10">
        <v>5190199</v>
      </c>
      <c r="I33" s="10">
        <v>4962573</v>
      </c>
      <c r="J33" s="10">
        <v>6409382</v>
      </c>
      <c r="K33" s="10">
        <v>7941144</v>
      </c>
      <c r="L33" s="10">
        <v>9713473</v>
      </c>
    </row>
    <row r="34" spans="1:12">
      <c r="A34">
        <v>33</v>
      </c>
      <c r="B34" t="s">
        <v>33</v>
      </c>
      <c r="C34" s="10">
        <v>3666706.1740000001</v>
      </c>
      <c r="D34" s="10">
        <v>4611477.1629999997</v>
      </c>
      <c r="E34" s="10">
        <v>7633634.5099999998</v>
      </c>
      <c r="F34" s="10">
        <v>8859422.2530000005</v>
      </c>
      <c r="G34" s="10">
        <v>7808557</v>
      </c>
      <c r="H34" s="10">
        <v>7959167</v>
      </c>
      <c r="I34" s="10">
        <v>9476424</v>
      </c>
      <c r="J34" s="10">
        <v>12518868</v>
      </c>
      <c r="K34" s="10">
        <v>12563388</v>
      </c>
      <c r="L34" s="10">
        <v>15543908</v>
      </c>
    </row>
    <row r="35" spans="1:12">
      <c r="A35">
        <v>34</v>
      </c>
      <c r="B35" t="s">
        <v>34</v>
      </c>
      <c r="C35" s="10">
        <v>1354594.058</v>
      </c>
      <c r="D35" s="10">
        <v>1294221.395</v>
      </c>
      <c r="E35" s="10">
        <v>2053825.959</v>
      </c>
      <c r="F35" s="10">
        <v>2454919.429</v>
      </c>
      <c r="G35" s="10">
        <v>2981068</v>
      </c>
      <c r="H35" s="10">
        <v>3496426</v>
      </c>
      <c r="I35" s="10">
        <v>3847963</v>
      </c>
      <c r="J35" s="10">
        <v>4920627</v>
      </c>
      <c r="K35" s="10">
        <v>5303451</v>
      </c>
      <c r="L35" s="10">
        <v>5968673</v>
      </c>
    </row>
    <row r="37" spans="1:12">
      <c r="A37" t="s">
        <v>42</v>
      </c>
      <c r="B37" t="s">
        <v>0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12">
      <c r="A38">
        <v>1</v>
      </c>
      <c r="B38" t="s">
        <v>1</v>
      </c>
      <c r="D38" s="9">
        <f>((D2/C2)-1)*100</f>
        <v>-2.0441089914357446</v>
      </c>
      <c r="E38" s="9">
        <f t="shared" ref="E38:L38" si="0">((E2/D2)-1)*100</f>
        <v>18.749354740096734</v>
      </c>
      <c r="F38" s="9">
        <f t="shared" si="0"/>
        <v>34.514181248691834</v>
      </c>
      <c r="G38" s="9">
        <f t="shared" si="0"/>
        <v>2.2581872141934189</v>
      </c>
      <c r="H38" s="9">
        <f t="shared" si="0"/>
        <v>0.85983153697439807</v>
      </c>
      <c r="I38" s="9">
        <f t="shared" si="0"/>
        <v>-0.24453015131090661</v>
      </c>
      <c r="J38" s="9">
        <f t="shared" si="0"/>
        <v>14.135120196328078</v>
      </c>
      <c r="K38" s="9">
        <f t="shared" si="0"/>
        <v>-11.03563698266351</v>
      </c>
      <c r="L38" s="9">
        <f t="shared" si="0"/>
        <v>38.997900751045854</v>
      </c>
    </row>
    <row r="39" spans="1:12">
      <c r="A39">
        <v>2</v>
      </c>
      <c r="B39" t="s">
        <v>2</v>
      </c>
      <c r="D39" s="9">
        <f t="shared" ref="D39:L54" si="1">((D3/C3)-1)*100</f>
        <v>29.15383444783415</v>
      </c>
      <c r="E39" s="9">
        <f t="shared" si="1"/>
        <v>38.908722719689457</v>
      </c>
      <c r="F39" s="9">
        <f t="shared" si="1"/>
        <v>21.155559920843526</v>
      </c>
      <c r="G39" s="9">
        <f t="shared" si="1"/>
        <v>4.0588197496300937</v>
      </c>
      <c r="H39" s="9">
        <f t="shared" si="1"/>
        <v>11.296192976917595</v>
      </c>
      <c r="I39" s="9">
        <f t="shared" si="1"/>
        <v>8.4396956130098122</v>
      </c>
      <c r="J39" s="9">
        <f t="shared" si="1"/>
        <v>11.983230196124882</v>
      </c>
      <c r="K39" s="9">
        <f t="shared" si="1"/>
        <v>-1.1858917917805245</v>
      </c>
      <c r="L39" s="9">
        <f t="shared" si="1"/>
        <v>13.931857164743388</v>
      </c>
    </row>
    <row r="40" spans="1:12">
      <c r="A40">
        <v>3</v>
      </c>
      <c r="B40" t="s">
        <v>3</v>
      </c>
      <c r="D40" s="9">
        <f t="shared" si="1"/>
        <v>36.392987292243497</v>
      </c>
      <c r="E40" s="9">
        <f t="shared" si="1"/>
        <v>13.20277392172442</v>
      </c>
      <c r="F40" s="9">
        <f t="shared" si="1"/>
        <v>43.33357028840723</v>
      </c>
      <c r="G40" s="9">
        <f t="shared" si="1"/>
        <v>-16.402788285382954</v>
      </c>
      <c r="H40" s="9">
        <f t="shared" si="1"/>
        <v>17.1589643922919</v>
      </c>
      <c r="I40" s="9">
        <f t="shared" si="1"/>
        <v>10.690555247468003</v>
      </c>
      <c r="J40" s="9">
        <f t="shared" si="1"/>
        <v>13.972388577435858</v>
      </c>
      <c r="K40" s="9">
        <f t="shared" si="1"/>
        <v>0.22330758033435316</v>
      </c>
      <c r="L40" s="9">
        <f t="shared" si="1"/>
        <v>23.586903101322743</v>
      </c>
    </row>
    <row r="41" spans="1:12">
      <c r="A41">
        <v>4</v>
      </c>
      <c r="B41" t="s">
        <v>4</v>
      </c>
      <c r="D41" s="9">
        <f t="shared" si="1"/>
        <v>37.629954042900437</v>
      </c>
      <c r="E41" s="9">
        <f t="shared" si="1"/>
        <v>36.309617438552252</v>
      </c>
      <c r="F41" s="9">
        <f t="shared" si="1"/>
        <v>13.807902906358338</v>
      </c>
      <c r="G41" s="9">
        <f t="shared" si="1"/>
        <v>2.3158077320666104</v>
      </c>
      <c r="H41" s="9">
        <f t="shared" si="1"/>
        <v>30.554527373018381</v>
      </c>
      <c r="I41" s="9">
        <f t="shared" si="1"/>
        <v>10.411410490169647</v>
      </c>
      <c r="J41" s="9">
        <f t="shared" si="1"/>
        <v>6.5764317491302959</v>
      </c>
      <c r="K41" s="9">
        <f t="shared" si="1"/>
        <v>5.0458891602305211</v>
      </c>
      <c r="L41" s="9">
        <f t="shared" si="1"/>
        <v>21.632654409131202</v>
      </c>
    </row>
    <row r="42" spans="1:12">
      <c r="A42">
        <v>5</v>
      </c>
      <c r="B42" t="s">
        <v>5</v>
      </c>
      <c r="D42" s="9">
        <f t="shared" si="1"/>
        <v>3.9143892430046456</v>
      </c>
      <c r="E42" s="9">
        <f t="shared" si="1"/>
        <v>50.458794732226409</v>
      </c>
      <c r="F42" s="9">
        <f t="shared" si="1"/>
        <v>16.455992585163038</v>
      </c>
      <c r="G42" s="9">
        <f t="shared" si="1"/>
        <v>9.409600085082781</v>
      </c>
      <c r="H42" s="9">
        <f t="shared" si="1"/>
        <v>17.967594310707181</v>
      </c>
      <c r="I42" s="9">
        <f t="shared" si="1"/>
        <v>-11.06993026908728</v>
      </c>
      <c r="J42" s="9">
        <f t="shared" si="1"/>
        <v>41.263522378529551</v>
      </c>
      <c r="K42" s="9">
        <f t="shared" si="1"/>
        <v>3.9189624209990725</v>
      </c>
      <c r="L42" s="9">
        <f t="shared" si="1"/>
        <v>21.825003406522669</v>
      </c>
    </row>
    <row r="43" spans="1:12">
      <c r="A43">
        <v>6</v>
      </c>
      <c r="B43" t="s">
        <v>6</v>
      </c>
      <c r="D43" s="9">
        <f t="shared" si="1"/>
        <v>27.764664294311856</v>
      </c>
      <c r="E43" s="9">
        <f t="shared" si="1"/>
        <v>22.151337739858423</v>
      </c>
      <c r="F43" s="9">
        <f t="shared" si="1"/>
        <v>21.895607646380345</v>
      </c>
      <c r="G43" s="9">
        <f t="shared" si="1"/>
        <v>11.650709498828649</v>
      </c>
      <c r="H43" s="9">
        <f t="shared" si="1"/>
        <v>16.890219096879179</v>
      </c>
      <c r="I43" s="9">
        <f t="shared" si="1"/>
        <v>13.35037015308278</v>
      </c>
      <c r="J43" s="9">
        <f t="shared" si="1"/>
        <v>8.9166893811936312</v>
      </c>
      <c r="K43" s="9">
        <f t="shared" si="1"/>
        <v>5.1759985640284611</v>
      </c>
      <c r="L43" s="9">
        <f t="shared" si="1"/>
        <v>6.9743157756548158</v>
      </c>
    </row>
    <row r="44" spans="1:12">
      <c r="A44">
        <v>7</v>
      </c>
      <c r="B44" t="s">
        <v>7</v>
      </c>
      <c r="D44" s="9">
        <f t="shared" si="1"/>
        <v>16.915511167267173</v>
      </c>
      <c r="E44" s="9">
        <f t="shared" si="1"/>
        <v>7.4097774998732602</v>
      </c>
      <c r="F44" s="9">
        <f t="shared" si="1"/>
        <v>9.088928072845226</v>
      </c>
      <c r="G44" s="9">
        <f t="shared" si="1"/>
        <v>27.638425107763087</v>
      </c>
      <c r="H44" s="9">
        <f t="shared" si="1"/>
        <v>26.733438340244863</v>
      </c>
      <c r="I44" s="9">
        <f t="shared" si="1"/>
        <v>-6.0398969966862666</v>
      </c>
      <c r="J44" s="9">
        <f t="shared" si="1"/>
        <v>8.5766786931682937</v>
      </c>
      <c r="K44" s="9">
        <f t="shared" si="1"/>
        <v>-1.0257212467593591</v>
      </c>
      <c r="L44" s="9">
        <f t="shared" si="1"/>
        <v>24.213649937059746</v>
      </c>
    </row>
    <row r="45" spans="1:12">
      <c r="A45">
        <v>8</v>
      </c>
      <c r="B45" t="s">
        <v>8</v>
      </c>
      <c r="D45" s="9">
        <f t="shared" si="1"/>
        <v>22.599220013796483</v>
      </c>
      <c r="E45" s="9">
        <f t="shared" si="1"/>
        <v>19.433418375496792</v>
      </c>
      <c r="F45" s="9">
        <f t="shared" si="1"/>
        <v>44.41760592365771</v>
      </c>
      <c r="G45" s="9">
        <f t="shared" si="1"/>
        <v>-17.062947237682657</v>
      </c>
      <c r="H45" s="9">
        <f t="shared" si="1"/>
        <v>13.840490751452172</v>
      </c>
      <c r="I45" s="9">
        <f t="shared" si="1"/>
        <v>9.5221032362867497</v>
      </c>
      <c r="J45" s="9">
        <f t="shared" si="1"/>
        <v>8.3542762908717538</v>
      </c>
      <c r="K45" s="9">
        <f t="shared" si="1"/>
        <v>20.256187272330539</v>
      </c>
      <c r="L45" s="9">
        <f t="shared" si="1"/>
        <v>31.740643667830515</v>
      </c>
    </row>
    <row r="46" spans="1:12">
      <c r="A46">
        <v>9</v>
      </c>
      <c r="B46" t="s">
        <v>9</v>
      </c>
      <c r="D46" s="9">
        <f t="shared" si="1"/>
        <v>17.61347760967309</v>
      </c>
      <c r="E46" s="9">
        <f t="shared" si="1"/>
        <v>44.64277061603994</v>
      </c>
      <c r="F46" s="9">
        <f t="shared" si="1"/>
        <v>4.7886166765667149</v>
      </c>
      <c r="G46" s="9">
        <f t="shared" si="1"/>
        <v>20.80068465772602</v>
      </c>
      <c r="H46" s="9">
        <f t="shared" si="1"/>
        <v>6.8941747775798312</v>
      </c>
      <c r="I46" s="9">
        <f t="shared" si="1"/>
        <v>-3.8265501233956667</v>
      </c>
      <c r="J46" s="9">
        <f t="shared" si="1"/>
        <v>25.450320763336308</v>
      </c>
      <c r="K46" s="9">
        <f t="shared" si="1"/>
        <v>1.5803270406407943</v>
      </c>
      <c r="L46" s="9">
        <f t="shared" si="1"/>
        <v>14.65253667237063</v>
      </c>
    </row>
    <row r="47" spans="1:12">
      <c r="A47">
        <v>10</v>
      </c>
      <c r="B47" t="s">
        <v>10</v>
      </c>
      <c r="D47" s="9">
        <f t="shared" si="1"/>
        <v>14.133879013830185</v>
      </c>
      <c r="E47" s="9">
        <f t="shared" si="1"/>
        <v>64.366595076991587</v>
      </c>
      <c r="F47" s="9">
        <f t="shared" si="1"/>
        <v>3.5111573914579752</v>
      </c>
      <c r="G47" s="9">
        <f t="shared" si="1"/>
        <v>18.732663639920943</v>
      </c>
      <c r="H47" s="9">
        <f t="shared" si="1"/>
        <v>17.403693088004466</v>
      </c>
      <c r="I47" s="9">
        <f t="shared" si="1"/>
        <v>13.1231456515434</v>
      </c>
      <c r="J47" s="9">
        <f t="shared" si="1"/>
        <v>18.408484639253018</v>
      </c>
      <c r="K47" s="9">
        <f t="shared" si="1"/>
        <v>1.9172679008849114</v>
      </c>
      <c r="L47" s="9">
        <f t="shared" si="1"/>
        <v>11.164887317912054</v>
      </c>
    </row>
    <row r="48" spans="1:12">
      <c r="A48">
        <v>11</v>
      </c>
      <c r="B48" t="s">
        <v>11</v>
      </c>
      <c r="D48" s="9">
        <f t="shared" si="1"/>
        <v>30.305995688090761</v>
      </c>
      <c r="E48" s="9">
        <f t="shared" si="1"/>
        <v>47.193996528165208</v>
      </c>
      <c r="F48" s="9">
        <f t="shared" si="1"/>
        <v>11.211758448246979</v>
      </c>
      <c r="G48" s="9">
        <f t="shared" si="1"/>
        <v>18.50577059219054</v>
      </c>
      <c r="H48" s="9">
        <f t="shared" si="1"/>
        <v>18.127291642983103</v>
      </c>
      <c r="I48" s="9">
        <f t="shared" si="1"/>
        <v>8.6057777558308466</v>
      </c>
      <c r="J48" s="9">
        <f t="shared" si="1"/>
        <v>18.240516679045427</v>
      </c>
      <c r="K48" s="9">
        <f t="shared" si="1"/>
        <v>6.9649988619040037</v>
      </c>
      <c r="L48" s="9">
        <f t="shared" si="1"/>
        <v>8.7983181086950459</v>
      </c>
    </row>
    <row r="49" spans="1:12">
      <c r="A49">
        <v>12</v>
      </c>
      <c r="B49" t="s">
        <v>12</v>
      </c>
      <c r="D49" s="9">
        <f t="shared" si="1"/>
        <v>14.49693904341942</v>
      </c>
      <c r="E49" s="9">
        <f t="shared" si="1"/>
        <v>31.025554261096055</v>
      </c>
      <c r="F49" s="9">
        <f t="shared" si="1"/>
        <v>5.9044425339805473</v>
      </c>
      <c r="G49" s="9">
        <f t="shared" si="1"/>
        <v>23.37696182288429</v>
      </c>
      <c r="H49" s="9">
        <f t="shared" si="1"/>
        <v>14.695302019326984</v>
      </c>
      <c r="I49" s="9">
        <f t="shared" si="1"/>
        <v>3.9816688593215188</v>
      </c>
      <c r="J49" s="9">
        <f t="shared" si="1"/>
        <v>21.031813389078625</v>
      </c>
      <c r="K49" s="9">
        <f t="shared" si="1"/>
        <v>6.1775388195948189</v>
      </c>
      <c r="L49" s="9">
        <f t="shared" si="1"/>
        <v>9.3204368012320682</v>
      </c>
    </row>
    <row r="50" spans="1:12">
      <c r="A50">
        <v>13</v>
      </c>
      <c r="B50" t="s">
        <v>13</v>
      </c>
      <c r="D50" s="9">
        <f t="shared" si="1"/>
        <v>17.416822218692541</v>
      </c>
      <c r="E50" s="9">
        <f t="shared" si="1"/>
        <v>52.478134674067498</v>
      </c>
      <c r="F50" s="9">
        <f t="shared" si="1"/>
        <v>9.6314713430543986</v>
      </c>
      <c r="G50" s="9">
        <f t="shared" si="1"/>
        <v>9.4625863926234075</v>
      </c>
      <c r="H50" s="9">
        <f t="shared" si="1"/>
        <v>12.886205369192915</v>
      </c>
      <c r="I50" s="9">
        <f t="shared" si="1"/>
        <v>4.7769250244201977</v>
      </c>
      <c r="J50" s="9">
        <f t="shared" si="1"/>
        <v>21.737047399921174</v>
      </c>
      <c r="K50" s="9">
        <f t="shared" si="1"/>
        <v>1.5516006900650581</v>
      </c>
      <c r="L50" s="9">
        <f t="shared" si="1"/>
        <v>10.657514268249635</v>
      </c>
    </row>
    <row r="51" spans="1:12">
      <c r="A51">
        <v>14</v>
      </c>
      <c r="B51" t="s">
        <v>14</v>
      </c>
      <c r="D51" s="9">
        <f t="shared" si="1"/>
        <v>2.3085547689436048</v>
      </c>
      <c r="E51" s="9">
        <f t="shared" si="1"/>
        <v>62.396665245744117</v>
      </c>
      <c r="F51" s="9">
        <f t="shared" si="1"/>
        <v>13.671325884818541</v>
      </c>
      <c r="G51" s="9">
        <f t="shared" si="1"/>
        <v>8.0436205920219059</v>
      </c>
      <c r="H51" s="9">
        <f t="shared" si="1"/>
        <v>3.7625756736510585</v>
      </c>
      <c r="I51" s="9">
        <f t="shared" si="1"/>
        <v>1.4864198837319709</v>
      </c>
      <c r="J51" s="9">
        <f t="shared" si="1"/>
        <v>13.26315504908071</v>
      </c>
      <c r="K51" s="9">
        <f t="shared" si="1"/>
        <v>3.6997389514687118</v>
      </c>
      <c r="L51" s="9">
        <f t="shared" si="1"/>
        <v>15.607816213726156</v>
      </c>
    </row>
    <row r="52" spans="1:12">
      <c r="A52">
        <v>15</v>
      </c>
      <c r="B52" t="s">
        <v>15</v>
      </c>
      <c r="D52" s="9">
        <f t="shared" si="1"/>
        <v>3.181111656363611</v>
      </c>
      <c r="E52" s="9">
        <f t="shared" si="1"/>
        <v>54.25303629081111</v>
      </c>
      <c r="F52" s="9">
        <f t="shared" si="1"/>
        <v>8.32944568988645</v>
      </c>
      <c r="G52" s="9">
        <f t="shared" si="1"/>
        <v>27.0335298221976</v>
      </c>
      <c r="H52" s="9">
        <f t="shared" si="1"/>
        <v>7.6220409172383929</v>
      </c>
      <c r="I52" s="9">
        <f t="shared" si="1"/>
        <v>-8.836578094516657</v>
      </c>
      <c r="J52" s="9">
        <f t="shared" si="1"/>
        <v>16.13324194429342</v>
      </c>
      <c r="K52" s="9">
        <f t="shared" si="1"/>
        <v>23.347895746251112</v>
      </c>
      <c r="L52" s="9">
        <f t="shared" si="1"/>
        <v>19.979110319502169</v>
      </c>
    </row>
    <row r="53" spans="1:12">
      <c r="A53">
        <v>16</v>
      </c>
      <c r="B53" t="s">
        <v>16</v>
      </c>
      <c r="D53" s="9">
        <f t="shared" si="1"/>
        <v>37.588560075526175</v>
      </c>
      <c r="E53" s="9">
        <f t="shared" si="1"/>
        <v>39.467242095042046</v>
      </c>
      <c r="F53" s="9">
        <f t="shared" si="1"/>
        <v>13.584356789333206</v>
      </c>
      <c r="G53" s="9">
        <f t="shared" si="1"/>
        <v>-12.600341085271316</v>
      </c>
      <c r="H53" s="9">
        <f t="shared" si="1"/>
        <v>-23.73102763425895</v>
      </c>
      <c r="I53" s="9">
        <f t="shared" si="1"/>
        <v>-11.603063058118002</v>
      </c>
      <c r="J53" s="9">
        <f t="shared" si="1"/>
        <v>8.3908655980167381</v>
      </c>
      <c r="K53" s="9">
        <f t="shared" si="1"/>
        <v>13.423935180892176</v>
      </c>
      <c r="L53" s="9">
        <f t="shared" si="1"/>
        <v>14.174477480447688</v>
      </c>
    </row>
    <row r="54" spans="1:12">
      <c r="A54">
        <v>17</v>
      </c>
      <c r="B54" t="s">
        <v>17</v>
      </c>
      <c r="D54" s="9"/>
      <c r="E54" s="9"/>
      <c r="F54" s="9"/>
      <c r="G54" s="9"/>
      <c r="H54" s="9">
        <f t="shared" si="1"/>
        <v>194.78520778685015</v>
      </c>
      <c r="I54" s="9">
        <f t="shared" si="1"/>
        <v>35.009402739864925</v>
      </c>
      <c r="J54" s="9">
        <f t="shared" si="1"/>
        <v>-4.1997876812903678</v>
      </c>
      <c r="K54" s="9">
        <f t="shared" si="1"/>
        <v>-3.9311765438424962</v>
      </c>
      <c r="L54" s="9">
        <f t="shared" si="1"/>
        <v>26.586011040068279</v>
      </c>
    </row>
    <row r="55" spans="1:12">
      <c r="A55">
        <v>18</v>
      </c>
      <c r="B55" t="s">
        <v>18</v>
      </c>
      <c r="D55" s="9">
        <f t="shared" ref="D55:L70" si="2">((D19/C19)-1)*100</f>
        <v>12.99733224851507</v>
      </c>
      <c r="E55" s="9">
        <f t="shared" si="2"/>
        <v>15.518226905923882</v>
      </c>
      <c r="F55" s="9">
        <f t="shared" si="2"/>
        <v>13.540578258602331</v>
      </c>
      <c r="G55" s="9">
        <f t="shared" si="2"/>
        <v>29.67330840316389</v>
      </c>
      <c r="H55" s="9">
        <f t="shared" si="2"/>
        <v>-21.345622692990318</v>
      </c>
      <c r="I55" s="9">
        <f t="shared" si="2"/>
        <v>6.7830047969712037</v>
      </c>
      <c r="J55" s="9">
        <f t="shared" si="2"/>
        <v>9.1846212130470395</v>
      </c>
      <c r="K55" s="9">
        <f t="shared" si="2"/>
        <v>12.649305629854712</v>
      </c>
      <c r="L55" s="9">
        <f t="shared" si="2"/>
        <v>7.8201903862372912</v>
      </c>
    </row>
    <row r="56" spans="1:12">
      <c r="A56">
        <v>19</v>
      </c>
      <c r="B56" t="s">
        <v>19</v>
      </c>
      <c r="D56" s="9">
        <f t="shared" si="2"/>
        <v>27.990415809371072</v>
      </c>
      <c r="E56" s="9">
        <f t="shared" si="2"/>
        <v>49.439508016419055</v>
      </c>
      <c r="F56" s="9">
        <f t="shared" si="2"/>
        <v>15.020444083854256</v>
      </c>
      <c r="G56" s="9">
        <f t="shared" si="2"/>
        <v>0.98525982021200331</v>
      </c>
      <c r="H56" s="9">
        <f t="shared" si="2"/>
        <v>7.3417438468569074</v>
      </c>
      <c r="I56" s="9">
        <f t="shared" si="2"/>
        <v>14.551152618107333</v>
      </c>
      <c r="J56" s="9">
        <f t="shared" si="2"/>
        <v>26.874876070902598</v>
      </c>
      <c r="K56" s="9">
        <f t="shared" si="2"/>
        <v>8.4928012424523303</v>
      </c>
      <c r="L56" s="9">
        <f t="shared" si="2"/>
        <v>1.5775855356732871</v>
      </c>
    </row>
    <row r="57" spans="1:12">
      <c r="A57">
        <v>20</v>
      </c>
      <c r="B57" t="s">
        <v>20</v>
      </c>
      <c r="D57" s="9">
        <f t="shared" si="2"/>
        <v>6.1008421826202364</v>
      </c>
      <c r="E57" s="9">
        <f t="shared" si="2"/>
        <v>73.896108304382139</v>
      </c>
      <c r="F57" s="9">
        <f t="shared" si="2"/>
        <v>11.421541125710322</v>
      </c>
      <c r="G57" s="9">
        <f t="shared" si="2"/>
        <v>5.559713733903604</v>
      </c>
      <c r="H57" s="9">
        <f t="shared" si="2"/>
        <v>22.084417490963947</v>
      </c>
      <c r="I57" s="9">
        <f t="shared" si="2"/>
        <v>11.892235564696252</v>
      </c>
      <c r="J57" s="9">
        <f t="shared" si="2"/>
        <v>11.608746050867103</v>
      </c>
      <c r="K57" s="9">
        <f t="shared" si="2"/>
        <v>7.9672145517523107</v>
      </c>
      <c r="L57" s="9">
        <f t="shared" si="2"/>
        <v>10.920049483940897</v>
      </c>
    </row>
    <row r="58" spans="1:12">
      <c r="A58">
        <v>21</v>
      </c>
      <c r="B58" t="s">
        <v>21</v>
      </c>
      <c r="D58" s="9">
        <f t="shared" si="2"/>
        <v>16.79926512276748</v>
      </c>
      <c r="E58" s="9">
        <f t="shared" si="2"/>
        <v>22.169738737425536</v>
      </c>
      <c r="F58" s="9">
        <f t="shared" si="2"/>
        <v>15.7888785617744</v>
      </c>
      <c r="G58" s="9">
        <f t="shared" si="2"/>
        <v>9.9389351811424156</v>
      </c>
      <c r="H58" s="9">
        <f t="shared" si="2"/>
        <v>32.092428567207733</v>
      </c>
      <c r="I58" s="9">
        <f t="shared" si="2"/>
        <v>22.754574269184879</v>
      </c>
      <c r="J58" s="9">
        <f t="shared" si="2"/>
        <v>1.2595233297462372</v>
      </c>
      <c r="K58" s="9">
        <f t="shared" si="2"/>
        <v>8.2840860936662644</v>
      </c>
      <c r="L58" s="9">
        <f t="shared" si="2"/>
        <v>4.8011798156635699</v>
      </c>
    </row>
    <row r="59" spans="1:12">
      <c r="A59">
        <v>22</v>
      </c>
      <c r="B59" t="s">
        <v>22</v>
      </c>
      <c r="D59" s="9">
        <f t="shared" si="2"/>
        <v>29.383162330785307</v>
      </c>
      <c r="E59" s="9">
        <f t="shared" si="2"/>
        <v>32.629355990289064</v>
      </c>
      <c r="F59" s="9">
        <f t="shared" si="2"/>
        <v>13.682145283243297</v>
      </c>
      <c r="G59" s="9">
        <f t="shared" si="2"/>
        <v>5.0384004315368491</v>
      </c>
      <c r="H59" s="9">
        <f t="shared" si="2"/>
        <v>28.721319000803327</v>
      </c>
      <c r="I59" s="9">
        <f t="shared" si="2"/>
        <v>11.86952138902031</v>
      </c>
      <c r="J59" s="9">
        <f t="shared" si="2"/>
        <v>39.608352358551471</v>
      </c>
      <c r="K59" s="9">
        <f t="shared" si="2"/>
        <v>-0.29967956036595078</v>
      </c>
      <c r="L59" s="9">
        <f t="shared" si="2"/>
        <v>0.26817285745612818</v>
      </c>
    </row>
    <row r="60" spans="1:12">
      <c r="A60">
        <v>23</v>
      </c>
      <c r="B60" t="s">
        <v>23</v>
      </c>
      <c r="D60" s="9">
        <f t="shared" si="2"/>
        <v>7.2991558558789471</v>
      </c>
      <c r="E60" s="9">
        <f t="shared" si="2"/>
        <v>75.694939880205965</v>
      </c>
      <c r="F60" s="9">
        <f t="shared" si="2"/>
        <v>10.925314900842764</v>
      </c>
      <c r="G60" s="9">
        <f t="shared" si="2"/>
        <v>12.172131033645384</v>
      </c>
      <c r="H60" s="9">
        <f t="shared" si="2"/>
        <v>23.595820202306015</v>
      </c>
      <c r="I60" s="9">
        <f t="shared" si="2"/>
        <v>11.248804264749012</v>
      </c>
      <c r="J60" s="9">
        <f t="shared" si="2"/>
        <v>25.168407998893837</v>
      </c>
      <c r="K60" s="9">
        <f t="shared" si="2"/>
        <v>4.5732183557877226</v>
      </c>
      <c r="L60" s="9">
        <f t="shared" si="2"/>
        <v>12.412378459445428</v>
      </c>
    </row>
    <row r="61" spans="1:12">
      <c r="A61">
        <v>24</v>
      </c>
      <c r="B61" t="s">
        <v>24</v>
      </c>
      <c r="D61" s="9">
        <f t="shared" si="2"/>
        <v>11.324726385493333</v>
      </c>
      <c r="E61" s="9">
        <f t="shared" si="2"/>
        <v>15.091171820439087</v>
      </c>
      <c r="F61" s="9">
        <f t="shared" si="2"/>
        <v>10.982124631166744</v>
      </c>
      <c r="G61" s="9">
        <f t="shared" si="2"/>
        <v>28.240511013574409</v>
      </c>
      <c r="H61" s="9">
        <f t="shared" si="2"/>
        <v>20.309620142574758</v>
      </c>
      <c r="I61" s="9">
        <f t="shared" si="2"/>
        <v>-3.4522230442319501</v>
      </c>
      <c r="J61" s="9">
        <f t="shared" si="2"/>
        <v>11.152514259521705</v>
      </c>
      <c r="K61" s="9">
        <f t="shared" si="2"/>
        <v>-0.62073404141925748</v>
      </c>
      <c r="L61" s="9">
        <f t="shared" si="2"/>
        <v>5.3508043142029393</v>
      </c>
    </row>
    <row r="62" spans="1:12">
      <c r="A62">
        <v>25</v>
      </c>
      <c r="B62" t="s">
        <v>25</v>
      </c>
      <c r="D62" s="9">
        <f t="shared" si="2"/>
        <v>-5.3966803569405197E-2</v>
      </c>
      <c r="E62" s="9">
        <f t="shared" si="2"/>
        <v>56.402399626837507</v>
      </c>
      <c r="F62" s="9">
        <f t="shared" si="2"/>
        <v>26.403735431046993</v>
      </c>
      <c r="G62" s="9">
        <f t="shared" si="2"/>
        <v>-33.562499872844484</v>
      </c>
      <c r="H62" s="9">
        <f t="shared" si="2"/>
        <v>38.537477369988338</v>
      </c>
      <c r="I62" s="9">
        <f t="shared" si="2"/>
        <v>12.510881368983174</v>
      </c>
      <c r="J62" s="9">
        <f t="shared" si="2"/>
        <v>5.2314159811945427</v>
      </c>
      <c r="K62" s="9">
        <f t="shared" si="2"/>
        <v>-7.8273282675691664</v>
      </c>
      <c r="L62" s="9">
        <f t="shared" si="2"/>
        <v>8.3775812741919253</v>
      </c>
    </row>
    <row r="63" spans="1:12">
      <c r="A63">
        <v>26</v>
      </c>
      <c r="B63" t="s">
        <v>26</v>
      </c>
      <c r="D63" s="9">
        <f t="shared" si="2"/>
        <v>20.355654894353027</v>
      </c>
      <c r="E63" s="9">
        <f t="shared" si="2"/>
        <v>18.699868410260855</v>
      </c>
      <c r="F63" s="9">
        <f t="shared" si="2"/>
        <v>31.755547159859443</v>
      </c>
      <c r="G63" s="9">
        <f t="shared" si="2"/>
        <v>7.3096830656313116</v>
      </c>
      <c r="H63" s="9">
        <f t="shared" si="2"/>
        <v>12.906726455937733</v>
      </c>
      <c r="I63" s="9">
        <f t="shared" si="2"/>
        <v>27.429966763887936</v>
      </c>
      <c r="J63" s="9">
        <f t="shared" si="2"/>
        <v>9.1393550769035556</v>
      </c>
      <c r="K63" s="9">
        <f t="shared" si="2"/>
        <v>-9.3782897689450468</v>
      </c>
      <c r="L63" s="9">
        <f t="shared" si="2"/>
        <v>18.899338265520527</v>
      </c>
    </row>
    <row r="64" spans="1:12">
      <c r="A64">
        <v>27</v>
      </c>
      <c r="B64" t="s">
        <v>27</v>
      </c>
      <c r="D64" s="9">
        <f t="shared" si="2"/>
        <v>27.789185342238042</v>
      </c>
      <c r="E64" s="9">
        <f t="shared" si="2"/>
        <v>44.903541777653658</v>
      </c>
      <c r="F64" s="9">
        <f t="shared" si="2"/>
        <v>22.607044971732716</v>
      </c>
      <c r="G64" s="9">
        <f t="shared" si="2"/>
        <v>-0.7797133349715657</v>
      </c>
      <c r="H64" s="9">
        <f t="shared" si="2"/>
        <v>9.8067865667140541</v>
      </c>
      <c r="I64" s="9">
        <f t="shared" si="2"/>
        <v>12.706084374524874</v>
      </c>
      <c r="J64" s="9">
        <f t="shared" si="2"/>
        <v>28.29585834843822</v>
      </c>
      <c r="K64" s="9">
        <f t="shared" si="2"/>
        <v>4.8356535235143605</v>
      </c>
      <c r="L64" s="9">
        <f t="shared" si="2"/>
        <v>6.1975275454071665</v>
      </c>
    </row>
    <row r="65" spans="1:12">
      <c r="A65">
        <v>28</v>
      </c>
      <c r="B65" t="s">
        <v>28</v>
      </c>
      <c r="D65" s="9">
        <f t="shared" si="2"/>
        <v>26.509100139576837</v>
      </c>
      <c r="E65" s="9">
        <f t="shared" si="2"/>
        <v>41.157469804264466</v>
      </c>
      <c r="F65" s="9">
        <f t="shared" si="2"/>
        <v>9.6776861932946545</v>
      </c>
      <c r="G65" s="9">
        <f t="shared" si="2"/>
        <v>10.771876573728711</v>
      </c>
      <c r="H65" s="9">
        <f t="shared" si="2"/>
        <v>20.75594287188618</v>
      </c>
      <c r="I65" s="9">
        <f t="shared" si="2"/>
        <v>7.6129904333519294</v>
      </c>
      <c r="J65" s="9">
        <f t="shared" si="2"/>
        <v>8.4220704480707731</v>
      </c>
      <c r="K65" s="9">
        <f t="shared" si="2"/>
        <v>5.2886765452320406</v>
      </c>
      <c r="L65" s="9">
        <f t="shared" si="2"/>
        <v>17.505808275769684</v>
      </c>
    </row>
    <row r="66" spans="1:12">
      <c r="A66">
        <v>29</v>
      </c>
      <c r="B66" t="s">
        <v>29</v>
      </c>
      <c r="D66" s="9">
        <f t="shared" si="2"/>
        <v>17.974497179280903</v>
      </c>
      <c r="E66" s="9">
        <f t="shared" si="2"/>
        <v>29.131334981947244</v>
      </c>
      <c r="F66" s="9">
        <f t="shared" si="2"/>
        <v>18.920695159300237</v>
      </c>
      <c r="G66" s="9">
        <f t="shared" si="2"/>
        <v>2.4141679526539894</v>
      </c>
      <c r="H66" s="9">
        <f t="shared" si="2"/>
        <v>12.480800536244384</v>
      </c>
      <c r="I66" s="9">
        <f t="shared" si="2"/>
        <v>13.391200856094265</v>
      </c>
      <c r="J66" s="9">
        <f t="shared" si="2"/>
        <v>33.419085766197298</v>
      </c>
      <c r="K66" s="9">
        <f t="shared" si="2"/>
        <v>0.91057932630691507</v>
      </c>
      <c r="L66" s="9">
        <f t="shared" si="2"/>
        <v>18.370550016534338</v>
      </c>
    </row>
    <row r="67" spans="1:12">
      <c r="A67">
        <v>30</v>
      </c>
      <c r="B67" t="s">
        <v>30</v>
      </c>
      <c r="D67" s="9">
        <f t="shared" si="2"/>
        <v>13.050670588208234</v>
      </c>
      <c r="E67" s="9">
        <f t="shared" si="2"/>
        <v>37.737520455027116</v>
      </c>
      <c r="F67" s="9">
        <f t="shared" si="2"/>
        <v>10.77124877103639</v>
      </c>
      <c r="G67" s="9">
        <f t="shared" si="2"/>
        <v>13.639608536278836</v>
      </c>
      <c r="H67" s="9">
        <f t="shared" si="2"/>
        <v>20.79404920600463</v>
      </c>
      <c r="I67" s="9">
        <f t="shared" si="2"/>
        <v>4.0125372992450226</v>
      </c>
      <c r="J67" s="9">
        <f t="shared" si="2"/>
        <v>27.825300011245389</v>
      </c>
      <c r="K67" s="9">
        <f t="shared" si="2"/>
        <v>2.1094394973763864</v>
      </c>
      <c r="L67" s="9">
        <f t="shared" si="2"/>
        <v>23.20460424791213</v>
      </c>
    </row>
    <row r="68" spans="1:12">
      <c r="A68">
        <v>31</v>
      </c>
      <c r="B68" t="s">
        <v>31</v>
      </c>
      <c r="D68" s="9">
        <f t="shared" si="2"/>
        <v>3.9741686894532613</v>
      </c>
      <c r="E68" s="9">
        <f t="shared" si="2"/>
        <v>27.204381801888864</v>
      </c>
      <c r="F68" s="9">
        <f t="shared" si="2"/>
        <v>11.844498343204091</v>
      </c>
      <c r="G68" s="9">
        <f t="shared" si="2"/>
        <v>5.1465447749689641</v>
      </c>
      <c r="H68" s="9">
        <f t="shared" si="2"/>
        <v>15.460234069041491</v>
      </c>
      <c r="I68" s="9">
        <f t="shared" si="2"/>
        <v>11.977877097361</v>
      </c>
      <c r="J68" s="9">
        <f t="shared" si="2"/>
        <v>27.881203488958128</v>
      </c>
      <c r="K68" s="9">
        <f t="shared" si="2"/>
        <v>8.8120492696123431</v>
      </c>
      <c r="L68" s="9">
        <f t="shared" si="2"/>
        <v>13.769606291372982</v>
      </c>
    </row>
    <row r="69" spans="1:12">
      <c r="A69">
        <v>32</v>
      </c>
      <c r="B69" t="s">
        <v>32</v>
      </c>
      <c r="D69" s="9">
        <f t="shared" si="2"/>
        <v>22.459297802767964</v>
      </c>
      <c r="E69" s="9">
        <f t="shared" si="2"/>
        <v>32.969431577884919</v>
      </c>
      <c r="F69" s="9">
        <f t="shared" si="2"/>
        <v>13.878006276342415</v>
      </c>
      <c r="G69" s="9">
        <f t="shared" si="2"/>
        <v>0.12935529287019243</v>
      </c>
      <c r="H69" s="9">
        <f t="shared" si="2"/>
        <v>-10.059969851316986</v>
      </c>
      <c r="I69" s="9">
        <f t="shared" si="2"/>
        <v>-4.3856892577721958</v>
      </c>
      <c r="J69" s="9">
        <f t="shared" si="2"/>
        <v>29.154412438869915</v>
      </c>
      <c r="K69" s="9">
        <f t="shared" si="2"/>
        <v>23.898747180305378</v>
      </c>
      <c r="L69" s="9">
        <f t="shared" si="2"/>
        <v>22.318308294119849</v>
      </c>
    </row>
    <row r="70" spans="1:12">
      <c r="A70">
        <v>33</v>
      </c>
      <c r="B70" t="s">
        <v>33</v>
      </c>
      <c r="D70" s="9">
        <f t="shared" si="2"/>
        <v>25.766203894361993</v>
      </c>
      <c r="E70" s="9">
        <f t="shared" si="2"/>
        <v>65.535559218381408</v>
      </c>
      <c r="F70" s="9">
        <f t="shared" si="2"/>
        <v>16.057721147039828</v>
      </c>
      <c r="G70" s="9">
        <f t="shared" si="2"/>
        <v>-11.861555110370247</v>
      </c>
      <c r="H70" s="9">
        <f t="shared" si="2"/>
        <v>1.9287814637198641</v>
      </c>
      <c r="I70" s="9">
        <f t="shared" si="2"/>
        <v>19.063012498669774</v>
      </c>
      <c r="J70" s="9">
        <f t="shared" si="2"/>
        <v>32.105401784470587</v>
      </c>
      <c r="K70" s="9">
        <f t="shared" si="2"/>
        <v>0.35562320810476056</v>
      </c>
      <c r="L70" s="9">
        <f t="shared" si="2"/>
        <v>23.723855380411706</v>
      </c>
    </row>
    <row r="71" spans="1:12">
      <c r="A71">
        <v>34</v>
      </c>
      <c r="B71" t="s">
        <v>34</v>
      </c>
      <c r="D71" s="9">
        <f t="shared" ref="D71:L71" si="3">((D35/C35)-1)*100</f>
        <v>-4.4568823141847851</v>
      </c>
      <c r="E71" s="9">
        <f t="shared" si="3"/>
        <v>58.692011037261516</v>
      </c>
      <c r="F71" s="9">
        <f t="shared" si="3"/>
        <v>19.52908756666465</v>
      </c>
      <c r="G71" s="9">
        <f t="shared" si="3"/>
        <v>21.432417079949715</v>
      </c>
      <c r="H71" s="9">
        <f t="shared" si="3"/>
        <v>17.287696892523073</v>
      </c>
      <c r="I71" s="9">
        <f t="shared" si="3"/>
        <v>10.054181040868592</v>
      </c>
      <c r="J71" s="9">
        <f t="shared" si="3"/>
        <v>27.876151615802968</v>
      </c>
      <c r="K71" s="9">
        <f t="shared" si="3"/>
        <v>7.7799841361680055</v>
      </c>
      <c r="L71" s="9">
        <f t="shared" si="3"/>
        <v>12.543191216436234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9AD6-C863-4ABC-A06D-128A63940311}">
  <dimension ref="A1:L71"/>
  <sheetViews>
    <sheetView topLeftCell="A10" workbookViewId="0">
      <selection activeCell="I20" sqref="I20"/>
    </sheetView>
  </sheetViews>
  <sheetFormatPr defaultRowHeight="18"/>
  <cols>
    <col min="2" max="2" width="19.33203125" bestFit="1" customWidth="1"/>
    <col min="3" max="12" width="9.1640625" bestFit="1" customWidth="1"/>
  </cols>
  <sheetData>
    <row r="1" spans="1:12">
      <c r="A1" t="s">
        <v>42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>
      <c r="A2">
        <v>1</v>
      </c>
      <c r="B2" t="s">
        <v>1</v>
      </c>
      <c r="C2" s="10">
        <v>7528516.3679999998</v>
      </c>
      <c r="D2" s="10">
        <v>7374625.2879999997</v>
      </c>
      <c r="E2" s="10">
        <v>8757319.9440000001</v>
      </c>
      <c r="F2" s="10">
        <v>11779837.221999999</v>
      </c>
      <c r="G2" s="10">
        <v>12045848</v>
      </c>
      <c r="H2" s="10">
        <v>12149422</v>
      </c>
      <c r="I2" s="10">
        <v>12119713</v>
      </c>
      <c r="J2" s="10">
        <v>13832849</v>
      </c>
      <c r="K2" s="10">
        <v>12306306</v>
      </c>
      <c r="L2" s="10">
        <v>17105507</v>
      </c>
    </row>
    <row r="3" spans="1:12">
      <c r="A3">
        <v>2</v>
      </c>
      <c r="B3" t="s">
        <v>2</v>
      </c>
      <c r="C3" s="10">
        <v>1985850.057</v>
      </c>
      <c r="D3" s="10">
        <v>2564801.4950000001</v>
      </c>
      <c r="E3" s="10">
        <v>3562732.997</v>
      </c>
      <c r="F3" s="10">
        <v>4316449.1109999996</v>
      </c>
      <c r="G3" s="10">
        <v>4491646</v>
      </c>
      <c r="H3" s="10">
        <v>4999031</v>
      </c>
      <c r="I3" s="10">
        <v>5420934</v>
      </c>
      <c r="J3" s="10">
        <v>6070537</v>
      </c>
      <c r="K3" s="10">
        <v>5998547</v>
      </c>
      <c r="L3" s="10">
        <v>6834256</v>
      </c>
    </row>
    <row r="4" spans="1:12">
      <c r="A4">
        <v>3</v>
      </c>
      <c r="B4" t="s">
        <v>3</v>
      </c>
      <c r="C4" s="10">
        <v>862715.77399999998</v>
      </c>
      <c r="D4" s="10">
        <v>1176683.8160000001</v>
      </c>
      <c r="E4" s="10">
        <v>1332038.72</v>
      </c>
      <c r="F4" s="10">
        <v>1909258.655</v>
      </c>
      <c r="G4" s="10">
        <v>1596087</v>
      </c>
      <c r="H4" s="10">
        <v>1869959</v>
      </c>
      <c r="I4" s="10">
        <v>2069868</v>
      </c>
      <c r="J4" s="10">
        <v>2359078</v>
      </c>
      <c r="K4" s="10">
        <v>2364346</v>
      </c>
      <c r="L4" s="10">
        <v>2922022</v>
      </c>
    </row>
    <row r="5" spans="1:12">
      <c r="A5">
        <v>4</v>
      </c>
      <c r="B5" t="s">
        <v>4</v>
      </c>
      <c r="C5" s="10">
        <v>2834570.5279999999</v>
      </c>
      <c r="D5" s="10">
        <v>3901218.1150000002</v>
      </c>
      <c r="E5" s="10">
        <v>5317735.4879999999</v>
      </c>
      <c r="F5" s="10">
        <v>6052003.2410000004</v>
      </c>
      <c r="G5" s="10">
        <v>6192156</v>
      </c>
      <c r="H5" s="10">
        <v>8084140</v>
      </c>
      <c r="I5" s="10">
        <v>8925813</v>
      </c>
      <c r="J5" s="10">
        <v>9512813</v>
      </c>
      <c r="K5" s="10">
        <v>9992819</v>
      </c>
      <c r="L5" s="10">
        <v>12154531</v>
      </c>
    </row>
    <row r="6" spans="1:12">
      <c r="A6">
        <v>5</v>
      </c>
      <c r="B6" t="s">
        <v>5</v>
      </c>
      <c r="C6" s="10">
        <v>971198.56099999999</v>
      </c>
      <c r="D6" s="10">
        <v>1009215.053</v>
      </c>
      <c r="E6" s="10">
        <v>1518452.8049999999</v>
      </c>
      <c r="F6" s="10">
        <v>1768329.2860000001</v>
      </c>
      <c r="G6" s="10">
        <v>1934722</v>
      </c>
      <c r="H6" s="10">
        <v>2282345</v>
      </c>
      <c r="I6" s="10">
        <v>2029691</v>
      </c>
      <c r="J6" s="10">
        <v>2867213</v>
      </c>
      <c r="K6" s="10">
        <v>2979578</v>
      </c>
      <c r="L6" s="10">
        <v>3629871</v>
      </c>
    </row>
    <row r="7" spans="1:12">
      <c r="A7">
        <v>6</v>
      </c>
      <c r="B7" t="s">
        <v>6</v>
      </c>
      <c r="C7" s="10">
        <v>567080.44200000004</v>
      </c>
      <c r="D7" s="10">
        <v>724528.42299999995</v>
      </c>
      <c r="E7" s="10">
        <v>885021.16099999996</v>
      </c>
      <c r="F7" s="10">
        <v>1078801.922</v>
      </c>
      <c r="G7" s="10">
        <v>1204490</v>
      </c>
      <c r="H7" s="10">
        <v>1407931</v>
      </c>
      <c r="I7" s="10">
        <v>1595895</v>
      </c>
      <c r="J7" s="10">
        <v>1738196</v>
      </c>
      <c r="K7" s="10">
        <v>1828165</v>
      </c>
      <c r="L7" s="10">
        <v>1955667</v>
      </c>
    </row>
    <row r="8" spans="1:12">
      <c r="A8">
        <v>7</v>
      </c>
      <c r="B8" t="s">
        <v>7</v>
      </c>
      <c r="C8" s="10">
        <v>3104771.915</v>
      </c>
      <c r="D8" s="10">
        <v>3629959.9550000001</v>
      </c>
      <c r="E8" s="10">
        <v>3898931.9109999998</v>
      </c>
      <c r="F8" s="10">
        <v>4253303.0279999999</v>
      </c>
      <c r="G8" s="10">
        <v>5428849</v>
      </c>
      <c r="H8" s="10">
        <v>6880167</v>
      </c>
      <c r="I8" s="10">
        <v>6464612</v>
      </c>
      <c r="J8" s="10">
        <v>7019061</v>
      </c>
      <c r="K8" s="10">
        <v>6947065</v>
      </c>
      <c r="L8" s="10">
        <v>8629203</v>
      </c>
    </row>
    <row r="9" spans="1:12">
      <c r="A9">
        <v>8</v>
      </c>
      <c r="B9" t="s">
        <v>8</v>
      </c>
      <c r="C9" s="10">
        <v>21552895.839000002</v>
      </c>
      <c r="D9" s="10">
        <v>26423682.188999999</v>
      </c>
      <c r="E9" s="10">
        <v>31558706.899</v>
      </c>
      <c r="F9" s="10">
        <v>45576328.964000002</v>
      </c>
      <c r="G9" s="10">
        <v>37799664</v>
      </c>
      <c r="H9" s="10">
        <v>43031323</v>
      </c>
      <c r="I9" s="10">
        <v>47128810</v>
      </c>
      <c r="J9" s="10">
        <v>51066081</v>
      </c>
      <c r="K9" s="10">
        <v>61410122</v>
      </c>
      <c r="L9" s="10">
        <v>80902090</v>
      </c>
    </row>
    <row r="10" spans="1:12">
      <c r="A10">
        <v>9</v>
      </c>
      <c r="B10" t="s">
        <v>9</v>
      </c>
      <c r="C10" s="10">
        <v>1488130.35</v>
      </c>
      <c r="D10" s="10">
        <v>1750241.8559999999</v>
      </c>
      <c r="E10" s="10">
        <v>2531598.3130000001</v>
      </c>
      <c r="F10" s="10">
        <v>2652826.852</v>
      </c>
      <c r="G10" s="10">
        <v>3204633</v>
      </c>
      <c r="H10" s="10">
        <v>3425566</v>
      </c>
      <c r="I10" s="10">
        <v>3294485</v>
      </c>
      <c r="J10" s="10">
        <v>4132942</v>
      </c>
      <c r="K10" s="10">
        <v>4198256</v>
      </c>
      <c r="L10" s="10">
        <v>4813407</v>
      </c>
    </row>
    <row r="11" spans="1:12">
      <c r="A11">
        <v>10</v>
      </c>
      <c r="B11" t="s">
        <v>10</v>
      </c>
      <c r="C11" s="10">
        <v>9020608.0209999997</v>
      </c>
      <c r="D11" s="10">
        <v>10295569.845000001</v>
      </c>
      <c r="E11" s="10">
        <v>16922477.598000001</v>
      </c>
      <c r="F11" s="10">
        <v>17516652.421</v>
      </c>
      <c r="G11" s="10">
        <v>20797988</v>
      </c>
      <c r="H11" s="10">
        <v>24417606</v>
      </c>
      <c r="I11" s="10">
        <v>27621964</v>
      </c>
      <c r="J11" s="10">
        <v>32706749</v>
      </c>
      <c r="K11" s="10">
        <v>33333825</v>
      </c>
      <c r="L11" s="10">
        <v>37055509</v>
      </c>
    </row>
    <row r="12" spans="1:12">
      <c r="A12">
        <v>11</v>
      </c>
      <c r="B12" t="s">
        <v>11</v>
      </c>
      <c r="C12" s="10">
        <v>5968033.7699999996</v>
      </c>
      <c r="D12" s="10">
        <v>7776705.8269999996</v>
      </c>
      <c r="E12" s="10">
        <v>11446844.105</v>
      </c>
      <c r="F12" s="10">
        <v>12730236.616</v>
      </c>
      <c r="G12" s="10">
        <v>15086065</v>
      </c>
      <c r="H12" s="10">
        <v>17820760</v>
      </c>
      <c r="I12" s="10">
        <v>19354375</v>
      </c>
      <c r="J12" s="10">
        <v>22884713</v>
      </c>
      <c r="K12" s="10">
        <v>24478633</v>
      </c>
      <c r="L12" s="10">
        <v>26632341</v>
      </c>
    </row>
    <row r="13" spans="1:12">
      <c r="A13">
        <v>12</v>
      </c>
      <c r="B13" t="s">
        <v>12</v>
      </c>
      <c r="C13" s="10">
        <v>10206317.103</v>
      </c>
      <c r="D13" s="10">
        <v>11685920.672</v>
      </c>
      <c r="E13" s="10">
        <v>15311542.331</v>
      </c>
      <c r="F13" s="10">
        <v>16215603.549000001</v>
      </c>
      <c r="G13" s="10">
        <v>20006319</v>
      </c>
      <c r="H13" s="10">
        <v>22946308</v>
      </c>
      <c r="I13" s="10">
        <v>23859954</v>
      </c>
      <c r="J13" s="10">
        <v>28878135</v>
      </c>
      <c r="K13" s="10">
        <v>30662093</v>
      </c>
      <c r="L13" s="10">
        <v>33519934</v>
      </c>
    </row>
    <row r="14" spans="1:12">
      <c r="A14">
        <v>13</v>
      </c>
      <c r="B14" t="s">
        <v>13</v>
      </c>
      <c r="C14" s="10">
        <v>1700202.3289999999</v>
      </c>
      <c r="D14" s="10">
        <v>1996323.5460000001</v>
      </c>
      <c r="E14" s="10">
        <v>3043956.9049999998</v>
      </c>
      <c r="F14" s="10">
        <v>3337134.7420000001</v>
      </c>
      <c r="G14" s="10">
        <v>3652914</v>
      </c>
      <c r="H14" s="10">
        <v>4123636</v>
      </c>
      <c r="I14" s="10">
        <v>4320619</v>
      </c>
      <c r="J14" s="10">
        <v>5259794</v>
      </c>
      <c r="K14" s="10">
        <v>5341405</v>
      </c>
      <c r="L14" s="10">
        <v>5910666</v>
      </c>
    </row>
    <row r="15" spans="1:12">
      <c r="A15">
        <v>14</v>
      </c>
      <c r="B15" t="s">
        <v>14</v>
      </c>
      <c r="C15" s="10">
        <v>2410095.344</v>
      </c>
      <c r="D15" s="10">
        <v>2465733.7149999999</v>
      </c>
      <c r="E15" s="10">
        <v>4004269.327</v>
      </c>
      <c r="F15" s="10">
        <v>4551706.0360000003</v>
      </c>
      <c r="G15" s="10">
        <v>4917828</v>
      </c>
      <c r="H15" s="10">
        <v>5102865</v>
      </c>
      <c r="I15" s="10">
        <v>5178715</v>
      </c>
      <c r="J15" s="10">
        <v>5865576</v>
      </c>
      <c r="K15" s="10">
        <v>6082587</v>
      </c>
      <c r="L15" s="10">
        <v>7031946</v>
      </c>
    </row>
    <row r="16" spans="1:12">
      <c r="A16">
        <v>15</v>
      </c>
      <c r="B16" t="s">
        <v>15</v>
      </c>
      <c r="C16" s="10">
        <v>1477348.175</v>
      </c>
      <c r="D16" s="10">
        <v>1524344.27</v>
      </c>
      <c r="E16" s="10">
        <v>2351347.3199999998</v>
      </c>
      <c r="F16" s="10">
        <v>2547201.5180000002</v>
      </c>
      <c r="G16" s="10">
        <v>3235800</v>
      </c>
      <c r="H16" s="10">
        <v>3482434</v>
      </c>
      <c r="I16" s="10">
        <v>3174706</v>
      </c>
      <c r="J16" s="10">
        <v>3686889</v>
      </c>
      <c r="K16" s="10">
        <v>4547700</v>
      </c>
      <c r="L16" s="10">
        <v>5456290</v>
      </c>
    </row>
    <row r="17" spans="1:12">
      <c r="A17">
        <v>16</v>
      </c>
      <c r="B17" t="s">
        <v>16</v>
      </c>
      <c r="C17" s="10">
        <f>gov_exp!C17-gov_exp_imp_stata!C18</f>
        <v>4978617.7824999997</v>
      </c>
      <c r="D17" s="10">
        <f>gov_exp!D17-gov_exp_imp_stata!D18</f>
        <v>7192060.3064999999</v>
      </c>
      <c r="E17" s="10">
        <f>gov_exp!E17-gov_exp_imp_stata!E18</f>
        <v>10506776.738</v>
      </c>
      <c r="F17" s="10">
        <f>gov_exp!F17-gov_exp_imp_stata!F18</f>
        <v>11961074.9375</v>
      </c>
      <c r="G17" s="10">
        <f>gov_exp!G17-gov_exp_imp_stata!G18</f>
        <v>9888245.875</v>
      </c>
      <c r="H17" s="10">
        <v>8598988</v>
      </c>
      <c r="I17" s="10">
        <v>7601242</v>
      </c>
      <c r="J17" s="10">
        <v>8239052</v>
      </c>
      <c r="K17" s="10">
        <v>9345057</v>
      </c>
      <c r="L17" s="10">
        <v>10669670</v>
      </c>
    </row>
    <row r="18" spans="1:12">
      <c r="A18">
        <v>17</v>
      </c>
      <c r="B18" t="s">
        <v>17</v>
      </c>
      <c r="C18" s="49">
        <v>939950.3125</v>
      </c>
      <c r="D18" s="49">
        <v>951212.3125</v>
      </c>
      <c r="E18" s="49">
        <v>850421</v>
      </c>
      <c r="F18" s="49">
        <v>938925.0625</v>
      </c>
      <c r="G18" s="49">
        <v>1386310.125</v>
      </c>
      <c r="H18" s="10">
        <v>1893597</v>
      </c>
      <c r="I18" s="10">
        <v>2556534</v>
      </c>
      <c r="J18" s="10">
        <v>2449165</v>
      </c>
      <c r="K18" s="10">
        <v>2352884</v>
      </c>
      <c r="L18" s="10">
        <v>2978422</v>
      </c>
    </row>
    <row r="19" spans="1:12">
      <c r="A19">
        <v>18</v>
      </c>
      <c r="B19" t="s">
        <v>18</v>
      </c>
      <c r="C19" s="10">
        <v>1723574.713</v>
      </c>
      <c r="D19" s="10">
        <v>1947593.4450000001</v>
      </c>
      <c r="E19" s="10">
        <v>2249825.415</v>
      </c>
      <c r="F19" s="10">
        <v>2554464.7859999998</v>
      </c>
      <c r="G19" s="10">
        <v>3312459</v>
      </c>
      <c r="H19" s="10">
        <v>2605394</v>
      </c>
      <c r="I19" s="10">
        <v>2782118</v>
      </c>
      <c r="J19" s="10">
        <v>3037645</v>
      </c>
      <c r="K19" s="10">
        <v>3421886</v>
      </c>
      <c r="L19" s="10">
        <v>3689484</v>
      </c>
    </row>
    <row r="20" spans="1:12">
      <c r="A20">
        <v>19</v>
      </c>
      <c r="B20" t="s">
        <v>19</v>
      </c>
      <c r="C20" s="10">
        <v>2004899.1869999999</v>
      </c>
      <c r="D20" s="10">
        <v>2566078.8059999999</v>
      </c>
      <c r="E20" s="10">
        <v>3834735.5430000001</v>
      </c>
      <c r="F20" s="10">
        <v>4410729.8509999998</v>
      </c>
      <c r="G20" s="10">
        <v>4454187</v>
      </c>
      <c r="H20" s="10">
        <v>4781202</v>
      </c>
      <c r="I20" s="10">
        <v>5476922</v>
      </c>
      <c r="J20" s="10">
        <v>6948838</v>
      </c>
      <c r="K20" s="10">
        <v>7538989</v>
      </c>
      <c r="L20" s="10">
        <v>7657923</v>
      </c>
    </row>
    <row r="21" spans="1:12">
      <c r="A21">
        <v>20</v>
      </c>
      <c r="B21" t="s">
        <v>20</v>
      </c>
      <c r="C21" s="10">
        <v>682723.18400000001</v>
      </c>
      <c r="D21" s="10">
        <v>724375.04799999995</v>
      </c>
      <c r="E21" s="10">
        <v>1259660.0179999999</v>
      </c>
      <c r="F21" s="10">
        <v>1403532.605</v>
      </c>
      <c r="G21" s="10">
        <v>1481565</v>
      </c>
      <c r="H21" s="10">
        <v>1808760</v>
      </c>
      <c r="I21" s="10">
        <v>2023862</v>
      </c>
      <c r="J21" s="10">
        <v>2258807</v>
      </c>
      <c r="K21" s="10">
        <v>2438771</v>
      </c>
      <c r="L21" s="10">
        <v>2705086</v>
      </c>
    </row>
    <row r="22" spans="1:12">
      <c r="A22">
        <v>21</v>
      </c>
      <c r="B22" t="s">
        <v>21</v>
      </c>
      <c r="C22" s="10">
        <v>950281.17500000005</v>
      </c>
      <c r="D22" s="10">
        <v>1109921.429</v>
      </c>
      <c r="E22" s="10">
        <v>1355988.11</v>
      </c>
      <c r="F22" s="10">
        <v>1570083.426</v>
      </c>
      <c r="G22" s="10">
        <v>1726133</v>
      </c>
      <c r="H22" s="10">
        <v>2280091</v>
      </c>
      <c r="I22" s="10">
        <v>2798916</v>
      </c>
      <c r="J22" s="10">
        <v>2834169</v>
      </c>
      <c r="K22" s="10">
        <v>3068954</v>
      </c>
      <c r="L22" s="10">
        <v>3216300</v>
      </c>
    </row>
    <row r="23" spans="1:12">
      <c r="A23">
        <v>22</v>
      </c>
      <c r="B23" t="s">
        <v>22</v>
      </c>
      <c r="C23" s="10">
        <v>1275746.585</v>
      </c>
      <c r="D23" s="10">
        <v>1650601.2749999999</v>
      </c>
      <c r="E23" s="10">
        <v>2189181.841</v>
      </c>
      <c r="F23" s="10">
        <v>2488708.8810000001</v>
      </c>
      <c r="G23" s="10">
        <v>2614100</v>
      </c>
      <c r="H23" s="10">
        <v>3364904</v>
      </c>
      <c r="I23" s="10">
        <v>3764302</v>
      </c>
      <c r="J23" s="10">
        <v>5255280</v>
      </c>
      <c r="K23" s="10">
        <v>5239531</v>
      </c>
      <c r="L23" s="10">
        <v>5253582</v>
      </c>
    </row>
    <row r="24" spans="1:12">
      <c r="A24">
        <v>23</v>
      </c>
      <c r="B24" t="s">
        <v>23</v>
      </c>
      <c r="C24" s="10">
        <v>1148082.3899999999</v>
      </c>
      <c r="D24" s="10">
        <v>1231882.713</v>
      </c>
      <c r="E24" s="10">
        <v>2164355.5920000002</v>
      </c>
      <c r="F24" s="10">
        <v>2400818.2560000001</v>
      </c>
      <c r="G24" s="10">
        <v>2693049</v>
      </c>
      <c r="H24" s="10">
        <v>3328496</v>
      </c>
      <c r="I24" s="10">
        <v>3702912</v>
      </c>
      <c r="J24" s="10">
        <v>4634876</v>
      </c>
      <c r="K24" s="10">
        <v>4846839</v>
      </c>
      <c r="L24" s="10">
        <v>5448447</v>
      </c>
    </row>
    <row r="25" spans="1:12">
      <c r="A25">
        <v>24</v>
      </c>
      <c r="B25" t="s">
        <v>24</v>
      </c>
      <c r="C25" s="10">
        <v>5650474.892</v>
      </c>
      <c r="D25" s="10">
        <v>6290375.7130000005</v>
      </c>
      <c r="E25" s="10">
        <v>7239667.1200000001</v>
      </c>
      <c r="F25" s="10">
        <v>8034736.3859999999</v>
      </c>
      <c r="G25" s="10">
        <v>10303787</v>
      </c>
      <c r="H25" s="10">
        <v>12396447</v>
      </c>
      <c r="I25" s="10">
        <v>11968494</v>
      </c>
      <c r="J25" s="10">
        <v>13303282</v>
      </c>
      <c r="K25" s="10">
        <v>13220704</v>
      </c>
      <c r="L25" s="10">
        <v>13928118</v>
      </c>
    </row>
    <row r="26" spans="1:12">
      <c r="A26">
        <v>25</v>
      </c>
      <c r="B26" t="s">
        <v>25</v>
      </c>
      <c r="C26" s="10">
        <v>4267432.6579999998</v>
      </c>
      <c r="D26" s="10">
        <v>4265129.6610000003</v>
      </c>
      <c r="E26" s="10">
        <v>6670765.1370000001</v>
      </c>
      <c r="F26" s="10">
        <v>8432096.3149999995</v>
      </c>
      <c r="G26" s="10">
        <v>5602074</v>
      </c>
      <c r="H26" s="10">
        <v>7760972</v>
      </c>
      <c r="I26" s="10">
        <v>8731938</v>
      </c>
      <c r="J26" s="10">
        <v>9188742</v>
      </c>
      <c r="K26" s="10">
        <v>8469509</v>
      </c>
      <c r="L26" s="10">
        <v>9179049</v>
      </c>
    </row>
    <row r="27" spans="1:12">
      <c r="A27">
        <v>26</v>
      </c>
      <c r="B27" t="s">
        <v>26</v>
      </c>
      <c r="C27" s="10">
        <v>607672.16599999997</v>
      </c>
      <c r="D27" s="10">
        <v>731367.81499999994</v>
      </c>
      <c r="E27" s="10">
        <v>868132.63399999996</v>
      </c>
      <c r="F27" s="10">
        <v>1143812.902</v>
      </c>
      <c r="G27" s="10">
        <v>1227422</v>
      </c>
      <c r="H27" s="10">
        <v>1385842</v>
      </c>
      <c r="I27" s="10">
        <v>1765978</v>
      </c>
      <c r="J27" s="10">
        <v>1927377</v>
      </c>
      <c r="K27" s="10">
        <v>1746622</v>
      </c>
      <c r="L27" s="10">
        <v>2076722</v>
      </c>
    </row>
    <row r="28" spans="1:12">
      <c r="A28">
        <v>27</v>
      </c>
      <c r="B28" t="s">
        <v>27</v>
      </c>
      <c r="C28" s="10">
        <v>2486159.7650000001</v>
      </c>
      <c r="D28" s="10">
        <v>3177043.31</v>
      </c>
      <c r="E28" s="10">
        <v>4603648.28</v>
      </c>
      <c r="F28" s="10">
        <v>5644397.1169999996</v>
      </c>
      <c r="G28" s="10">
        <v>5600387</v>
      </c>
      <c r="H28" s="10">
        <v>6149605</v>
      </c>
      <c r="I28" s="10">
        <v>6930979</v>
      </c>
      <c r="J28" s="10">
        <v>8892159</v>
      </c>
      <c r="K28" s="10">
        <v>9322153</v>
      </c>
      <c r="L28" s="10">
        <v>9899896</v>
      </c>
    </row>
    <row r="29" spans="1:12">
      <c r="A29">
        <v>28</v>
      </c>
      <c r="B29" t="s">
        <v>28</v>
      </c>
      <c r="C29" s="10">
        <v>1127256.7209999999</v>
      </c>
      <c r="D29" s="10">
        <v>1426082.334</v>
      </c>
      <c r="E29" s="10">
        <v>2013021.74</v>
      </c>
      <c r="F29" s="10">
        <v>2207835.6669999999</v>
      </c>
      <c r="G29" s="10">
        <v>2445661</v>
      </c>
      <c r="H29" s="10">
        <v>2953281</v>
      </c>
      <c r="I29" s="10">
        <v>3178114</v>
      </c>
      <c r="J29" s="10">
        <v>3445777</v>
      </c>
      <c r="K29" s="10">
        <v>3628013</v>
      </c>
      <c r="L29" s="10">
        <v>4263126</v>
      </c>
    </row>
    <row r="30" spans="1:12">
      <c r="A30">
        <v>29</v>
      </c>
      <c r="B30" t="s">
        <v>29</v>
      </c>
      <c r="C30" s="10">
        <v>1125687.9509999999</v>
      </c>
      <c r="D30" s="10">
        <v>1328024.7</v>
      </c>
      <c r="E30" s="10">
        <v>1714896.024</v>
      </c>
      <c r="F30" s="10">
        <v>2039366.273</v>
      </c>
      <c r="G30" s="10">
        <v>2088600</v>
      </c>
      <c r="H30" s="10">
        <v>2349274</v>
      </c>
      <c r="I30" s="10">
        <v>2663870</v>
      </c>
      <c r="J30" s="10">
        <v>3554111</v>
      </c>
      <c r="K30" s="10">
        <v>3586474</v>
      </c>
      <c r="L30" s="10">
        <v>4245329</v>
      </c>
    </row>
    <row r="31" spans="1:12">
      <c r="A31">
        <v>30</v>
      </c>
      <c r="B31" t="s">
        <v>30</v>
      </c>
      <c r="C31" s="10">
        <v>1137423.4450000001</v>
      </c>
      <c r="D31" s="10">
        <v>1285864.8319999999</v>
      </c>
      <c r="E31" s="10">
        <v>1771118.3359999999</v>
      </c>
      <c r="F31" s="10">
        <v>1961889.898</v>
      </c>
      <c r="G31" s="10">
        <v>2229484</v>
      </c>
      <c r="H31" s="10">
        <v>2693084</v>
      </c>
      <c r="I31" s="10">
        <v>2801145</v>
      </c>
      <c r="J31" s="10">
        <v>3580572</v>
      </c>
      <c r="K31" s="10">
        <v>3656102</v>
      </c>
      <c r="L31" s="10">
        <v>4504486</v>
      </c>
    </row>
    <row r="32" spans="1:12">
      <c r="A32">
        <v>31</v>
      </c>
      <c r="B32" t="s">
        <v>31</v>
      </c>
      <c r="C32" s="10">
        <v>2239753.4920000001</v>
      </c>
      <c r="D32" s="10">
        <v>2328765.074</v>
      </c>
      <c r="E32" s="10">
        <v>2962291.216</v>
      </c>
      <c r="F32" s="10">
        <v>3313159.75</v>
      </c>
      <c r="G32" s="10">
        <v>3483673</v>
      </c>
      <c r="H32" s="10">
        <v>4022257</v>
      </c>
      <c r="I32" s="10">
        <v>4504038</v>
      </c>
      <c r="J32" s="10">
        <v>5759818</v>
      </c>
      <c r="K32" s="10">
        <v>6267376</v>
      </c>
      <c r="L32" s="10">
        <v>7130369</v>
      </c>
    </row>
    <row r="33" spans="1:12">
      <c r="A33">
        <v>32</v>
      </c>
      <c r="B33" t="s">
        <v>32</v>
      </c>
      <c r="C33" s="10">
        <v>3108036.6320000002</v>
      </c>
      <c r="D33" s="10">
        <v>3806079.835</v>
      </c>
      <c r="E33" s="10">
        <v>5060922.7220000001</v>
      </c>
      <c r="F33" s="10">
        <v>5763277.8949999996</v>
      </c>
      <c r="G33" s="10">
        <v>5770733</v>
      </c>
      <c r="H33" s="10">
        <v>5190199</v>
      </c>
      <c r="I33" s="10">
        <v>4962573</v>
      </c>
      <c r="J33" s="10">
        <v>6409382</v>
      </c>
      <c r="K33" s="10">
        <v>7941144</v>
      </c>
      <c r="L33" s="10">
        <v>9713473</v>
      </c>
    </row>
    <row r="34" spans="1:12">
      <c r="A34">
        <v>33</v>
      </c>
      <c r="B34" t="s">
        <v>33</v>
      </c>
      <c r="C34" s="10">
        <v>3666706.1740000001</v>
      </c>
      <c r="D34" s="10">
        <v>4611477.1629999997</v>
      </c>
      <c r="E34" s="10">
        <v>7633634.5099999998</v>
      </c>
      <c r="F34" s="10">
        <v>8859422.2530000005</v>
      </c>
      <c r="G34" s="10">
        <v>7808557</v>
      </c>
      <c r="H34" s="10">
        <v>7959167</v>
      </c>
      <c r="I34" s="10">
        <v>9476424</v>
      </c>
      <c r="J34" s="10">
        <v>12518868</v>
      </c>
      <c r="K34" s="10">
        <v>12563388</v>
      </c>
      <c r="L34" s="10">
        <v>15543908</v>
      </c>
    </row>
    <row r="35" spans="1:12">
      <c r="A35">
        <v>34</v>
      </c>
      <c r="B35" t="s">
        <v>34</v>
      </c>
      <c r="C35" s="10">
        <v>1354594.058</v>
      </c>
      <c r="D35" s="10">
        <v>1294221.395</v>
      </c>
      <c r="E35" s="10">
        <v>2053825.959</v>
      </c>
      <c r="F35" s="10">
        <v>2454919.429</v>
      </c>
      <c r="G35" s="10">
        <v>2981068</v>
      </c>
      <c r="H35" s="10">
        <v>3496426</v>
      </c>
      <c r="I35" s="10">
        <v>3847963</v>
      </c>
      <c r="J35" s="10">
        <v>4920627</v>
      </c>
      <c r="K35" s="10">
        <v>5303451</v>
      </c>
      <c r="L35" s="10">
        <v>5968673</v>
      </c>
    </row>
    <row r="37" spans="1:12">
      <c r="A37" t="s">
        <v>42</v>
      </c>
      <c r="B37" t="s">
        <v>0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12">
      <c r="A38">
        <v>1</v>
      </c>
      <c r="B38" t="s">
        <v>1</v>
      </c>
      <c r="D38" s="9">
        <f>((D2/C2)-1)*100</f>
        <v>-2.0441089914357446</v>
      </c>
      <c r="E38" s="9">
        <f t="shared" ref="E38:L38" si="0">((E2/D2)-1)*100</f>
        <v>18.749354740096734</v>
      </c>
      <c r="F38" s="9">
        <f t="shared" si="0"/>
        <v>34.514181248691834</v>
      </c>
      <c r="G38" s="9">
        <f t="shared" si="0"/>
        <v>2.2581872141934189</v>
      </c>
      <c r="H38" s="9">
        <f t="shared" si="0"/>
        <v>0.85983153697439807</v>
      </c>
      <c r="I38" s="9">
        <f t="shared" si="0"/>
        <v>-0.24453015131090661</v>
      </c>
      <c r="J38" s="9">
        <f t="shared" si="0"/>
        <v>14.135120196328078</v>
      </c>
      <c r="K38" s="9">
        <f t="shared" si="0"/>
        <v>-11.03563698266351</v>
      </c>
      <c r="L38" s="9">
        <f t="shared" si="0"/>
        <v>38.997900751045854</v>
      </c>
    </row>
    <row r="39" spans="1:12">
      <c r="A39">
        <v>2</v>
      </c>
      <c r="B39" t="s">
        <v>2</v>
      </c>
      <c r="D39" s="9">
        <f t="shared" ref="D39:L54" si="1">((D3/C3)-1)*100</f>
        <v>29.15383444783415</v>
      </c>
      <c r="E39" s="9">
        <f t="shared" si="1"/>
        <v>38.908722719689457</v>
      </c>
      <c r="F39" s="9">
        <f t="shared" si="1"/>
        <v>21.155559920843526</v>
      </c>
      <c r="G39" s="9">
        <f t="shared" si="1"/>
        <v>4.0588197496300937</v>
      </c>
      <c r="H39" s="9">
        <f t="shared" si="1"/>
        <v>11.296192976917595</v>
      </c>
      <c r="I39" s="9">
        <f t="shared" si="1"/>
        <v>8.4396956130098122</v>
      </c>
      <c r="J39" s="9">
        <f t="shared" si="1"/>
        <v>11.983230196124882</v>
      </c>
      <c r="K39" s="9">
        <f t="shared" si="1"/>
        <v>-1.1858917917805245</v>
      </c>
      <c r="L39" s="9">
        <f t="shared" si="1"/>
        <v>13.931857164743388</v>
      </c>
    </row>
    <row r="40" spans="1:12">
      <c r="A40">
        <v>3</v>
      </c>
      <c r="B40" t="s">
        <v>3</v>
      </c>
      <c r="D40" s="9">
        <f t="shared" si="1"/>
        <v>36.392987292243497</v>
      </c>
      <c r="E40" s="9">
        <f t="shared" si="1"/>
        <v>13.20277392172442</v>
      </c>
      <c r="F40" s="9">
        <f t="shared" si="1"/>
        <v>43.33357028840723</v>
      </c>
      <c r="G40" s="9">
        <f t="shared" si="1"/>
        <v>-16.402788285382954</v>
      </c>
      <c r="H40" s="9">
        <f t="shared" si="1"/>
        <v>17.1589643922919</v>
      </c>
      <c r="I40" s="9">
        <f t="shared" si="1"/>
        <v>10.690555247468003</v>
      </c>
      <c r="J40" s="9">
        <f t="shared" si="1"/>
        <v>13.972388577435858</v>
      </c>
      <c r="K40" s="9">
        <f t="shared" si="1"/>
        <v>0.22330758033435316</v>
      </c>
      <c r="L40" s="9">
        <f t="shared" si="1"/>
        <v>23.586903101322743</v>
      </c>
    </row>
    <row r="41" spans="1:12">
      <c r="A41">
        <v>4</v>
      </c>
      <c r="B41" t="s">
        <v>4</v>
      </c>
      <c r="D41" s="9">
        <f t="shared" si="1"/>
        <v>37.629954042900437</v>
      </c>
      <c r="E41" s="9">
        <f t="shared" si="1"/>
        <v>36.309617438552252</v>
      </c>
      <c r="F41" s="9">
        <f t="shared" si="1"/>
        <v>13.807902906358338</v>
      </c>
      <c r="G41" s="9">
        <f t="shared" si="1"/>
        <v>2.3158077320666104</v>
      </c>
      <c r="H41" s="9">
        <f t="shared" si="1"/>
        <v>30.554527373018381</v>
      </c>
      <c r="I41" s="9">
        <f t="shared" si="1"/>
        <v>10.411410490169647</v>
      </c>
      <c r="J41" s="9">
        <f t="shared" si="1"/>
        <v>6.5764317491302959</v>
      </c>
      <c r="K41" s="9">
        <f t="shared" si="1"/>
        <v>5.0458891602305211</v>
      </c>
      <c r="L41" s="9">
        <f t="shared" si="1"/>
        <v>21.632654409131202</v>
      </c>
    </row>
    <row r="42" spans="1:12">
      <c r="A42">
        <v>5</v>
      </c>
      <c r="B42" t="s">
        <v>5</v>
      </c>
      <c r="D42" s="9">
        <f t="shared" si="1"/>
        <v>3.9143892430046456</v>
      </c>
      <c r="E42" s="9">
        <f t="shared" si="1"/>
        <v>50.458794732226409</v>
      </c>
      <c r="F42" s="9">
        <f t="shared" si="1"/>
        <v>16.455992585163038</v>
      </c>
      <c r="G42" s="9">
        <f t="shared" si="1"/>
        <v>9.409600085082781</v>
      </c>
      <c r="H42" s="9">
        <f t="shared" si="1"/>
        <v>17.967594310707181</v>
      </c>
      <c r="I42" s="9">
        <f t="shared" si="1"/>
        <v>-11.06993026908728</v>
      </c>
      <c r="J42" s="9">
        <f t="shared" si="1"/>
        <v>41.263522378529551</v>
      </c>
      <c r="K42" s="9">
        <f t="shared" si="1"/>
        <v>3.9189624209990725</v>
      </c>
      <c r="L42" s="9">
        <f t="shared" si="1"/>
        <v>21.825003406522669</v>
      </c>
    </row>
    <row r="43" spans="1:12">
      <c r="A43">
        <v>6</v>
      </c>
      <c r="B43" t="s">
        <v>6</v>
      </c>
      <c r="D43" s="9">
        <f t="shared" si="1"/>
        <v>27.764664294311856</v>
      </c>
      <c r="E43" s="9">
        <f t="shared" si="1"/>
        <v>22.151337739858423</v>
      </c>
      <c r="F43" s="9">
        <f t="shared" si="1"/>
        <v>21.895607646380345</v>
      </c>
      <c r="G43" s="9">
        <f t="shared" si="1"/>
        <v>11.650709498828649</v>
      </c>
      <c r="H43" s="9">
        <f t="shared" si="1"/>
        <v>16.890219096879179</v>
      </c>
      <c r="I43" s="9">
        <f t="shared" si="1"/>
        <v>13.35037015308278</v>
      </c>
      <c r="J43" s="9">
        <f t="shared" si="1"/>
        <v>8.9166893811936312</v>
      </c>
      <c r="K43" s="9">
        <f t="shared" si="1"/>
        <v>5.1759985640284611</v>
      </c>
      <c r="L43" s="9">
        <f t="shared" si="1"/>
        <v>6.9743157756548158</v>
      </c>
    </row>
    <row r="44" spans="1:12">
      <c r="A44">
        <v>7</v>
      </c>
      <c r="B44" t="s">
        <v>7</v>
      </c>
      <c r="D44" s="9">
        <f t="shared" si="1"/>
        <v>16.915511167267173</v>
      </c>
      <c r="E44" s="9">
        <f t="shared" si="1"/>
        <v>7.4097774998732602</v>
      </c>
      <c r="F44" s="9">
        <f t="shared" si="1"/>
        <v>9.088928072845226</v>
      </c>
      <c r="G44" s="9">
        <f t="shared" si="1"/>
        <v>27.638425107763087</v>
      </c>
      <c r="H44" s="9">
        <f t="shared" si="1"/>
        <v>26.733438340244863</v>
      </c>
      <c r="I44" s="9">
        <f t="shared" si="1"/>
        <v>-6.0398969966862666</v>
      </c>
      <c r="J44" s="9">
        <f t="shared" si="1"/>
        <v>8.5766786931682937</v>
      </c>
      <c r="K44" s="9">
        <f t="shared" si="1"/>
        <v>-1.0257212467593591</v>
      </c>
      <c r="L44" s="9">
        <f t="shared" si="1"/>
        <v>24.213649937059746</v>
      </c>
    </row>
    <row r="45" spans="1:12">
      <c r="A45">
        <v>8</v>
      </c>
      <c r="B45" t="s">
        <v>8</v>
      </c>
      <c r="D45" s="9">
        <f t="shared" si="1"/>
        <v>22.599220013796483</v>
      </c>
      <c r="E45" s="9">
        <f t="shared" si="1"/>
        <v>19.433418375496792</v>
      </c>
      <c r="F45" s="9">
        <f t="shared" si="1"/>
        <v>44.41760592365771</v>
      </c>
      <c r="G45" s="9">
        <f t="shared" si="1"/>
        <v>-17.062947237682657</v>
      </c>
      <c r="H45" s="9">
        <f t="shared" si="1"/>
        <v>13.840490751452172</v>
      </c>
      <c r="I45" s="9">
        <f t="shared" si="1"/>
        <v>9.5221032362867497</v>
      </c>
      <c r="J45" s="9">
        <f t="shared" si="1"/>
        <v>8.3542762908717538</v>
      </c>
      <c r="K45" s="9">
        <f t="shared" si="1"/>
        <v>20.256187272330539</v>
      </c>
      <c r="L45" s="9">
        <f t="shared" si="1"/>
        <v>31.740643667830515</v>
      </c>
    </row>
    <row r="46" spans="1:12">
      <c r="A46">
        <v>9</v>
      </c>
      <c r="B46" t="s">
        <v>9</v>
      </c>
      <c r="D46" s="9">
        <f t="shared" si="1"/>
        <v>17.61347760967309</v>
      </c>
      <c r="E46" s="9">
        <f t="shared" si="1"/>
        <v>44.64277061603994</v>
      </c>
      <c r="F46" s="9">
        <f t="shared" si="1"/>
        <v>4.7886166765667149</v>
      </c>
      <c r="G46" s="9">
        <f t="shared" si="1"/>
        <v>20.80068465772602</v>
      </c>
      <c r="H46" s="9">
        <f t="shared" si="1"/>
        <v>6.8941747775798312</v>
      </c>
      <c r="I46" s="9">
        <f t="shared" si="1"/>
        <v>-3.8265501233956667</v>
      </c>
      <c r="J46" s="9">
        <f t="shared" si="1"/>
        <v>25.450320763336308</v>
      </c>
      <c r="K46" s="9">
        <f t="shared" si="1"/>
        <v>1.5803270406407943</v>
      </c>
      <c r="L46" s="9">
        <f t="shared" si="1"/>
        <v>14.65253667237063</v>
      </c>
    </row>
    <row r="47" spans="1:12">
      <c r="A47">
        <v>10</v>
      </c>
      <c r="B47" t="s">
        <v>10</v>
      </c>
      <c r="D47" s="9">
        <f t="shared" si="1"/>
        <v>14.133879013830185</v>
      </c>
      <c r="E47" s="9">
        <f t="shared" si="1"/>
        <v>64.366595076991587</v>
      </c>
      <c r="F47" s="9">
        <f t="shared" si="1"/>
        <v>3.5111573914579752</v>
      </c>
      <c r="G47" s="9">
        <f t="shared" si="1"/>
        <v>18.732663639920943</v>
      </c>
      <c r="H47" s="9">
        <f t="shared" si="1"/>
        <v>17.403693088004466</v>
      </c>
      <c r="I47" s="9">
        <f t="shared" si="1"/>
        <v>13.1231456515434</v>
      </c>
      <c r="J47" s="9">
        <f t="shared" si="1"/>
        <v>18.408484639253018</v>
      </c>
      <c r="K47" s="9">
        <f t="shared" si="1"/>
        <v>1.9172679008849114</v>
      </c>
      <c r="L47" s="9">
        <f t="shared" si="1"/>
        <v>11.164887317912054</v>
      </c>
    </row>
    <row r="48" spans="1:12">
      <c r="A48">
        <v>11</v>
      </c>
      <c r="B48" t="s">
        <v>11</v>
      </c>
      <c r="D48" s="9">
        <f t="shared" si="1"/>
        <v>30.305995688090761</v>
      </c>
      <c r="E48" s="9">
        <f t="shared" si="1"/>
        <v>47.193996528165208</v>
      </c>
      <c r="F48" s="9">
        <f t="shared" si="1"/>
        <v>11.211758448246979</v>
      </c>
      <c r="G48" s="9">
        <f t="shared" si="1"/>
        <v>18.50577059219054</v>
      </c>
      <c r="H48" s="9">
        <f t="shared" si="1"/>
        <v>18.127291642983103</v>
      </c>
      <c r="I48" s="9">
        <f t="shared" si="1"/>
        <v>8.6057777558308466</v>
      </c>
      <c r="J48" s="9">
        <f t="shared" si="1"/>
        <v>18.240516679045427</v>
      </c>
      <c r="K48" s="9">
        <f t="shared" si="1"/>
        <v>6.9649988619040037</v>
      </c>
      <c r="L48" s="9">
        <f t="shared" si="1"/>
        <v>8.7983181086950459</v>
      </c>
    </row>
    <row r="49" spans="1:12">
      <c r="A49">
        <v>12</v>
      </c>
      <c r="B49" t="s">
        <v>12</v>
      </c>
      <c r="D49" s="9">
        <f t="shared" si="1"/>
        <v>14.49693904341942</v>
      </c>
      <c r="E49" s="9">
        <f t="shared" si="1"/>
        <v>31.025554261096055</v>
      </c>
      <c r="F49" s="9">
        <f t="shared" si="1"/>
        <v>5.9044425339805473</v>
      </c>
      <c r="G49" s="9">
        <f t="shared" si="1"/>
        <v>23.37696182288429</v>
      </c>
      <c r="H49" s="9">
        <f t="shared" si="1"/>
        <v>14.695302019326984</v>
      </c>
      <c r="I49" s="9">
        <f t="shared" si="1"/>
        <v>3.9816688593215188</v>
      </c>
      <c r="J49" s="9">
        <f t="shared" si="1"/>
        <v>21.031813389078625</v>
      </c>
      <c r="K49" s="9">
        <f t="shared" si="1"/>
        <v>6.1775388195948189</v>
      </c>
      <c r="L49" s="9">
        <f t="shared" si="1"/>
        <v>9.3204368012320682</v>
      </c>
    </row>
    <row r="50" spans="1:12">
      <c r="A50">
        <v>13</v>
      </c>
      <c r="B50" t="s">
        <v>13</v>
      </c>
      <c r="D50" s="9">
        <f t="shared" si="1"/>
        <v>17.416822218692541</v>
      </c>
      <c r="E50" s="9">
        <f t="shared" si="1"/>
        <v>52.478134674067498</v>
      </c>
      <c r="F50" s="9">
        <f t="shared" si="1"/>
        <v>9.6314713430543986</v>
      </c>
      <c r="G50" s="9">
        <f t="shared" si="1"/>
        <v>9.4625863926234075</v>
      </c>
      <c r="H50" s="9">
        <f t="shared" si="1"/>
        <v>12.886205369192915</v>
      </c>
      <c r="I50" s="9">
        <f t="shared" si="1"/>
        <v>4.7769250244201977</v>
      </c>
      <c r="J50" s="9">
        <f t="shared" si="1"/>
        <v>21.737047399921174</v>
      </c>
      <c r="K50" s="9">
        <f t="shared" si="1"/>
        <v>1.5516006900650581</v>
      </c>
      <c r="L50" s="9">
        <f t="shared" si="1"/>
        <v>10.657514268249635</v>
      </c>
    </row>
    <row r="51" spans="1:12">
      <c r="A51">
        <v>14</v>
      </c>
      <c r="B51" t="s">
        <v>14</v>
      </c>
      <c r="D51" s="9">
        <f t="shared" si="1"/>
        <v>2.3085547689436048</v>
      </c>
      <c r="E51" s="9">
        <f t="shared" si="1"/>
        <v>62.396665245744117</v>
      </c>
      <c r="F51" s="9">
        <f t="shared" si="1"/>
        <v>13.671325884818541</v>
      </c>
      <c r="G51" s="9">
        <f t="shared" si="1"/>
        <v>8.0436205920219059</v>
      </c>
      <c r="H51" s="9">
        <f t="shared" si="1"/>
        <v>3.7625756736510585</v>
      </c>
      <c r="I51" s="9">
        <f t="shared" si="1"/>
        <v>1.4864198837319709</v>
      </c>
      <c r="J51" s="9">
        <f t="shared" si="1"/>
        <v>13.26315504908071</v>
      </c>
      <c r="K51" s="9">
        <f t="shared" si="1"/>
        <v>3.6997389514687118</v>
      </c>
      <c r="L51" s="9">
        <f t="shared" si="1"/>
        <v>15.607816213726156</v>
      </c>
    </row>
    <row r="52" spans="1:12">
      <c r="A52">
        <v>15</v>
      </c>
      <c r="B52" t="s">
        <v>15</v>
      </c>
      <c r="D52" s="9">
        <f t="shared" si="1"/>
        <v>3.181111656363611</v>
      </c>
      <c r="E52" s="9">
        <f t="shared" si="1"/>
        <v>54.25303629081111</v>
      </c>
      <c r="F52" s="9">
        <f t="shared" si="1"/>
        <v>8.32944568988645</v>
      </c>
      <c r="G52" s="9">
        <f t="shared" si="1"/>
        <v>27.0335298221976</v>
      </c>
      <c r="H52" s="9">
        <f t="shared" si="1"/>
        <v>7.6220409172383929</v>
      </c>
      <c r="I52" s="9">
        <f t="shared" si="1"/>
        <v>-8.836578094516657</v>
      </c>
      <c r="J52" s="9">
        <f t="shared" si="1"/>
        <v>16.13324194429342</v>
      </c>
      <c r="K52" s="9">
        <f t="shared" si="1"/>
        <v>23.347895746251112</v>
      </c>
      <c r="L52" s="9">
        <f t="shared" si="1"/>
        <v>19.979110319502169</v>
      </c>
    </row>
    <row r="53" spans="1:12">
      <c r="A53">
        <v>16</v>
      </c>
      <c r="B53" t="s">
        <v>16</v>
      </c>
      <c r="D53" s="9">
        <f t="shared" si="1"/>
        <v>44.45897678227724</v>
      </c>
      <c r="E53" s="9">
        <f t="shared" si="1"/>
        <v>46.08855168392072</v>
      </c>
      <c r="F53" s="9">
        <f t="shared" si="1"/>
        <v>13.841525672095223</v>
      </c>
      <c r="G53" s="9">
        <f t="shared" si="1"/>
        <v>-17.329789114532922</v>
      </c>
      <c r="H53" s="9">
        <f t="shared" si="1"/>
        <v>-13.03828698535472</v>
      </c>
      <c r="I53" s="9">
        <f t="shared" si="1"/>
        <v>-11.603063058118002</v>
      </c>
      <c r="J53" s="9">
        <f t="shared" si="1"/>
        <v>8.3908655980167381</v>
      </c>
      <c r="K53" s="9">
        <f t="shared" si="1"/>
        <v>13.423935180892176</v>
      </c>
      <c r="L53" s="9">
        <f t="shared" si="1"/>
        <v>14.174477480447688</v>
      </c>
    </row>
    <row r="54" spans="1:12">
      <c r="A54">
        <v>17</v>
      </c>
      <c r="B54" t="s">
        <v>17</v>
      </c>
      <c r="D54" s="9">
        <f t="shared" si="1"/>
        <v>1.1981484393623232</v>
      </c>
      <c r="E54" s="9">
        <f t="shared" ref="E54" si="2">((E18/D18)-1)*100</f>
        <v>-10.596089976495126</v>
      </c>
      <c r="F54" s="9">
        <f t="shared" ref="F54" si="3">((F18/E18)-1)*100</f>
        <v>10.407088077552174</v>
      </c>
      <c r="G54" s="9">
        <f t="shared" ref="G54" si="4">((G18/F18)-1)*100</f>
        <v>47.648644217546376</v>
      </c>
      <c r="H54" s="9">
        <f t="shared" ref="H54" si="5">((H18/G18)-1)*100</f>
        <v>36.592596840479686</v>
      </c>
      <c r="I54" s="9">
        <f t="shared" ref="I54" si="6">((I18/H18)-1)*100</f>
        <v>35.009402739864925</v>
      </c>
      <c r="J54" s="9">
        <f t="shared" ref="J54" si="7">((J18/I18)-1)*100</f>
        <v>-4.1997876812903678</v>
      </c>
      <c r="K54" s="9">
        <f t="shared" ref="K54" si="8">((K18/J18)-1)*100</f>
        <v>-3.9311765438424962</v>
      </c>
      <c r="L54" s="9">
        <f t="shared" ref="L54" si="9">((L18/K18)-1)*100</f>
        <v>26.586011040068279</v>
      </c>
    </row>
    <row r="55" spans="1:12">
      <c r="A55">
        <v>18</v>
      </c>
      <c r="B55" t="s">
        <v>18</v>
      </c>
      <c r="D55" s="9">
        <f t="shared" ref="D55:L70" si="10">((D19/C19)-1)*100</f>
        <v>12.99733224851507</v>
      </c>
      <c r="E55" s="9">
        <f t="shared" si="10"/>
        <v>15.518226905923882</v>
      </c>
      <c r="F55" s="9">
        <f t="shared" si="10"/>
        <v>13.540578258602331</v>
      </c>
      <c r="G55" s="9">
        <f t="shared" si="10"/>
        <v>29.67330840316389</v>
      </c>
      <c r="H55" s="9">
        <f t="shared" si="10"/>
        <v>-21.345622692990318</v>
      </c>
      <c r="I55" s="9">
        <f t="shared" si="10"/>
        <v>6.7830047969712037</v>
      </c>
      <c r="J55" s="9">
        <f t="shared" si="10"/>
        <v>9.1846212130470395</v>
      </c>
      <c r="K55" s="9">
        <f t="shared" si="10"/>
        <v>12.649305629854712</v>
      </c>
      <c r="L55" s="9">
        <f t="shared" si="10"/>
        <v>7.8201903862372912</v>
      </c>
    </row>
    <row r="56" spans="1:12">
      <c r="A56">
        <v>19</v>
      </c>
      <c r="B56" t="s">
        <v>19</v>
      </c>
      <c r="D56" s="9">
        <f t="shared" si="10"/>
        <v>27.990415809371072</v>
      </c>
      <c r="E56" s="9">
        <f t="shared" si="10"/>
        <v>49.439508016419055</v>
      </c>
      <c r="F56" s="9">
        <f t="shared" si="10"/>
        <v>15.020444083854256</v>
      </c>
      <c r="G56" s="9">
        <f t="shared" si="10"/>
        <v>0.98525982021200331</v>
      </c>
      <c r="H56" s="9">
        <f t="shared" si="10"/>
        <v>7.3417438468569074</v>
      </c>
      <c r="I56" s="9">
        <f t="shared" si="10"/>
        <v>14.551152618107333</v>
      </c>
      <c r="J56" s="9">
        <f t="shared" si="10"/>
        <v>26.874876070902598</v>
      </c>
      <c r="K56" s="9">
        <f t="shared" si="10"/>
        <v>8.4928012424523303</v>
      </c>
      <c r="L56" s="9">
        <f t="shared" si="10"/>
        <v>1.5775855356732871</v>
      </c>
    </row>
    <row r="57" spans="1:12">
      <c r="A57">
        <v>20</v>
      </c>
      <c r="B57" t="s">
        <v>20</v>
      </c>
      <c r="D57" s="9">
        <f t="shared" si="10"/>
        <v>6.1008421826202364</v>
      </c>
      <c r="E57" s="9">
        <f t="shared" si="10"/>
        <v>73.896108304382139</v>
      </c>
      <c r="F57" s="9">
        <f t="shared" si="10"/>
        <v>11.421541125710322</v>
      </c>
      <c r="G57" s="9">
        <f t="shared" si="10"/>
        <v>5.559713733903604</v>
      </c>
      <c r="H57" s="9">
        <f t="shared" si="10"/>
        <v>22.084417490963947</v>
      </c>
      <c r="I57" s="9">
        <f t="shared" si="10"/>
        <v>11.892235564696252</v>
      </c>
      <c r="J57" s="9">
        <f t="shared" si="10"/>
        <v>11.608746050867103</v>
      </c>
      <c r="K57" s="9">
        <f t="shared" si="10"/>
        <v>7.9672145517523107</v>
      </c>
      <c r="L57" s="9">
        <f t="shared" si="10"/>
        <v>10.920049483940897</v>
      </c>
    </row>
    <row r="58" spans="1:12">
      <c r="A58">
        <v>21</v>
      </c>
      <c r="B58" t="s">
        <v>21</v>
      </c>
      <c r="D58" s="9">
        <f t="shared" si="10"/>
        <v>16.79926512276748</v>
      </c>
      <c r="E58" s="9">
        <f t="shared" si="10"/>
        <v>22.169738737425536</v>
      </c>
      <c r="F58" s="9">
        <f t="shared" si="10"/>
        <v>15.7888785617744</v>
      </c>
      <c r="G58" s="9">
        <f t="shared" si="10"/>
        <v>9.9389351811424156</v>
      </c>
      <c r="H58" s="9">
        <f t="shared" si="10"/>
        <v>32.092428567207733</v>
      </c>
      <c r="I58" s="9">
        <f t="shared" si="10"/>
        <v>22.754574269184879</v>
      </c>
      <c r="J58" s="9">
        <f t="shared" si="10"/>
        <v>1.2595233297462372</v>
      </c>
      <c r="K58" s="9">
        <f t="shared" si="10"/>
        <v>8.2840860936662644</v>
      </c>
      <c r="L58" s="9">
        <f t="shared" si="10"/>
        <v>4.8011798156635699</v>
      </c>
    </row>
    <row r="59" spans="1:12">
      <c r="A59">
        <v>22</v>
      </c>
      <c r="B59" t="s">
        <v>22</v>
      </c>
      <c r="D59" s="9">
        <f t="shared" si="10"/>
        <v>29.383162330785307</v>
      </c>
      <c r="E59" s="9">
        <f t="shared" si="10"/>
        <v>32.629355990289064</v>
      </c>
      <c r="F59" s="9">
        <f t="shared" si="10"/>
        <v>13.682145283243297</v>
      </c>
      <c r="G59" s="9">
        <f t="shared" si="10"/>
        <v>5.0384004315368491</v>
      </c>
      <c r="H59" s="9">
        <f t="shared" si="10"/>
        <v>28.721319000803327</v>
      </c>
      <c r="I59" s="9">
        <f t="shared" si="10"/>
        <v>11.86952138902031</v>
      </c>
      <c r="J59" s="9">
        <f t="shared" si="10"/>
        <v>39.608352358551471</v>
      </c>
      <c r="K59" s="9">
        <f t="shared" si="10"/>
        <v>-0.29967956036595078</v>
      </c>
      <c r="L59" s="9">
        <f t="shared" si="10"/>
        <v>0.26817285745612818</v>
      </c>
    </row>
    <row r="60" spans="1:12">
      <c r="A60">
        <v>23</v>
      </c>
      <c r="B60" t="s">
        <v>23</v>
      </c>
      <c r="D60" s="9">
        <f t="shared" si="10"/>
        <v>7.2991558558789471</v>
      </c>
      <c r="E60" s="9">
        <f t="shared" si="10"/>
        <v>75.694939880205965</v>
      </c>
      <c r="F60" s="9">
        <f t="shared" si="10"/>
        <v>10.925314900842764</v>
      </c>
      <c r="G60" s="9">
        <f t="shared" si="10"/>
        <v>12.172131033645384</v>
      </c>
      <c r="H60" s="9">
        <f t="shared" si="10"/>
        <v>23.595820202306015</v>
      </c>
      <c r="I60" s="9">
        <f t="shared" si="10"/>
        <v>11.248804264749012</v>
      </c>
      <c r="J60" s="9">
        <f t="shared" si="10"/>
        <v>25.168407998893837</v>
      </c>
      <c r="K60" s="9">
        <f t="shared" si="10"/>
        <v>4.5732183557877226</v>
      </c>
      <c r="L60" s="9">
        <f t="shared" si="10"/>
        <v>12.412378459445428</v>
      </c>
    </row>
    <row r="61" spans="1:12">
      <c r="A61">
        <v>24</v>
      </c>
      <c r="B61" t="s">
        <v>24</v>
      </c>
      <c r="D61" s="9">
        <f t="shared" si="10"/>
        <v>11.324726385493333</v>
      </c>
      <c r="E61" s="9">
        <f t="shared" si="10"/>
        <v>15.091171820439087</v>
      </c>
      <c r="F61" s="9">
        <f t="shared" si="10"/>
        <v>10.982124631166744</v>
      </c>
      <c r="G61" s="9">
        <f t="shared" si="10"/>
        <v>28.240511013574409</v>
      </c>
      <c r="H61" s="9">
        <f t="shared" si="10"/>
        <v>20.309620142574758</v>
      </c>
      <c r="I61" s="9">
        <f t="shared" si="10"/>
        <v>-3.4522230442319501</v>
      </c>
      <c r="J61" s="9">
        <f t="shared" si="10"/>
        <v>11.152514259521705</v>
      </c>
      <c r="K61" s="9">
        <f t="shared" si="10"/>
        <v>-0.62073404141925748</v>
      </c>
      <c r="L61" s="9">
        <f t="shared" si="10"/>
        <v>5.3508043142029393</v>
      </c>
    </row>
    <row r="62" spans="1:12">
      <c r="A62">
        <v>25</v>
      </c>
      <c r="B62" t="s">
        <v>25</v>
      </c>
      <c r="D62" s="9">
        <f t="shared" si="10"/>
        <v>-5.3966803569405197E-2</v>
      </c>
      <c r="E62" s="9">
        <f t="shared" si="10"/>
        <v>56.402399626837507</v>
      </c>
      <c r="F62" s="9">
        <f t="shared" si="10"/>
        <v>26.403735431046993</v>
      </c>
      <c r="G62" s="9">
        <f t="shared" si="10"/>
        <v>-33.562499872844484</v>
      </c>
      <c r="H62" s="9">
        <f t="shared" si="10"/>
        <v>38.537477369988338</v>
      </c>
      <c r="I62" s="9">
        <f t="shared" si="10"/>
        <v>12.510881368983174</v>
      </c>
      <c r="J62" s="9">
        <f t="shared" si="10"/>
        <v>5.2314159811945427</v>
      </c>
      <c r="K62" s="9">
        <f t="shared" si="10"/>
        <v>-7.8273282675691664</v>
      </c>
      <c r="L62" s="9">
        <f t="shared" si="10"/>
        <v>8.3775812741919253</v>
      </c>
    </row>
    <row r="63" spans="1:12">
      <c r="A63">
        <v>26</v>
      </c>
      <c r="B63" t="s">
        <v>26</v>
      </c>
      <c r="D63" s="9">
        <f t="shared" si="10"/>
        <v>20.355654894353027</v>
      </c>
      <c r="E63" s="9">
        <f t="shared" si="10"/>
        <v>18.699868410260855</v>
      </c>
      <c r="F63" s="9">
        <f t="shared" si="10"/>
        <v>31.755547159859443</v>
      </c>
      <c r="G63" s="9">
        <f t="shared" si="10"/>
        <v>7.3096830656313116</v>
      </c>
      <c r="H63" s="9">
        <f t="shared" si="10"/>
        <v>12.906726455937733</v>
      </c>
      <c r="I63" s="9">
        <f t="shared" si="10"/>
        <v>27.429966763887936</v>
      </c>
      <c r="J63" s="9">
        <f t="shared" si="10"/>
        <v>9.1393550769035556</v>
      </c>
      <c r="K63" s="9">
        <f t="shared" si="10"/>
        <v>-9.3782897689450468</v>
      </c>
      <c r="L63" s="9">
        <f t="shared" si="10"/>
        <v>18.899338265520527</v>
      </c>
    </row>
    <row r="64" spans="1:12">
      <c r="A64">
        <v>27</v>
      </c>
      <c r="B64" t="s">
        <v>27</v>
      </c>
      <c r="D64" s="9">
        <f t="shared" si="10"/>
        <v>27.789185342238042</v>
      </c>
      <c r="E64" s="9">
        <f t="shared" si="10"/>
        <v>44.903541777653658</v>
      </c>
      <c r="F64" s="9">
        <f t="shared" si="10"/>
        <v>22.607044971732716</v>
      </c>
      <c r="G64" s="9">
        <f t="shared" si="10"/>
        <v>-0.7797133349715657</v>
      </c>
      <c r="H64" s="9">
        <f t="shared" si="10"/>
        <v>9.8067865667140541</v>
      </c>
      <c r="I64" s="9">
        <f t="shared" si="10"/>
        <v>12.706084374524874</v>
      </c>
      <c r="J64" s="9">
        <f t="shared" si="10"/>
        <v>28.29585834843822</v>
      </c>
      <c r="K64" s="9">
        <f t="shared" si="10"/>
        <v>4.8356535235143605</v>
      </c>
      <c r="L64" s="9">
        <f t="shared" si="10"/>
        <v>6.1975275454071665</v>
      </c>
    </row>
    <row r="65" spans="1:12">
      <c r="A65">
        <v>28</v>
      </c>
      <c r="B65" t="s">
        <v>28</v>
      </c>
      <c r="D65" s="9">
        <f t="shared" si="10"/>
        <v>26.509100139576837</v>
      </c>
      <c r="E65" s="9">
        <f t="shared" si="10"/>
        <v>41.157469804264466</v>
      </c>
      <c r="F65" s="9">
        <f t="shared" si="10"/>
        <v>9.6776861932946545</v>
      </c>
      <c r="G65" s="9">
        <f t="shared" si="10"/>
        <v>10.771876573728711</v>
      </c>
      <c r="H65" s="9">
        <f t="shared" si="10"/>
        <v>20.75594287188618</v>
      </c>
      <c r="I65" s="9">
        <f t="shared" si="10"/>
        <v>7.6129904333519294</v>
      </c>
      <c r="J65" s="9">
        <f t="shared" si="10"/>
        <v>8.4220704480707731</v>
      </c>
      <c r="K65" s="9">
        <f t="shared" si="10"/>
        <v>5.2886765452320406</v>
      </c>
      <c r="L65" s="9">
        <f t="shared" si="10"/>
        <v>17.505808275769684</v>
      </c>
    </row>
    <row r="66" spans="1:12">
      <c r="A66">
        <v>29</v>
      </c>
      <c r="B66" t="s">
        <v>29</v>
      </c>
      <c r="D66" s="9">
        <f t="shared" si="10"/>
        <v>17.974497179280903</v>
      </c>
      <c r="E66" s="9">
        <f t="shared" si="10"/>
        <v>29.131334981947244</v>
      </c>
      <c r="F66" s="9">
        <f t="shared" si="10"/>
        <v>18.920695159300237</v>
      </c>
      <c r="G66" s="9">
        <f t="shared" si="10"/>
        <v>2.4141679526539894</v>
      </c>
      <c r="H66" s="9">
        <f t="shared" si="10"/>
        <v>12.480800536244384</v>
      </c>
      <c r="I66" s="9">
        <f t="shared" si="10"/>
        <v>13.391200856094265</v>
      </c>
      <c r="J66" s="9">
        <f t="shared" si="10"/>
        <v>33.419085766197298</v>
      </c>
      <c r="K66" s="9">
        <f t="shared" si="10"/>
        <v>0.91057932630691507</v>
      </c>
      <c r="L66" s="9">
        <f t="shared" si="10"/>
        <v>18.370550016534338</v>
      </c>
    </row>
    <row r="67" spans="1:12">
      <c r="A67">
        <v>30</v>
      </c>
      <c r="B67" t="s">
        <v>30</v>
      </c>
      <c r="D67" s="9">
        <f t="shared" si="10"/>
        <v>13.050670588208234</v>
      </c>
      <c r="E67" s="9">
        <f t="shared" si="10"/>
        <v>37.737520455027116</v>
      </c>
      <c r="F67" s="9">
        <f t="shared" si="10"/>
        <v>10.77124877103639</v>
      </c>
      <c r="G67" s="9">
        <f t="shared" si="10"/>
        <v>13.639608536278836</v>
      </c>
      <c r="H67" s="9">
        <f t="shared" si="10"/>
        <v>20.79404920600463</v>
      </c>
      <c r="I67" s="9">
        <f t="shared" si="10"/>
        <v>4.0125372992450226</v>
      </c>
      <c r="J67" s="9">
        <f t="shared" si="10"/>
        <v>27.825300011245389</v>
      </c>
      <c r="K67" s="9">
        <f t="shared" si="10"/>
        <v>2.1094394973763864</v>
      </c>
      <c r="L67" s="9">
        <f t="shared" si="10"/>
        <v>23.20460424791213</v>
      </c>
    </row>
    <row r="68" spans="1:12">
      <c r="A68">
        <v>31</v>
      </c>
      <c r="B68" t="s">
        <v>31</v>
      </c>
      <c r="D68" s="9">
        <f t="shared" si="10"/>
        <v>3.9741686894532613</v>
      </c>
      <c r="E68" s="9">
        <f t="shared" si="10"/>
        <v>27.204381801888864</v>
      </c>
      <c r="F68" s="9">
        <f t="shared" si="10"/>
        <v>11.844498343204091</v>
      </c>
      <c r="G68" s="9">
        <f t="shared" si="10"/>
        <v>5.1465447749689641</v>
      </c>
      <c r="H68" s="9">
        <f t="shared" si="10"/>
        <v>15.460234069041491</v>
      </c>
      <c r="I68" s="9">
        <f t="shared" si="10"/>
        <v>11.977877097361</v>
      </c>
      <c r="J68" s="9">
        <f t="shared" si="10"/>
        <v>27.881203488958128</v>
      </c>
      <c r="K68" s="9">
        <f t="shared" si="10"/>
        <v>8.8120492696123431</v>
      </c>
      <c r="L68" s="9">
        <f t="shared" si="10"/>
        <v>13.769606291372982</v>
      </c>
    </row>
    <row r="69" spans="1:12">
      <c r="A69">
        <v>32</v>
      </c>
      <c r="B69" t="s">
        <v>32</v>
      </c>
      <c r="D69" s="9">
        <f t="shared" si="10"/>
        <v>22.459297802767964</v>
      </c>
      <c r="E69" s="9">
        <f t="shared" si="10"/>
        <v>32.969431577884919</v>
      </c>
      <c r="F69" s="9">
        <f t="shared" si="10"/>
        <v>13.878006276342415</v>
      </c>
      <c r="G69" s="9">
        <f t="shared" si="10"/>
        <v>0.12935529287019243</v>
      </c>
      <c r="H69" s="9">
        <f t="shared" si="10"/>
        <v>-10.059969851316986</v>
      </c>
      <c r="I69" s="9">
        <f t="shared" si="10"/>
        <v>-4.3856892577721958</v>
      </c>
      <c r="J69" s="9">
        <f t="shared" si="10"/>
        <v>29.154412438869915</v>
      </c>
      <c r="K69" s="9">
        <f t="shared" si="10"/>
        <v>23.898747180305378</v>
      </c>
      <c r="L69" s="9">
        <f t="shared" si="10"/>
        <v>22.318308294119849</v>
      </c>
    </row>
    <row r="70" spans="1:12">
      <c r="A70">
        <v>33</v>
      </c>
      <c r="B70" t="s">
        <v>33</v>
      </c>
      <c r="D70" s="9">
        <f t="shared" si="10"/>
        <v>25.766203894361993</v>
      </c>
      <c r="E70" s="9">
        <f t="shared" si="10"/>
        <v>65.535559218381408</v>
      </c>
      <c r="F70" s="9">
        <f t="shared" si="10"/>
        <v>16.057721147039828</v>
      </c>
      <c r="G70" s="9">
        <f t="shared" si="10"/>
        <v>-11.861555110370247</v>
      </c>
      <c r="H70" s="9">
        <f t="shared" si="10"/>
        <v>1.9287814637198641</v>
      </c>
      <c r="I70" s="9">
        <f t="shared" si="10"/>
        <v>19.063012498669774</v>
      </c>
      <c r="J70" s="9">
        <f t="shared" si="10"/>
        <v>32.105401784470587</v>
      </c>
      <c r="K70" s="9">
        <f t="shared" si="10"/>
        <v>0.35562320810476056</v>
      </c>
      <c r="L70" s="9">
        <f t="shared" si="10"/>
        <v>23.723855380411706</v>
      </c>
    </row>
    <row r="71" spans="1:12">
      <c r="A71">
        <v>34</v>
      </c>
      <c r="B71" t="s">
        <v>34</v>
      </c>
      <c r="D71" s="9">
        <f t="shared" ref="D71:L71" si="11">((D35/C35)-1)*100</f>
        <v>-4.4568823141847851</v>
      </c>
      <c r="E71" s="9">
        <f t="shared" si="11"/>
        <v>58.692011037261516</v>
      </c>
      <c r="F71" s="9">
        <f t="shared" si="11"/>
        <v>19.52908756666465</v>
      </c>
      <c r="G71" s="9">
        <f t="shared" si="11"/>
        <v>21.432417079949715</v>
      </c>
      <c r="H71" s="9">
        <f t="shared" si="11"/>
        <v>17.287696892523073</v>
      </c>
      <c r="I71" s="9">
        <f t="shared" si="11"/>
        <v>10.054181040868592</v>
      </c>
      <c r="J71" s="9">
        <f t="shared" si="11"/>
        <v>27.876151615802968</v>
      </c>
      <c r="K71" s="9">
        <f t="shared" si="11"/>
        <v>7.7799841361680055</v>
      </c>
      <c r="L71" s="9">
        <f t="shared" si="11"/>
        <v>12.543191216436234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D72D-665C-437A-85E9-2F269F1B984A}">
  <dimension ref="A1:L71"/>
  <sheetViews>
    <sheetView workbookViewId="0">
      <selection activeCell="E68" sqref="E68"/>
    </sheetView>
  </sheetViews>
  <sheetFormatPr defaultRowHeight="18"/>
  <cols>
    <col min="2" max="2" width="19.33203125" bestFit="1" customWidth="1"/>
    <col min="3" max="4" width="9.1640625" bestFit="1" customWidth="1"/>
    <col min="5" max="5" width="11.25" bestFit="1" customWidth="1"/>
    <col min="6" max="12" width="9.1640625" bestFit="1" customWidth="1"/>
  </cols>
  <sheetData>
    <row r="1" spans="1:12">
      <c r="A1" t="s">
        <v>42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>
      <c r="A2">
        <v>1</v>
      </c>
      <c r="B2" t="s">
        <v>1</v>
      </c>
      <c r="C2" s="10">
        <v>5167329.6220000004</v>
      </c>
      <c r="D2" s="10">
        <v>4847047.9309999999</v>
      </c>
      <c r="E2" s="10">
        <v>5348941.3509999998</v>
      </c>
      <c r="F2" s="10">
        <v>7756157.2850000001</v>
      </c>
      <c r="G2" s="10">
        <v>6465772.4359999998</v>
      </c>
      <c r="H2" s="10">
        <v>6505823.4220000003</v>
      </c>
      <c r="I2" s="10">
        <v>6091148.8439999996</v>
      </c>
      <c r="J2" s="10">
        <v>6667402.2949999999</v>
      </c>
      <c r="K2" s="10">
        <v>8384623.3130000001</v>
      </c>
      <c r="L2" s="10">
        <v>10491722.65</v>
      </c>
    </row>
    <row r="3" spans="1:12">
      <c r="A3">
        <v>2</v>
      </c>
      <c r="B3" t="s">
        <v>2</v>
      </c>
      <c r="C3" s="10">
        <v>489691.91600000003</v>
      </c>
      <c r="D3" s="10">
        <v>768034.13699999999</v>
      </c>
      <c r="E3" s="10">
        <v>1132059.6140000001</v>
      </c>
      <c r="F3" s="10">
        <v>1260913.6510000001</v>
      </c>
      <c r="G3" s="10">
        <v>1340543.8689999999</v>
      </c>
      <c r="H3" s="10">
        <v>1515888.2690000001</v>
      </c>
      <c r="I3" s="10">
        <v>1563344.8319999999</v>
      </c>
      <c r="J3" s="10">
        <v>1722277.7379999999</v>
      </c>
      <c r="K3" s="10">
        <v>1503450.162</v>
      </c>
      <c r="L3" s="10">
        <v>2132171.6579999998</v>
      </c>
    </row>
    <row r="4" spans="1:12">
      <c r="A4">
        <v>3</v>
      </c>
      <c r="B4" t="s">
        <v>3</v>
      </c>
      <c r="C4" s="10">
        <v>482838.62300000002</v>
      </c>
      <c r="D4" s="10">
        <v>680428.33799999999</v>
      </c>
      <c r="E4" s="10">
        <v>567283.79700000002</v>
      </c>
      <c r="F4" s="10">
        <v>801348.92500000005</v>
      </c>
      <c r="G4" s="10">
        <v>740305.87699999998</v>
      </c>
      <c r="H4" s="10">
        <v>789106.64899999998</v>
      </c>
      <c r="I4" s="10">
        <v>860473.36199999996</v>
      </c>
      <c r="J4" s="10">
        <v>1029019.134</v>
      </c>
      <c r="K4" s="10">
        <v>1004169.344</v>
      </c>
      <c r="L4" s="10">
        <v>1360313.7180000001</v>
      </c>
    </row>
    <row r="5" spans="1:12">
      <c r="A5">
        <v>4</v>
      </c>
      <c r="B5" t="s">
        <v>4</v>
      </c>
      <c r="C5" s="10">
        <v>1529948.0519999999</v>
      </c>
      <c r="D5" s="10">
        <v>1819695.8030000001</v>
      </c>
      <c r="E5" s="10">
        <v>2017087.9620000001</v>
      </c>
      <c r="F5" s="10">
        <v>1979069.4950000001</v>
      </c>
      <c r="G5" s="10">
        <v>2178547.8640000001</v>
      </c>
      <c r="H5" s="10">
        <v>3325176.946</v>
      </c>
      <c r="I5" s="10">
        <v>3089817.7280000001</v>
      </c>
      <c r="J5" s="10">
        <v>3149081.253</v>
      </c>
      <c r="K5" s="10">
        <v>3503107.943</v>
      </c>
      <c r="L5" s="10">
        <v>4528497.6260000002</v>
      </c>
    </row>
    <row r="6" spans="1:12">
      <c r="A6">
        <v>5</v>
      </c>
      <c r="B6" t="s">
        <v>5</v>
      </c>
      <c r="C6" s="10">
        <v>449562.95400000003</v>
      </c>
      <c r="D6" s="10">
        <v>515176.929</v>
      </c>
      <c r="E6" s="10">
        <v>731660.41399999999</v>
      </c>
      <c r="F6" s="10">
        <v>931694.77599999995</v>
      </c>
      <c r="G6" s="10">
        <v>1025967.285</v>
      </c>
      <c r="H6" s="10">
        <v>1213037.385</v>
      </c>
      <c r="I6" s="10">
        <v>935429.60900000005</v>
      </c>
      <c r="J6" s="10">
        <v>1366961.0419999999</v>
      </c>
      <c r="K6" s="10">
        <v>1357167.173</v>
      </c>
      <c r="L6" s="10">
        <v>1803372.4979999999</v>
      </c>
    </row>
    <row r="7" spans="1:12">
      <c r="A7">
        <v>6</v>
      </c>
      <c r="B7" t="s">
        <v>6</v>
      </c>
      <c r="C7" s="10">
        <v>308996.973</v>
      </c>
      <c r="D7" s="10">
        <v>400548.42300000001</v>
      </c>
      <c r="E7" s="10">
        <v>419921.21399999998</v>
      </c>
      <c r="F7" s="10">
        <v>544773.92000000004</v>
      </c>
      <c r="G7" s="10">
        <v>646364.70799999998</v>
      </c>
      <c r="H7" s="10">
        <v>787826.56</v>
      </c>
      <c r="I7" s="10">
        <v>828762.21499999997</v>
      </c>
      <c r="J7" s="10">
        <v>801219.31799999997</v>
      </c>
      <c r="K7" s="10">
        <v>859283.37100000004</v>
      </c>
      <c r="L7" s="10">
        <v>949426.86199999996</v>
      </c>
    </row>
    <row r="8" spans="1:12">
      <c r="A8">
        <v>7</v>
      </c>
      <c r="B8" t="s">
        <v>7</v>
      </c>
      <c r="C8" s="10">
        <v>1581127.628</v>
      </c>
      <c r="D8" s="10">
        <v>1484768.754</v>
      </c>
      <c r="E8" s="10">
        <v>1843567.358</v>
      </c>
      <c r="F8" s="10">
        <v>1934518.145</v>
      </c>
      <c r="G8" s="10">
        <v>2552145.929</v>
      </c>
      <c r="H8" s="10">
        <v>3377772.8790000002</v>
      </c>
      <c r="I8" s="10">
        <v>3174656.33</v>
      </c>
      <c r="J8" s="10">
        <v>2619191.5389999999</v>
      </c>
      <c r="K8" s="10">
        <v>3234450.7919999999</v>
      </c>
      <c r="L8" s="10">
        <v>3689952.2960000001</v>
      </c>
    </row>
    <row r="9" spans="1:12">
      <c r="A9">
        <v>8</v>
      </c>
      <c r="B9" t="s">
        <v>8</v>
      </c>
      <c r="C9" s="10">
        <v>14580144.679</v>
      </c>
      <c r="D9" s="10">
        <v>16796334.862</v>
      </c>
      <c r="E9" s="10">
        <v>19885592.605</v>
      </c>
      <c r="F9" s="10">
        <v>25152900.311000001</v>
      </c>
      <c r="G9" s="10">
        <v>25167779.695999999</v>
      </c>
      <c r="H9" s="10">
        <v>22324117.934</v>
      </c>
      <c r="I9" s="10">
        <v>24343884.66</v>
      </c>
      <c r="J9" s="10">
        <v>27328586.769000001</v>
      </c>
      <c r="K9" s="10">
        <v>31038388.493000001</v>
      </c>
      <c r="L9" s="10">
        <v>46392306.726999998</v>
      </c>
    </row>
    <row r="10" spans="1:12">
      <c r="A10">
        <v>9</v>
      </c>
      <c r="B10" t="s">
        <v>9</v>
      </c>
      <c r="C10" s="10">
        <v>815863.30299999996</v>
      </c>
      <c r="D10" s="10">
        <v>989902.38399999996</v>
      </c>
      <c r="E10" s="10">
        <v>1286101.3389999999</v>
      </c>
      <c r="F10" s="10">
        <v>1738815.3559999999</v>
      </c>
      <c r="G10" s="10">
        <v>1721517.3</v>
      </c>
      <c r="H10" s="10">
        <v>1663174.9739999999</v>
      </c>
      <c r="I10" s="10">
        <v>1645157.5360000001</v>
      </c>
      <c r="J10" s="10">
        <v>1886520.7709999999</v>
      </c>
      <c r="K10" s="10">
        <v>1792260.463</v>
      </c>
      <c r="L10" s="10">
        <v>2124902.5660000001</v>
      </c>
    </row>
    <row r="11" spans="1:12">
      <c r="A11">
        <v>10</v>
      </c>
      <c r="B11" t="s">
        <v>10</v>
      </c>
      <c r="C11" s="10">
        <v>2754875.0290000001</v>
      </c>
      <c r="D11" s="10">
        <v>2688690.3790000002</v>
      </c>
      <c r="E11" s="10">
        <v>3274067.4870000002</v>
      </c>
      <c r="F11" s="10">
        <v>3672632.3149999999</v>
      </c>
      <c r="G11" s="10">
        <v>3839172.071</v>
      </c>
      <c r="H11" s="10">
        <v>5161325.7149999999</v>
      </c>
      <c r="I11" s="10">
        <v>5873463.8250000002</v>
      </c>
      <c r="J11" s="10">
        <v>6901803.8300000001</v>
      </c>
      <c r="K11" s="10">
        <v>7713531.6689999998</v>
      </c>
      <c r="L11" s="10">
        <v>8907080.3949999996</v>
      </c>
    </row>
    <row r="12" spans="1:12">
      <c r="A12">
        <v>11</v>
      </c>
      <c r="B12" t="s">
        <v>11</v>
      </c>
      <c r="C12" s="10">
        <v>2171519.8859999999</v>
      </c>
      <c r="D12" s="10">
        <v>2517005.298</v>
      </c>
      <c r="E12" s="10">
        <v>2906831.2680000002</v>
      </c>
      <c r="F12" s="10">
        <v>3511079.6850000001</v>
      </c>
      <c r="G12" s="10">
        <v>4439160.8530000001</v>
      </c>
      <c r="H12" s="10">
        <v>5424696.5290000001</v>
      </c>
      <c r="I12" s="10">
        <v>5637302.1960000005</v>
      </c>
      <c r="J12" s="10">
        <v>5301089.4560000002</v>
      </c>
      <c r="K12" s="10">
        <v>6432536.7350000003</v>
      </c>
      <c r="L12" s="10">
        <v>7826521.0460000001</v>
      </c>
    </row>
    <row r="13" spans="1:12">
      <c r="A13">
        <v>12</v>
      </c>
      <c r="B13" t="s">
        <v>12</v>
      </c>
      <c r="C13" s="10">
        <v>4336571.4709999999</v>
      </c>
      <c r="D13" s="10">
        <v>5096053.1040000003</v>
      </c>
      <c r="E13" s="10">
        <v>5677971.4550000001</v>
      </c>
      <c r="F13" s="10">
        <v>6048844.1189999999</v>
      </c>
      <c r="G13" s="10">
        <v>6306212.284</v>
      </c>
      <c r="H13" s="10">
        <v>7871472.8459999999</v>
      </c>
      <c r="I13" s="10">
        <v>7479239.6919999998</v>
      </c>
      <c r="J13" s="10">
        <v>9459230.9409999996</v>
      </c>
      <c r="K13" s="10">
        <v>9565136.5620000008</v>
      </c>
      <c r="L13" s="10">
        <v>10919149.234999999</v>
      </c>
    </row>
    <row r="14" spans="1:12">
      <c r="A14">
        <v>13</v>
      </c>
      <c r="B14" t="s">
        <v>13</v>
      </c>
      <c r="C14" s="10">
        <v>926017.32200000004</v>
      </c>
      <c r="D14" s="10">
        <v>1065833.493</v>
      </c>
      <c r="E14" s="10">
        <v>1240157.7560000001</v>
      </c>
      <c r="F14" s="10">
        <v>1532360.118</v>
      </c>
      <c r="G14" s="10">
        <v>1588506.0360000001</v>
      </c>
      <c r="H14" s="10">
        <v>1508390.1529999999</v>
      </c>
      <c r="I14" s="10">
        <v>1592434.416</v>
      </c>
      <c r="J14" s="10">
        <v>2466461.1510000001</v>
      </c>
      <c r="K14" s="10">
        <v>1716112.4620000001</v>
      </c>
      <c r="L14" s="10">
        <v>2703043.6170000001</v>
      </c>
    </row>
    <row r="15" spans="1:12">
      <c r="A15">
        <v>14</v>
      </c>
      <c r="B15" t="s">
        <v>14</v>
      </c>
      <c r="C15" s="10">
        <v>1267561.372</v>
      </c>
      <c r="D15" s="10">
        <v>1270524.101</v>
      </c>
      <c r="E15" s="10">
        <v>1719293.6950000001</v>
      </c>
      <c r="F15" s="10">
        <v>2693290.0210000002</v>
      </c>
      <c r="G15" s="10">
        <v>2675591.5440000002</v>
      </c>
      <c r="H15" s="10">
        <v>2668454.3689999999</v>
      </c>
      <c r="I15" s="10">
        <v>2867597.4739999999</v>
      </c>
      <c r="J15" s="10">
        <v>2931130.642</v>
      </c>
      <c r="K15" s="10">
        <v>2889532.6090000002</v>
      </c>
      <c r="L15" s="10">
        <v>3540366.9130000002</v>
      </c>
    </row>
    <row r="16" spans="1:12">
      <c r="A16">
        <v>15</v>
      </c>
      <c r="B16" t="s">
        <v>15</v>
      </c>
      <c r="C16" s="10">
        <v>854581.38199999998</v>
      </c>
      <c r="D16" s="10">
        <v>812290.45700000005</v>
      </c>
      <c r="E16" s="10">
        <v>1122281.3659999999</v>
      </c>
      <c r="F16" s="10">
        <v>1566774.8119999999</v>
      </c>
      <c r="G16" s="10">
        <v>1750774.46</v>
      </c>
      <c r="H16" s="10">
        <v>1833317.047</v>
      </c>
      <c r="I16" s="10">
        <v>1542123.318</v>
      </c>
      <c r="J16" s="10">
        <v>1520293.267</v>
      </c>
      <c r="K16" s="10">
        <v>2172804.2429999998</v>
      </c>
      <c r="L16" s="10">
        <v>2790696.477</v>
      </c>
    </row>
    <row r="17" spans="1:12">
      <c r="A17">
        <v>16</v>
      </c>
      <c r="B17" t="s">
        <v>16</v>
      </c>
      <c r="C17" s="10">
        <v>2981776.1940000001</v>
      </c>
      <c r="D17" s="10">
        <v>3463280.9079999998</v>
      </c>
      <c r="E17" s="10">
        <v>5231046.557</v>
      </c>
      <c r="F17" s="10">
        <v>6676810.2640000004</v>
      </c>
      <c r="G17" s="10">
        <v>4859951.0939999996</v>
      </c>
      <c r="H17" s="10">
        <v>4347690.5489999996</v>
      </c>
      <c r="I17" s="10">
        <v>3569963.8020000001</v>
      </c>
      <c r="J17" s="10">
        <v>3052670.87</v>
      </c>
      <c r="K17" s="10">
        <v>3703559.699</v>
      </c>
      <c r="L17" s="10">
        <v>4142833.0219999999</v>
      </c>
    </row>
    <row r="18" spans="1:12">
      <c r="A18">
        <v>17</v>
      </c>
      <c r="B18" t="s">
        <v>17</v>
      </c>
      <c r="C18" s="10">
        <v>0</v>
      </c>
      <c r="D18" s="10">
        <v>0</v>
      </c>
      <c r="E18" s="10">
        <v>0</v>
      </c>
      <c r="F18" s="10">
        <v>0</v>
      </c>
      <c r="G18" s="10">
        <v>501133.39600000001</v>
      </c>
      <c r="H18" s="10">
        <v>1185199.3770000001</v>
      </c>
      <c r="I18" s="10">
        <v>1559822.219</v>
      </c>
      <c r="J18" s="10">
        <v>1492593.162</v>
      </c>
      <c r="K18" s="10">
        <v>1454382.02</v>
      </c>
      <c r="L18" s="10">
        <v>1824168.5149999999</v>
      </c>
    </row>
    <row r="19" spans="1:12">
      <c r="A19">
        <v>18</v>
      </c>
      <c r="B19" t="s">
        <v>18</v>
      </c>
      <c r="C19" s="10">
        <v>1198234.307</v>
      </c>
      <c r="D19" s="10">
        <v>1085945.2169999999</v>
      </c>
      <c r="E19" s="10">
        <v>1208337.1000000001</v>
      </c>
      <c r="F19" s="10">
        <v>1520685.8470000001</v>
      </c>
      <c r="G19" s="10">
        <v>2098638.3050000002</v>
      </c>
      <c r="H19" s="10">
        <v>1385777.17</v>
      </c>
      <c r="I19" s="10">
        <v>1288872.3430000001</v>
      </c>
      <c r="J19" s="10">
        <v>1332591.317</v>
      </c>
      <c r="K19" s="10">
        <v>1944945.2660000001</v>
      </c>
      <c r="L19" s="10">
        <v>1952943.7120000001</v>
      </c>
    </row>
    <row r="20" spans="1:12">
      <c r="A20">
        <v>19</v>
      </c>
      <c r="B20" t="s">
        <v>19</v>
      </c>
      <c r="C20" s="10">
        <v>1036457.939</v>
      </c>
      <c r="D20" s="10">
        <v>1423049.5009999999</v>
      </c>
      <c r="E20" s="10">
        <v>1892330.1839999999</v>
      </c>
      <c r="F20" s="10">
        <v>2072655.7339999999</v>
      </c>
      <c r="G20" s="10">
        <v>2309626.5019999999</v>
      </c>
      <c r="H20" s="10">
        <v>2196686.6979999999</v>
      </c>
      <c r="I20" s="10">
        <v>2139709.1120000002</v>
      </c>
      <c r="J20" s="10">
        <v>2955624.9360000002</v>
      </c>
      <c r="K20" s="10">
        <v>3193300.696</v>
      </c>
      <c r="L20" s="10">
        <v>2991892.6540000001</v>
      </c>
    </row>
    <row r="21" spans="1:12">
      <c r="A21">
        <v>20</v>
      </c>
      <c r="B21" t="s">
        <v>20</v>
      </c>
      <c r="C21" s="10">
        <v>439753.92700000003</v>
      </c>
      <c r="D21" s="10">
        <v>488485.59399999998</v>
      </c>
      <c r="E21" s="10">
        <v>808787.04500000004</v>
      </c>
      <c r="F21" s="10">
        <v>795692.21400000004</v>
      </c>
      <c r="G21" s="10">
        <v>920652.25</v>
      </c>
      <c r="H21" s="10">
        <v>1054649.2849999999</v>
      </c>
      <c r="I21" s="10">
        <v>1247822.0349999999</v>
      </c>
      <c r="J21" s="10">
        <v>1264308.0319999999</v>
      </c>
      <c r="K21" s="10">
        <v>1212957.531</v>
      </c>
      <c r="L21" s="10">
        <v>1479184.645</v>
      </c>
    </row>
    <row r="22" spans="1:12">
      <c r="A22">
        <v>21</v>
      </c>
      <c r="B22" t="s">
        <v>21</v>
      </c>
      <c r="C22" s="10">
        <v>571608.48100000003</v>
      </c>
      <c r="D22" s="10">
        <v>683060.11399999994</v>
      </c>
      <c r="E22" s="10">
        <v>616858.59699999995</v>
      </c>
      <c r="F22" s="10">
        <v>637219.99</v>
      </c>
      <c r="G22" s="10">
        <v>895264.571</v>
      </c>
      <c r="H22" s="10">
        <v>1210862.6200000001</v>
      </c>
      <c r="I22" s="10">
        <v>1580019.0549999999</v>
      </c>
      <c r="J22" s="10">
        <v>1274880.4280000001</v>
      </c>
      <c r="K22" s="10">
        <v>1302122.2180000001</v>
      </c>
      <c r="L22" s="10">
        <v>1587796.808</v>
      </c>
    </row>
    <row r="23" spans="1:12">
      <c r="A23">
        <v>22</v>
      </c>
      <c r="B23" t="s">
        <v>22</v>
      </c>
      <c r="C23" s="10">
        <v>416441.76</v>
      </c>
      <c r="D23" s="10">
        <v>764516.01</v>
      </c>
      <c r="E23" s="10">
        <v>844713.40099999995</v>
      </c>
      <c r="F23" s="10">
        <v>897421.04700000002</v>
      </c>
      <c r="G23" s="10">
        <v>1055265.236</v>
      </c>
      <c r="H23" s="10">
        <v>1633495.638</v>
      </c>
      <c r="I23" s="10">
        <v>1491199.4580000001</v>
      </c>
      <c r="J23" s="10">
        <v>2592022.6880000001</v>
      </c>
      <c r="K23" s="10">
        <v>2377637.4380000001</v>
      </c>
      <c r="L23" s="10">
        <v>2182308.3330000001</v>
      </c>
    </row>
    <row r="24" spans="1:12">
      <c r="A24">
        <v>23</v>
      </c>
      <c r="B24" t="s">
        <v>23</v>
      </c>
      <c r="C24" s="10">
        <v>609729.32999999996</v>
      </c>
      <c r="D24" s="10">
        <v>659269.77899999998</v>
      </c>
      <c r="E24" s="10">
        <v>724991.76699999999</v>
      </c>
      <c r="F24" s="10">
        <v>791017.15599999996</v>
      </c>
      <c r="G24" s="10">
        <v>958813.56099999999</v>
      </c>
      <c r="H24" s="10">
        <v>1283703.8810000001</v>
      </c>
      <c r="I24" s="10">
        <v>1309678.361</v>
      </c>
      <c r="J24" s="10">
        <v>1544477.2390000001</v>
      </c>
      <c r="K24" s="10">
        <v>1628208.23</v>
      </c>
      <c r="L24" s="10">
        <v>2021435.3910000001</v>
      </c>
    </row>
    <row r="25" spans="1:12">
      <c r="A25">
        <v>24</v>
      </c>
      <c r="B25" t="s">
        <v>24</v>
      </c>
      <c r="C25" s="10">
        <v>2882718.7949999999</v>
      </c>
      <c r="D25" s="10">
        <v>2996572.4989999998</v>
      </c>
      <c r="E25" s="10">
        <v>3003829.503</v>
      </c>
      <c r="F25" s="10">
        <v>3090757.0389999999</v>
      </c>
      <c r="G25" s="10">
        <v>3884225.0419999999</v>
      </c>
      <c r="H25" s="10">
        <v>5416259.2419999996</v>
      </c>
      <c r="I25" s="10">
        <v>5185983.7010000004</v>
      </c>
      <c r="J25" s="10">
        <v>5688801.8770000003</v>
      </c>
      <c r="K25" s="10">
        <v>4412026.87</v>
      </c>
      <c r="L25" s="10">
        <v>7089763.2640000004</v>
      </c>
    </row>
    <row r="26" spans="1:12">
      <c r="A26">
        <v>25</v>
      </c>
      <c r="B26" t="s">
        <v>25</v>
      </c>
      <c r="C26" s="10">
        <v>2633808.1009999998</v>
      </c>
      <c r="D26" s="10">
        <v>2538187.733</v>
      </c>
      <c r="E26" s="10">
        <v>3425711</v>
      </c>
      <c r="F26" s="10">
        <v>4232409.9790000003</v>
      </c>
      <c r="G26" s="10">
        <v>2170603.7910000002</v>
      </c>
      <c r="H26" s="10">
        <v>3627234.83</v>
      </c>
      <c r="I26" s="10">
        <v>4274115.2699999996</v>
      </c>
      <c r="J26" s="10">
        <v>4250182.8760000002</v>
      </c>
      <c r="K26" s="10">
        <v>3259695.9939999999</v>
      </c>
      <c r="L26" s="10">
        <v>4102562.497</v>
      </c>
    </row>
    <row r="27" spans="1:12">
      <c r="A27">
        <v>26</v>
      </c>
      <c r="B27" t="s">
        <v>26</v>
      </c>
      <c r="C27" s="10">
        <v>482033.51400000002</v>
      </c>
      <c r="D27" s="10">
        <v>523772.29100000003</v>
      </c>
      <c r="E27" s="10">
        <v>539598.51300000004</v>
      </c>
      <c r="F27" s="10">
        <v>605373.17799999996</v>
      </c>
      <c r="G27" s="10">
        <v>719815.52399999998</v>
      </c>
      <c r="H27" s="10">
        <v>895610.25600000005</v>
      </c>
      <c r="I27" s="10">
        <v>940476.91899999999</v>
      </c>
      <c r="J27" s="10">
        <v>960649.60800000001</v>
      </c>
      <c r="K27" s="10">
        <v>798073.18099999998</v>
      </c>
      <c r="L27" s="10">
        <v>1017586.711</v>
      </c>
    </row>
    <row r="28" spans="1:12">
      <c r="A28">
        <v>27</v>
      </c>
      <c r="B28" t="s">
        <v>27</v>
      </c>
      <c r="C28" s="10">
        <v>985647.85499999998</v>
      </c>
      <c r="D28" s="10">
        <v>1356073.571</v>
      </c>
      <c r="E28" s="10">
        <v>1468214.388</v>
      </c>
      <c r="F28" s="10">
        <v>1730806.8589999999</v>
      </c>
      <c r="G28" s="10">
        <v>2153546.2880000002</v>
      </c>
      <c r="H28" s="10">
        <v>2351406.4019999998</v>
      </c>
      <c r="I28" s="10">
        <v>2295575.5290000001</v>
      </c>
      <c r="J28" s="10">
        <v>2967711.8450000002</v>
      </c>
      <c r="K28" s="10">
        <v>2783889.5950000002</v>
      </c>
      <c r="L28" s="10">
        <v>3058348.9369999999</v>
      </c>
    </row>
    <row r="29" spans="1:12">
      <c r="A29">
        <v>28</v>
      </c>
      <c r="B29" t="s">
        <v>28</v>
      </c>
      <c r="C29" s="10">
        <v>622558.23400000005</v>
      </c>
      <c r="D29" s="10">
        <v>728001.09299999999</v>
      </c>
      <c r="E29" s="10">
        <v>1051905.6880000001</v>
      </c>
      <c r="F29" s="10">
        <v>1202329.811</v>
      </c>
      <c r="G29" s="10">
        <v>1278327.9850000001</v>
      </c>
      <c r="H29" s="10">
        <v>1427204.358</v>
      </c>
      <c r="I29" s="10">
        <v>1632457.0379999999</v>
      </c>
      <c r="J29" s="10">
        <v>1472241.1810000001</v>
      </c>
      <c r="K29" s="10">
        <v>1520423.895</v>
      </c>
      <c r="L29" s="10">
        <v>1920844.294</v>
      </c>
    </row>
    <row r="30" spans="1:12">
      <c r="A30">
        <v>29</v>
      </c>
      <c r="B30" t="s">
        <v>29</v>
      </c>
      <c r="C30" s="10">
        <v>527876.24600000004</v>
      </c>
      <c r="D30" s="10">
        <v>628344.87199999997</v>
      </c>
      <c r="E30" s="10">
        <v>551561.17599999998</v>
      </c>
      <c r="F30" s="10">
        <v>752613.02399999998</v>
      </c>
      <c r="G30" s="10">
        <v>974527.58600000001</v>
      </c>
      <c r="H30" s="10">
        <v>1113724.6580000001</v>
      </c>
      <c r="I30" s="10">
        <v>1197220.3629999999</v>
      </c>
      <c r="J30" s="10">
        <v>1462121.101</v>
      </c>
      <c r="K30" s="10">
        <v>1403842.601</v>
      </c>
      <c r="L30" s="10">
        <v>1961727.067</v>
      </c>
    </row>
    <row r="31" spans="1:12">
      <c r="A31">
        <v>30</v>
      </c>
      <c r="B31" t="s">
        <v>30</v>
      </c>
      <c r="C31" s="10">
        <v>505382.40600000002</v>
      </c>
      <c r="D31" s="10">
        <v>658956.65700000001</v>
      </c>
      <c r="E31" s="10">
        <v>910885.05299999996</v>
      </c>
      <c r="F31" s="10">
        <v>1103819.186</v>
      </c>
      <c r="G31" s="10">
        <v>1088467.7050000001</v>
      </c>
      <c r="H31" s="10">
        <v>1283744.5120000001</v>
      </c>
      <c r="I31" s="10">
        <v>1348672.41</v>
      </c>
      <c r="J31" s="10">
        <v>1591325.25</v>
      </c>
      <c r="K31" s="10">
        <v>1529234.73</v>
      </c>
      <c r="L31" s="10">
        <v>2342015.3840000001</v>
      </c>
    </row>
    <row r="32" spans="1:12">
      <c r="A32">
        <v>31</v>
      </c>
      <c r="B32" t="s">
        <v>31</v>
      </c>
      <c r="C32" s="10">
        <v>1208009.76</v>
      </c>
      <c r="D32" s="10">
        <v>1178121.3230000001</v>
      </c>
      <c r="E32" s="10">
        <v>1369888</v>
      </c>
      <c r="F32" s="10">
        <v>1445156.6839999999</v>
      </c>
      <c r="G32" s="10">
        <v>1651799.638</v>
      </c>
      <c r="H32" s="10">
        <v>1662835.4369999999</v>
      </c>
      <c r="I32" s="10">
        <v>1903593.1980000001</v>
      </c>
      <c r="J32" s="10">
        <v>2093842.821</v>
      </c>
      <c r="K32" s="10">
        <v>2616636.304</v>
      </c>
      <c r="L32" s="10">
        <v>2781702.7549999999</v>
      </c>
    </row>
    <row r="33" spans="1:12">
      <c r="A33">
        <v>32</v>
      </c>
      <c r="B33" t="s">
        <v>32</v>
      </c>
      <c r="C33" s="10">
        <v>1940919.35</v>
      </c>
      <c r="D33" s="10">
        <v>1798629.605</v>
      </c>
      <c r="E33" s="10">
        <v>1866482.0430000001</v>
      </c>
      <c r="F33" s="10">
        <v>1995509.1029999999</v>
      </c>
      <c r="G33" s="10">
        <v>1760106.497</v>
      </c>
      <c r="H33" s="10">
        <v>2081477.692</v>
      </c>
      <c r="I33" s="10">
        <v>1397916.246</v>
      </c>
      <c r="J33" s="10">
        <v>2658595.8530000001</v>
      </c>
      <c r="K33" s="10">
        <v>2917874.1519999998</v>
      </c>
      <c r="L33" s="10">
        <v>3020460.7349999999</v>
      </c>
    </row>
    <row r="34" spans="1:12">
      <c r="A34">
        <v>33</v>
      </c>
      <c r="B34" t="s">
        <v>33</v>
      </c>
      <c r="C34" s="10">
        <v>1675233.409</v>
      </c>
      <c r="D34" s="10">
        <v>2272298.2760000001</v>
      </c>
      <c r="E34" s="10">
        <v>2474547.7050000001</v>
      </c>
      <c r="F34" s="10">
        <v>2256064.9270000001</v>
      </c>
      <c r="G34" s="10">
        <v>2437145.4780000001</v>
      </c>
      <c r="H34" s="10">
        <v>2073083.486</v>
      </c>
      <c r="I34" s="10">
        <v>2439220.96</v>
      </c>
      <c r="J34" s="10">
        <v>4344425.2079999996</v>
      </c>
      <c r="K34" s="10">
        <v>3782872.6710000001</v>
      </c>
      <c r="L34" s="10">
        <v>5077641.9349999996</v>
      </c>
    </row>
    <row r="35" spans="1:12">
      <c r="A35">
        <v>34</v>
      </c>
      <c r="B35" t="s">
        <v>34</v>
      </c>
      <c r="C35" s="10">
        <v>566102.21200000006</v>
      </c>
      <c r="D35" s="10">
        <v>628457.72499999998</v>
      </c>
      <c r="E35" s="10">
        <v>814711.58400000003</v>
      </c>
      <c r="F35" s="10">
        <v>1069181.078</v>
      </c>
      <c r="G35" s="10">
        <v>1420910.9639999999</v>
      </c>
      <c r="H35" s="10">
        <v>1685485.375</v>
      </c>
      <c r="I35" s="10">
        <v>1849367.416</v>
      </c>
      <c r="J35" s="10">
        <v>2353792.9679999999</v>
      </c>
      <c r="K35" s="10">
        <v>2658527.6809999999</v>
      </c>
      <c r="L35" s="10">
        <v>2781935.0619999999</v>
      </c>
    </row>
    <row r="37" spans="1:12">
      <c r="A37" t="s">
        <v>42</v>
      </c>
      <c r="B37" t="s">
        <v>0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12">
      <c r="A38">
        <v>1</v>
      </c>
      <c r="B38" t="s">
        <v>1</v>
      </c>
      <c r="D38" s="9">
        <f>((D2/C2)-1)*100</f>
        <v>-6.1982051548713946</v>
      </c>
      <c r="E38" s="9">
        <f t="shared" ref="E38:L38" si="0">((E2/D2)-1)*100</f>
        <v>10.354620526652258</v>
      </c>
      <c r="F38" s="9">
        <f t="shared" si="0"/>
        <v>45.003595590928747</v>
      </c>
      <c r="G38" s="9">
        <f t="shared" si="0"/>
        <v>-16.636909252672538</v>
      </c>
      <c r="H38" s="9">
        <f t="shared" si="0"/>
        <v>0.61943080113684434</v>
      </c>
      <c r="I38" s="9">
        <f t="shared" si="0"/>
        <v>-6.3738984460866677</v>
      </c>
      <c r="J38" s="9">
        <f t="shared" si="0"/>
        <v>9.4605051650910035</v>
      </c>
      <c r="K38" s="9">
        <f t="shared" si="0"/>
        <v>25.75547330161514</v>
      </c>
      <c r="L38" s="9">
        <f t="shared" si="0"/>
        <v>25.130518788280366</v>
      </c>
    </row>
    <row r="39" spans="1:12">
      <c r="A39">
        <v>2</v>
      </c>
      <c r="B39" t="s">
        <v>2</v>
      </c>
      <c r="D39" s="9">
        <f t="shared" ref="D39:L54" si="1">((D3/C3)-1)*100</f>
        <v>56.84027281348871</v>
      </c>
      <c r="E39" s="9">
        <f t="shared" si="1"/>
        <v>47.397043889469728</v>
      </c>
      <c r="F39" s="9">
        <f t="shared" si="1"/>
        <v>11.382266040275857</v>
      </c>
      <c r="G39" s="9">
        <f t="shared" si="1"/>
        <v>6.3152792371505395</v>
      </c>
      <c r="H39" s="9">
        <f t="shared" si="1"/>
        <v>13.080094136031594</v>
      </c>
      <c r="I39" s="9">
        <f t="shared" si="1"/>
        <v>3.130610874857287</v>
      </c>
      <c r="J39" s="9">
        <f t="shared" si="1"/>
        <v>10.16620919114024</v>
      </c>
      <c r="K39" s="9">
        <f t="shared" si="1"/>
        <v>-12.705707748049633</v>
      </c>
      <c r="L39" s="9">
        <f t="shared" si="1"/>
        <v>41.818579151544874</v>
      </c>
    </row>
    <row r="40" spans="1:12">
      <c r="A40">
        <v>3</v>
      </c>
      <c r="B40" t="s">
        <v>3</v>
      </c>
      <c r="D40" s="9">
        <f t="shared" si="1"/>
        <v>40.922516465713635</v>
      </c>
      <c r="E40" s="9">
        <f t="shared" si="1"/>
        <v>-16.628428694279329</v>
      </c>
      <c r="F40" s="9">
        <f t="shared" si="1"/>
        <v>41.260675738989946</v>
      </c>
      <c r="G40" s="9">
        <f t="shared" si="1"/>
        <v>-7.6175366429798386</v>
      </c>
      <c r="H40" s="9">
        <f t="shared" si="1"/>
        <v>6.5919741442225455</v>
      </c>
      <c r="I40" s="9">
        <f t="shared" si="1"/>
        <v>9.0439882987223505</v>
      </c>
      <c r="J40" s="9">
        <f t="shared" si="1"/>
        <v>19.587564176100546</v>
      </c>
      <c r="K40" s="9">
        <f t="shared" si="1"/>
        <v>-2.4149006737516965</v>
      </c>
      <c r="L40" s="9">
        <f t="shared" si="1"/>
        <v>35.466565089642899</v>
      </c>
    </row>
    <row r="41" spans="1:12">
      <c r="A41">
        <v>4</v>
      </c>
      <c r="B41" t="s">
        <v>4</v>
      </c>
      <c r="D41" s="9">
        <f t="shared" si="1"/>
        <v>18.938404517802553</v>
      </c>
      <c r="E41" s="9">
        <f t="shared" si="1"/>
        <v>10.847536092272891</v>
      </c>
      <c r="F41" s="9">
        <f t="shared" si="1"/>
        <v>-1.8848194881051938</v>
      </c>
      <c r="G41" s="9">
        <f t="shared" si="1"/>
        <v>10.079401936312493</v>
      </c>
      <c r="H41" s="9">
        <f t="shared" si="1"/>
        <v>52.632723886758725</v>
      </c>
      <c r="I41" s="9">
        <f t="shared" si="1"/>
        <v>-7.0780960478847188</v>
      </c>
      <c r="J41" s="9">
        <f t="shared" si="1"/>
        <v>1.918026570400988</v>
      </c>
      <c r="K41" s="9">
        <f t="shared" si="1"/>
        <v>11.242221510249472</v>
      </c>
      <c r="L41" s="9">
        <f t="shared" si="1"/>
        <v>29.270856042245576</v>
      </c>
    </row>
    <row r="42" spans="1:12">
      <c r="A42">
        <v>5</v>
      </c>
      <c r="B42" t="s">
        <v>5</v>
      </c>
      <c r="D42" s="9">
        <f t="shared" si="1"/>
        <v>14.595058248505044</v>
      </c>
      <c r="E42" s="9">
        <f t="shared" si="1"/>
        <v>42.021191713730644</v>
      </c>
      <c r="F42" s="9">
        <f t="shared" si="1"/>
        <v>27.339781977052535</v>
      </c>
      <c r="G42" s="9">
        <f t="shared" si="1"/>
        <v>10.118389780474635</v>
      </c>
      <c r="H42" s="9">
        <f t="shared" si="1"/>
        <v>18.233534610219081</v>
      </c>
      <c r="I42" s="9">
        <f t="shared" si="1"/>
        <v>-22.885343801666913</v>
      </c>
      <c r="J42" s="9">
        <f t="shared" si="1"/>
        <v>46.131897990840677</v>
      </c>
      <c r="K42" s="9">
        <f t="shared" si="1"/>
        <v>-0.71647023573331303</v>
      </c>
      <c r="L42" s="9">
        <f t="shared" si="1"/>
        <v>32.877698037277824</v>
      </c>
    </row>
    <row r="43" spans="1:12">
      <c r="A43">
        <v>6</v>
      </c>
      <c r="B43" t="s">
        <v>6</v>
      </c>
      <c r="D43" s="9">
        <f t="shared" si="1"/>
        <v>29.628591216005205</v>
      </c>
      <c r="E43" s="9">
        <f t="shared" si="1"/>
        <v>4.8365665391722157</v>
      </c>
      <c r="F43" s="9">
        <f t="shared" si="1"/>
        <v>29.732412137673059</v>
      </c>
      <c r="G43" s="9">
        <f t="shared" si="1"/>
        <v>18.648247331663725</v>
      </c>
      <c r="H43" s="9">
        <f t="shared" si="1"/>
        <v>21.885763602056073</v>
      </c>
      <c r="I43" s="9">
        <f t="shared" si="1"/>
        <v>5.1960237288775746</v>
      </c>
      <c r="J43" s="9">
        <f t="shared" si="1"/>
        <v>-3.3233775021946466</v>
      </c>
      <c r="K43" s="9">
        <f t="shared" si="1"/>
        <v>7.2469611872238993</v>
      </c>
      <c r="L43" s="9">
        <f t="shared" si="1"/>
        <v>10.49054293871583</v>
      </c>
    </row>
    <row r="44" spans="1:12">
      <c r="A44">
        <v>7</v>
      </c>
      <c r="B44" t="s">
        <v>7</v>
      </c>
      <c r="D44" s="9">
        <f t="shared" si="1"/>
        <v>-6.0943134692982621</v>
      </c>
      <c r="E44" s="9">
        <f t="shared" si="1"/>
        <v>24.165285202385121</v>
      </c>
      <c r="F44" s="9">
        <f t="shared" si="1"/>
        <v>4.9334127448789511</v>
      </c>
      <c r="G44" s="9">
        <f t="shared" si="1"/>
        <v>31.926698935150078</v>
      </c>
      <c r="H44" s="9">
        <f t="shared" si="1"/>
        <v>32.350303351325337</v>
      </c>
      <c r="I44" s="9">
        <f t="shared" si="1"/>
        <v>-6.0133276059737177</v>
      </c>
      <c r="J44" s="9">
        <f t="shared" si="1"/>
        <v>-17.496847950152773</v>
      </c>
      <c r="K44" s="9">
        <f t="shared" si="1"/>
        <v>23.490426104343044</v>
      </c>
      <c r="L44" s="9">
        <f t="shared" si="1"/>
        <v>14.08280828159838</v>
      </c>
    </row>
    <row r="45" spans="1:12">
      <c r="A45">
        <v>8</v>
      </c>
      <c r="B45" t="s">
        <v>8</v>
      </c>
      <c r="D45" s="9">
        <f t="shared" si="1"/>
        <v>15.200056184572786</v>
      </c>
      <c r="E45" s="9">
        <f t="shared" si="1"/>
        <v>18.392451498386908</v>
      </c>
      <c r="F45" s="9">
        <f t="shared" si="1"/>
        <v>26.48806002731645</v>
      </c>
      <c r="G45" s="9">
        <f t="shared" si="1"/>
        <v>5.9155742741490158E-2</v>
      </c>
      <c r="H45" s="9">
        <f t="shared" si="1"/>
        <v>-11.298818554311929</v>
      </c>
      <c r="I45" s="9">
        <f t="shared" si="1"/>
        <v>9.0474648627611121</v>
      </c>
      <c r="J45" s="9">
        <f t="shared" si="1"/>
        <v>12.260582691242504</v>
      </c>
      <c r="K45" s="9">
        <f t="shared" si="1"/>
        <v>13.574802661249175</v>
      </c>
      <c r="L45" s="9">
        <f t="shared" si="1"/>
        <v>49.467510974233477</v>
      </c>
    </row>
    <row r="46" spans="1:12">
      <c r="A46">
        <v>9</v>
      </c>
      <c r="B46" t="s">
        <v>9</v>
      </c>
      <c r="D46" s="9">
        <f t="shared" si="1"/>
        <v>21.331892286372401</v>
      </c>
      <c r="E46" s="9">
        <f t="shared" si="1"/>
        <v>29.922036736907188</v>
      </c>
      <c r="F46" s="9">
        <f t="shared" si="1"/>
        <v>35.200493403731706</v>
      </c>
      <c r="G46" s="9">
        <f t="shared" si="1"/>
        <v>-0.99481845155731108</v>
      </c>
      <c r="H46" s="9">
        <f t="shared" si="1"/>
        <v>-3.3890060820184642</v>
      </c>
      <c r="I46" s="9">
        <f t="shared" si="1"/>
        <v>-1.0833158435920476</v>
      </c>
      <c r="J46" s="9">
        <f t="shared" si="1"/>
        <v>14.67113207813795</v>
      </c>
      <c r="K46" s="9">
        <f t="shared" si="1"/>
        <v>-4.9965157791522667</v>
      </c>
      <c r="L46" s="9">
        <f t="shared" si="1"/>
        <v>18.559919714080088</v>
      </c>
    </row>
    <row r="47" spans="1:12">
      <c r="A47">
        <v>10</v>
      </c>
      <c r="B47" t="s">
        <v>10</v>
      </c>
      <c r="D47" s="9">
        <f t="shared" si="1"/>
        <v>-2.4024556215177739</v>
      </c>
      <c r="E47" s="9">
        <f t="shared" si="1"/>
        <v>21.771830351761</v>
      </c>
      <c r="F47" s="9">
        <f t="shared" si="1"/>
        <v>12.17338462272204</v>
      </c>
      <c r="G47" s="9">
        <f t="shared" si="1"/>
        <v>4.5346155486299944</v>
      </c>
      <c r="H47" s="9">
        <f t="shared" si="1"/>
        <v>34.438509646055394</v>
      </c>
      <c r="I47" s="9">
        <f t="shared" si="1"/>
        <v>13.797581267354687</v>
      </c>
      <c r="J47" s="9">
        <f t="shared" si="1"/>
        <v>17.508237653953707</v>
      </c>
      <c r="K47" s="9">
        <f t="shared" si="1"/>
        <v>11.761096939204085</v>
      </c>
      <c r="L47" s="9">
        <f t="shared" si="1"/>
        <v>15.473440405991546</v>
      </c>
    </row>
    <row r="48" spans="1:12">
      <c r="A48">
        <v>11</v>
      </c>
      <c r="B48" t="s">
        <v>11</v>
      </c>
      <c r="D48" s="9">
        <f t="shared" si="1"/>
        <v>15.909843341862917</v>
      </c>
      <c r="E48" s="9">
        <f t="shared" si="1"/>
        <v>15.487689688605499</v>
      </c>
      <c r="F48" s="9">
        <f t="shared" si="1"/>
        <v>20.787185814735775</v>
      </c>
      <c r="G48" s="9">
        <f t="shared" si="1"/>
        <v>26.432928080924476</v>
      </c>
      <c r="H48" s="9">
        <f t="shared" si="1"/>
        <v>22.200945373132221</v>
      </c>
      <c r="I48" s="9">
        <f t="shared" si="1"/>
        <v>3.9192177085561886</v>
      </c>
      <c r="J48" s="9">
        <f t="shared" si="1"/>
        <v>-5.9640716128108728</v>
      </c>
      <c r="K48" s="9">
        <f t="shared" si="1"/>
        <v>21.343674510517442</v>
      </c>
      <c r="L48" s="9">
        <f t="shared" si="1"/>
        <v>21.67083327196886</v>
      </c>
    </row>
    <row r="49" spans="1:12">
      <c r="A49">
        <v>12</v>
      </c>
      <c r="B49" t="s">
        <v>12</v>
      </c>
      <c r="D49" s="9">
        <f t="shared" si="1"/>
        <v>17.513412106289273</v>
      </c>
      <c r="E49" s="9">
        <f t="shared" si="1"/>
        <v>11.419000923346733</v>
      </c>
      <c r="F49" s="9">
        <f t="shared" si="1"/>
        <v>6.5317810584167413</v>
      </c>
      <c r="G49" s="9">
        <f t="shared" si="1"/>
        <v>4.254832161926303</v>
      </c>
      <c r="H49" s="9">
        <f t="shared" si="1"/>
        <v>24.820930401777773</v>
      </c>
      <c r="I49" s="9">
        <f t="shared" si="1"/>
        <v>-4.9829702988725799</v>
      </c>
      <c r="J49" s="9">
        <f t="shared" si="1"/>
        <v>26.473162119912441</v>
      </c>
      <c r="K49" s="9">
        <f t="shared" si="1"/>
        <v>1.1196007546550701</v>
      </c>
      <c r="L49" s="9">
        <f t="shared" si="1"/>
        <v>14.155706656391786</v>
      </c>
    </row>
    <row r="50" spans="1:12">
      <c r="A50">
        <v>13</v>
      </c>
      <c r="B50" t="s">
        <v>13</v>
      </c>
      <c r="D50" s="9">
        <f t="shared" si="1"/>
        <v>15.098656113476029</v>
      </c>
      <c r="E50" s="9">
        <f t="shared" si="1"/>
        <v>16.355675079165486</v>
      </c>
      <c r="F50" s="9">
        <f t="shared" si="1"/>
        <v>23.561709031475829</v>
      </c>
      <c r="G50" s="9">
        <f t="shared" si="1"/>
        <v>3.6640158759339458</v>
      </c>
      <c r="H50" s="9">
        <f t="shared" si="1"/>
        <v>-5.0434736276948051</v>
      </c>
      <c r="I50" s="9">
        <f t="shared" si="1"/>
        <v>5.5717854450883619</v>
      </c>
      <c r="J50" s="9">
        <f t="shared" si="1"/>
        <v>54.886199784318165</v>
      </c>
      <c r="K50" s="9">
        <f t="shared" si="1"/>
        <v>-30.422076126995922</v>
      </c>
      <c r="L50" s="9">
        <f t="shared" si="1"/>
        <v>57.509701540760673</v>
      </c>
    </row>
    <row r="51" spans="1:12">
      <c r="A51">
        <v>14</v>
      </c>
      <c r="B51" t="s">
        <v>14</v>
      </c>
      <c r="D51" s="9">
        <f t="shared" si="1"/>
        <v>0.23373456034916362</v>
      </c>
      <c r="E51" s="9">
        <f t="shared" si="1"/>
        <v>35.321612053386772</v>
      </c>
      <c r="F51" s="9">
        <f t="shared" si="1"/>
        <v>56.650956659269312</v>
      </c>
      <c r="G51" s="9">
        <f t="shared" si="1"/>
        <v>-0.65713223834055201</v>
      </c>
      <c r="H51" s="9">
        <f t="shared" si="1"/>
        <v>-0.26675129154168919</v>
      </c>
      <c r="I51" s="9">
        <f t="shared" si="1"/>
        <v>7.4628634206186151</v>
      </c>
      <c r="J51" s="9">
        <f t="shared" si="1"/>
        <v>2.2155539114552925</v>
      </c>
      <c r="K51" s="9">
        <f t="shared" si="1"/>
        <v>-1.4191804487982962</v>
      </c>
      <c r="L51" s="9">
        <f t="shared" si="1"/>
        <v>22.523860847697396</v>
      </c>
    </row>
    <row r="52" spans="1:12">
      <c r="A52">
        <v>15</v>
      </c>
      <c r="B52" t="s">
        <v>15</v>
      </c>
      <c r="D52" s="9">
        <f t="shared" si="1"/>
        <v>-4.9487299736188151</v>
      </c>
      <c r="E52" s="9">
        <f t="shared" si="1"/>
        <v>38.162569352947571</v>
      </c>
      <c r="F52" s="9">
        <f t="shared" si="1"/>
        <v>39.606239528350137</v>
      </c>
      <c r="G52" s="9">
        <f t="shared" si="1"/>
        <v>11.743847717664234</v>
      </c>
      <c r="H52" s="9">
        <f t="shared" si="1"/>
        <v>4.7146328031310247</v>
      </c>
      <c r="I52" s="9">
        <f t="shared" si="1"/>
        <v>-15.883435408867397</v>
      </c>
      <c r="J52" s="9">
        <f t="shared" si="1"/>
        <v>-1.4155840032502476</v>
      </c>
      <c r="K52" s="9">
        <f t="shared" si="1"/>
        <v>42.920072736203196</v>
      </c>
      <c r="L52" s="9">
        <f t="shared" si="1"/>
        <v>28.437547284373576</v>
      </c>
    </row>
    <row r="53" spans="1:12">
      <c r="A53">
        <v>16</v>
      </c>
      <c r="B53" t="s">
        <v>16</v>
      </c>
      <c r="D53" s="9">
        <f t="shared" si="1"/>
        <v>16.148251333178344</v>
      </c>
      <c r="E53" s="9">
        <f t="shared" si="1"/>
        <v>51.043091679815888</v>
      </c>
      <c r="F53" s="9">
        <f t="shared" si="1"/>
        <v>27.638134955333761</v>
      </c>
      <c r="G53" s="9">
        <f t="shared" si="1"/>
        <v>-27.21148419921613</v>
      </c>
      <c r="H53" s="9">
        <f t="shared" si="1"/>
        <v>-10.540446500221512</v>
      </c>
      <c r="I53" s="9">
        <f t="shared" si="1"/>
        <v>-17.888272825187212</v>
      </c>
      <c r="J53" s="9">
        <f t="shared" si="1"/>
        <v>-14.49014501800262</v>
      </c>
      <c r="K53" s="9">
        <f t="shared" si="1"/>
        <v>21.321945821168732</v>
      </c>
      <c r="L53" s="9">
        <f t="shared" si="1"/>
        <v>11.8608408855569</v>
      </c>
    </row>
    <row r="54" spans="1:12">
      <c r="A54">
        <v>17</v>
      </c>
      <c r="B54" t="s">
        <v>17</v>
      </c>
      <c r="D54" s="9"/>
      <c r="E54" s="9"/>
      <c r="F54" s="9"/>
      <c r="G54" s="9"/>
      <c r="H54" s="9">
        <f t="shared" si="1"/>
        <v>136.50377054495885</v>
      </c>
      <c r="I54" s="9">
        <f t="shared" si="1"/>
        <v>31.608423803617967</v>
      </c>
      <c r="J54" s="9">
        <f t="shared" si="1"/>
        <v>-4.3100461181467491</v>
      </c>
      <c r="K54" s="9">
        <f t="shared" si="1"/>
        <v>-2.5600507206397061</v>
      </c>
      <c r="L54" s="9">
        <f t="shared" si="1"/>
        <v>25.425678392256245</v>
      </c>
    </row>
    <row r="55" spans="1:12">
      <c r="A55">
        <v>18</v>
      </c>
      <c r="B55" t="s">
        <v>18</v>
      </c>
      <c r="D55" s="9">
        <f t="shared" ref="D55:L70" si="2">((D19/C19)-1)*100</f>
        <v>-9.3712130711009696</v>
      </c>
      <c r="E55" s="9">
        <f t="shared" si="2"/>
        <v>11.270539349868525</v>
      </c>
      <c r="F55" s="9">
        <f t="shared" si="2"/>
        <v>25.849470896821746</v>
      </c>
      <c r="G55" s="9">
        <f t="shared" si="2"/>
        <v>38.006039126370595</v>
      </c>
      <c r="H55" s="9">
        <f t="shared" si="2"/>
        <v>-33.967793940557101</v>
      </c>
      <c r="I55" s="9">
        <f t="shared" si="2"/>
        <v>-6.9928145085547788</v>
      </c>
      <c r="J55" s="9">
        <f t="shared" si="2"/>
        <v>3.3920329067065769</v>
      </c>
      <c r="K55" s="9">
        <f t="shared" si="2"/>
        <v>45.952119092188262</v>
      </c>
      <c r="L55" s="9">
        <f t="shared" si="2"/>
        <v>0.41124272954218277</v>
      </c>
    </row>
    <row r="56" spans="1:12">
      <c r="A56">
        <v>19</v>
      </c>
      <c r="B56" t="s">
        <v>19</v>
      </c>
      <c r="D56" s="9">
        <f t="shared" si="2"/>
        <v>37.2993005748977</v>
      </c>
      <c r="E56" s="9">
        <f t="shared" si="2"/>
        <v>32.977115881789686</v>
      </c>
      <c r="F56" s="9">
        <f t="shared" si="2"/>
        <v>9.5292857200442995</v>
      </c>
      <c r="G56" s="9">
        <f t="shared" si="2"/>
        <v>11.433194819222203</v>
      </c>
      <c r="H56" s="9">
        <f t="shared" si="2"/>
        <v>-4.8899596494152098</v>
      </c>
      <c r="I56" s="9">
        <f t="shared" si="2"/>
        <v>-2.5937966507411203</v>
      </c>
      <c r="J56" s="9">
        <f t="shared" si="2"/>
        <v>38.132090919468872</v>
      </c>
      <c r="K56" s="9">
        <f t="shared" si="2"/>
        <v>8.0414722823951568</v>
      </c>
      <c r="L56" s="9">
        <f t="shared" si="2"/>
        <v>-6.3072056525177222</v>
      </c>
    </row>
    <row r="57" spans="1:12">
      <c r="A57">
        <v>20</v>
      </c>
      <c r="B57" t="s">
        <v>20</v>
      </c>
      <c r="D57" s="9">
        <f t="shared" si="2"/>
        <v>11.081576310744335</v>
      </c>
      <c r="E57" s="9">
        <f t="shared" si="2"/>
        <v>65.570296224539248</v>
      </c>
      <c r="F57" s="9">
        <f t="shared" si="2"/>
        <v>-1.6190703202967338</v>
      </c>
      <c r="G57" s="9">
        <f t="shared" si="2"/>
        <v>15.704569405275093</v>
      </c>
      <c r="H57" s="9">
        <f t="shared" si="2"/>
        <v>14.554576388641838</v>
      </c>
      <c r="I57" s="9">
        <f t="shared" si="2"/>
        <v>18.316302181914445</v>
      </c>
      <c r="J57" s="9">
        <f t="shared" si="2"/>
        <v>1.3211817500882628</v>
      </c>
      <c r="K57" s="9">
        <f t="shared" si="2"/>
        <v>-4.0615498518006721</v>
      </c>
      <c r="L57" s="9">
        <f t="shared" si="2"/>
        <v>21.948593186153364</v>
      </c>
    </row>
    <row r="58" spans="1:12">
      <c r="A58">
        <v>21</v>
      </c>
      <c r="B58" t="s">
        <v>21</v>
      </c>
      <c r="D58" s="9">
        <f t="shared" si="2"/>
        <v>19.497897022979949</v>
      </c>
      <c r="E58" s="9">
        <f t="shared" si="2"/>
        <v>-9.691902021964637</v>
      </c>
      <c r="F58" s="9">
        <f t="shared" si="2"/>
        <v>3.3008201715959862</v>
      </c>
      <c r="G58" s="9">
        <f t="shared" si="2"/>
        <v>40.495368169476301</v>
      </c>
      <c r="H58" s="9">
        <f t="shared" si="2"/>
        <v>35.25193101827773</v>
      </c>
      <c r="I58" s="9">
        <f t="shared" si="2"/>
        <v>30.487061777495427</v>
      </c>
      <c r="J58" s="9">
        <f t="shared" si="2"/>
        <v>-19.31233841986797</v>
      </c>
      <c r="K58" s="9">
        <f t="shared" si="2"/>
        <v>2.1368113747527007</v>
      </c>
      <c r="L58" s="9">
        <f t="shared" si="2"/>
        <v>21.939153333761773</v>
      </c>
    </row>
    <row r="59" spans="1:12">
      <c r="A59">
        <v>22</v>
      </c>
      <c r="B59" t="s">
        <v>22</v>
      </c>
      <c r="D59" s="9">
        <f t="shared" si="2"/>
        <v>83.58293606289628</v>
      </c>
      <c r="E59" s="9">
        <f t="shared" si="2"/>
        <v>10.489955730292678</v>
      </c>
      <c r="F59" s="9">
        <f t="shared" si="2"/>
        <v>6.2397075668034763</v>
      </c>
      <c r="G59" s="9">
        <f t="shared" si="2"/>
        <v>17.588643538911786</v>
      </c>
      <c r="H59" s="9">
        <f t="shared" si="2"/>
        <v>54.794793031540735</v>
      </c>
      <c r="I59" s="9">
        <f t="shared" si="2"/>
        <v>-8.711145392112762</v>
      </c>
      <c r="J59" s="9">
        <f t="shared" si="2"/>
        <v>73.821327126582133</v>
      </c>
      <c r="K59" s="9">
        <f t="shared" si="2"/>
        <v>-8.2709634831714887</v>
      </c>
      <c r="L59" s="9">
        <f t="shared" si="2"/>
        <v>-8.2152603201060437</v>
      </c>
    </row>
    <row r="60" spans="1:12">
      <c r="A60">
        <v>23</v>
      </c>
      <c r="B60" t="s">
        <v>23</v>
      </c>
      <c r="D60" s="9">
        <f t="shared" si="2"/>
        <v>8.1249903133247656</v>
      </c>
      <c r="E60" s="9">
        <f t="shared" si="2"/>
        <v>9.9689065225603279</v>
      </c>
      <c r="F60" s="9">
        <f t="shared" si="2"/>
        <v>9.107053625341365</v>
      </c>
      <c r="G60" s="9">
        <f t="shared" si="2"/>
        <v>21.212739031920581</v>
      </c>
      <c r="H60" s="9">
        <f t="shared" si="2"/>
        <v>33.884618784610623</v>
      </c>
      <c r="I60" s="9">
        <f t="shared" si="2"/>
        <v>2.023401220830312</v>
      </c>
      <c r="J60" s="9">
        <f t="shared" si="2"/>
        <v>17.927980257742071</v>
      </c>
      <c r="K60" s="9">
        <f t="shared" si="2"/>
        <v>5.4213159563434532</v>
      </c>
      <c r="L60" s="9">
        <f t="shared" si="2"/>
        <v>24.150913486047187</v>
      </c>
    </row>
    <row r="61" spans="1:12">
      <c r="A61">
        <v>24</v>
      </c>
      <c r="B61" t="s">
        <v>24</v>
      </c>
      <c r="D61" s="9">
        <f t="shared" si="2"/>
        <v>3.9495251565111467</v>
      </c>
      <c r="E61" s="9">
        <f t="shared" si="2"/>
        <v>0.24217682043141675</v>
      </c>
      <c r="F61" s="9">
        <f t="shared" si="2"/>
        <v>2.8938904792426889</v>
      </c>
      <c r="G61" s="9">
        <f t="shared" si="2"/>
        <v>25.672286530057463</v>
      </c>
      <c r="H61" s="9">
        <f t="shared" si="2"/>
        <v>39.442467504693049</v>
      </c>
      <c r="I61" s="9">
        <f t="shared" si="2"/>
        <v>-4.2515605459639723</v>
      </c>
      <c r="J61" s="9">
        <f t="shared" si="2"/>
        <v>9.695714545015699</v>
      </c>
      <c r="K61" s="9">
        <f t="shared" si="2"/>
        <v>-22.443653946924059</v>
      </c>
      <c r="L61" s="9">
        <f t="shared" si="2"/>
        <v>60.691751725437705</v>
      </c>
    </row>
    <row r="62" spans="1:12">
      <c r="A62">
        <v>25</v>
      </c>
      <c r="B62" t="s">
        <v>25</v>
      </c>
      <c r="D62" s="9">
        <f t="shared" si="2"/>
        <v>-3.6304986670705031</v>
      </c>
      <c r="E62" s="9">
        <f t="shared" si="2"/>
        <v>34.966809407395402</v>
      </c>
      <c r="F62" s="9">
        <f t="shared" si="2"/>
        <v>23.548366426706746</v>
      </c>
      <c r="G62" s="9">
        <f t="shared" si="2"/>
        <v>-48.714708599358012</v>
      </c>
      <c r="H62" s="9">
        <f t="shared" si="2"/>
        <v>67.107182114011138</v>
      </c>
      <c r="I62" s="9">
        <f t="shared" si="2"/>
        <v>17.833982918607983</v>
      </c>
      <c r="J62" s="9">
        <f t="shared" si="2"/>
        <v>-0.55993796348874358</v>
      </c>
      <c r="K62" s="9">
        <f t="shared" si="2"/>
        <v>-23.304570906656686</v>
      </c>
      <c r="L62" s="9">
        <f t="shared" si="2"/>
        <v>25.857211977786655</v>
      </c>
    </row>
    <row r="63" spans="1:12">
      <c r="A63">
        <v>26</v>
      </c>
      <c r="B63" t="s">
        <v>26</v>
      </c>
      <c r="D63" s="9">
        <f t="shared" si="2"/>
        <v>8.658895240217678</v>
      </c>
      <c r="E63" s="9">
        <f t="shared" si="2"/>
        <v>3.0215844312390328</v>
      </c>
      <c r="F63" s="9">
        <f t="shared" si="2"/>
        <v>12.189556385971724</v>
      </c>
      <c r="G63" s="9">
        <f t="shared" si="2"/>
        <v>18.904429558324431</v>
      </c>
      <c r="H63" s="9">
        <f t="shared" si="2"/>
        <v>24.422192372722449</v>
      </c>
      <c r="I63" s="9">
        <f t="shared" si="2"/>
        <v>5.0096191618421937</v>
      </c>
      <c r="J63" s="9">
        <f t="shared" si="2"/>
        <v>2.1449424852924004</v>
      </c>
      <c r="K63" s="9">
        <f t="shared" si="2"/>
        <v>-16.923592707071609</v>
      </c>
      <c r="L63" s="9">
        <f t="shared" si="2"/>
        <v>27.505438752489543</v>
      </c>
    </row>
    <row r="64" spans="1:12">
      <c r="A64">
        <v>27</v>
      </c>
      <c r="B64" t="s">
        <v>27</v>
      </c>
      <c r="D64" s="9">
        <f t="shared" si="2"/>
        <v>37.581953242316942</v>
      </c>
      <c r="E64" s="9">
        <f t="shared" si="2"/>
        <v>8.2695230847471546</v>
      </c>
      <c r="F64" s="9">
        <f t="shared" si="2"/>
        <v>17.885158539939326</v>
      </c>
      <c r="G64" s="9">
        <f t="shared" si="2"/>
        <v>24.424413781457076</v>
      </c>
      <c r="H64" s="9">
        <f t="shared" si="2"/>
        <v>9.18764157067422</v>
      </c>
      <c r="I64" s="9">
        <f t="shared" si="2"/>
        <v>-2.3743608485760848</v>
      </c>
      <c r="J64" s="9">
        <f t="shared" si="2"/>
        <v>29.279642839405785</v>
      </c>
      <c r="K64" s="9">
        <f t="shared" si="2"/>
        <v>-6.1940734006808551</v>
      </c>
      <c r="L64" s="9">
        <f t="shared" si="2"/>
        <v>9.8588443483154542</v>
      </c>
    </row>
    <row r="65" spans="1:12">
      <c r="A65">
        <v>28</v>
      </c>
      <c r="B65" t="s">
        <v>28</v>
      </c>
      <c r="D65" s="9">
        <f t="shared" si="2"/>
        <v>16.937027452439079</v>
      </c>
      <c r="E65" s="9">
        <f t="shared" si="2"/>
        <v>44.492322623477179</v>
      </c>
      <c r="F65" s="9">
        <f t="shared" si="2"/>
        <v>14.300153019041373</v>
      </c>
      <c r="G65" s="9">
        <f t="shared" si="2"/>
        <v>6.320909063777691</v>
      </c>
      <c r="H65" s="9">
        <f t="shared" si="2"/>
        <v>11.64617959920513</v>
      </c>
      <c r="I65" s="9">
        <f t="shared" si="2"/>
        <v>14.381449919871937</v>
      </c>
      <c r="J65" s="9">
        <f t="shared" si="2"/>
        <v>-9.8143995995317539</v>
      </c>
      <c r="K65" s="9">
        <f t="shared" si="2"/>
        <v>3.2727459754435362</v>
      </c>
      <c r="L65" s="9">
        <f t="shared" si="2"/>
        <v>26.336102735349343</v>
      </c>
    </row>
    <row r="66" spans="1:12">
      <c r="A66">
        <v>29</v>
      </c>
      <c r="B66" t="s">
        <v>29</v>
      </c>
      <c r="D66" s="9">
        <f t="shared" si="2"/>
        <v>19.032609775738973</v>
      </c>
      <c r="E66" s="9">
        <f t="shared" si="2"/>
        <v>-12.219992462992524</v>
      </c>
      <c r="F66" s="9">
        <f t="shared" si="2"/>
        <v>36.45141404949068</v>
      </c>
      <c r="G66" s="9">
        <f t="shared" si="2"/>
        <v>29.485878522346699</v>
      </c>
      <c r="H66" s="9">
        <f t="shared" si="2"/>
        <v>14.28354353429253</v>
      </c>
      <c r="I66" s="9">
        <f t="shared" si="2"/>
        <v>7.4969791142039943</v>
      </c>
      <c r="J66" s="9">
        <f t="shared" si="2"/>
        <v>22.126314101124265</v>
      </c>
      <c r="K66" s="9">
        <f t="shared" si="2"/>
        <v>-3.9858873495595581</v>
      </c>
      <c r="L66" s="9">
        <f t="shared" si="2"/>
        <v>39.739815959609849</v>
      </c>
    </row>
    <row r="67" spans="1:12">
      <c r="A67">
        <v>30</v>
      </c>
      <c r="B67" t="s">
        <v>30</v>
      </c>
      <c r="D67" s="9">
        <f t="shared" si="2"/>
        <v>30.387731978148835</v>
      </c>
      <c r="E67" s="9">
        <f t="shared" si="2"/>
        <v>38.231406166672954</v>
      </c>
      <c r="F67" s="9">
        <f t="shared" si="2"/>
        <v>21.180952784829586</v>
      </c>
      <c r="G67" s="9">
        <f t="shared" si="2"/>
        <v>-1.3907604791352002</v>
      </c>
      <c r="H67" s="9">
        <f t="shared" si="2"/>
        <v>17.940523738368519</v>
      </c>
      <c r="I67" s="9">
        <f t="shared" si="2"/>
        <v>5.0576962466500452</v>
      </c>
      <c r="J67" s="9">
        <f t="shared" si="2"/>
        <v>17.991977755369071</v>
      </c>
      <c r="K67" s="9">
        <f t="shared" si="2"/>
        <v>-3.9018120274280865</v>
      </c>
      <c r="L67" s="9">
        <f t="shared" si="2"/>
        <v>53.149502692761885</v>
      </c>
    </row>
    <row r="68" spans="1:12">
      <c r="A68">
        <v>31</v>
      </c>
      <c r="B68" t="s">
        <v>31</v>
      </c>
      <c r="D68" s="9">
        <f t="shared" si="2"/>
        <v>-2.4741883707959378</v>
      </c>
      <c r="E68" s="9">
        <f t="shared" si="2"/>
        <v>16.277328425877236</v>
      </c>
      <c r="F68" s="9">
        <f t="shared" si="2"/>
        <v>5.4945137120698817</v>
      </c>
      <c r="G68" s="9">
        <f t="shared" si="2"/>
        <v>14.298999983035765</v>
      </c>
      <c r="H68" s="9">
        <f t="shared" si="2"/>
        <v>0.66810760494910859</v>
      </c>
      <c r="I68" s="9">
        <f t="shared" si="2"/>
        <v>14.478748506488559</v>
      </c>
      <c r="J68" s="9">
        <f t="shared" si="2"/>
        <v>9.9942373822245578</v>
      </c>
      <c r="K68" s="9">
        <f t="shared" si="2"/>
        <v>24.968134081349945</v>
      </c>
      <c r="L68" s="9">
        <f t="shared" si="2"/>
        <v>6.3083452120444194</v>
      </c>
    </row>
    <row r="69" spans="1:12">
      <c r="A69">
        <v>32</v>
      </c>
      <c r="B69" t="s">
        <v>32</v>
      </c>
      <c r="D69" s="9">
        <f t="shared" si="2"/>
        <v>-7.3310488145733714</v>
      </c>
      <c r="E69" s="9">
        <f t="shared" si="2"/>
        <v>3.7724519718444149</v>
      </c>
      <c r="F69" s="9">
        <f t="shared" si="2"/>
        <v>6.9128476474713096</v>
      </c>
      <c r="G69" s="9">
        <f t="shared" si="2"/>
        <v>-11.796619000439602</v>
      </c>
      <c r="H69" s="9">
        <f t="shared" si="2"/>
        <v>18.258622165633653</v>
      </c>
      <c r="I69" s="9">
        <f t="shared" si="2"/>
        <v>-32.840200431991953</v>
      </c>
      <c r="J69" s="9">
        <f t="shared" si="2"/>
        <v>90.182771007012107</v>
      </c>
      <c r="K69" s="9">
        <f t="shared" si="2"/>
        <v>9.7524525477396651</v>
      </c>
      <c r="L69" s="9">
        <f t="shared" si="2"/>
        <v>3.5157987512821398</v>
      </c>
    </row>
    <row r="70" spans="1:12">
      <c r="A70">
        <v>33</v>
      </c>
      <c r="B70" t="s">
        <v>33</v>
      </c>
      <c r="D70" s="9">
        <f t="shared" si="2"/>
        <v>35.640697218210747</v>
      </c>
      <c r="E70" s="9">
        <f t="shared" si="2"/>
        <v>8.9006549508115818</v>
      </c>
      <c r="F70" s="9">
        <f t="shared" si="2"/>
        <v>-8.8292004861550986</v>
      </c>
      <c r="G70" s="9">
        <f t="shared" si="2"/>
        <v>8.026389171378657</v>
      </c>
      <c r="H70" s="9">
        <f t="shared" si="2"/>
        <v>-14.938049258297092</v>
      </c>
      <c r="I70" s="9">
        <f t="shared" si="2"/>
        <v>17.66149199839797</v>
      </c>
      <c r="J70" s="9">
        <f t="shared" si="2"/>
        <v>78.107079237298763</v>
      </c>
      <c r="K70" s="9">
        <f t="shared" si="2"/>
        <v>-12.925818954505974</v>
      </c>
      <c r="L70" s="9">
        <f t="shared" si="2"/>
        <v>34.227143671154224</v>
      </c>
    </row>
    <row r="71" spans="1:12">
      <c r="A71">
        <v>34</v>
      </c>
      <c r="B71" t="s">
        <v>34</v>
      </c>
      <c r="D71" s="9">
        <f t="shared" ref="D71:L71" si="3">((D35/C35)-1)*100</f>
        <v>11.014885947840082</v>
      </c>
      <c r="E71" s="9">
        <f t="shared" si="3"/>
        <v>29.636656785466364</v>
      </c>
      <c r="F71" s="9">
        <f t="shared" si="3"/>
        <v>31.234304138726966</v>
      </c>
      <c r="G71" s="9">
        <f t="shared" si="3"/>
        <v>32.897129703973292</v>
      </c>
      <c r="H71" s="9">
        <f t="shared" si="3"/>
        <v>18.62005556317181</v>
      </c>
      <c r="I71" s="9">
        <f t="shared" si="3"/>
        <v>9.7231363398807336</v>
      </c>
      <c r="J71" s="9">
        <f t="shared" si="3"/>
        <v>27.275572589627583</v>
      </c>
      <c r="K71" s="9">
        <f t="shared" si="3"/>
        <v>12.946538507969585</v>
      </c>
      <c r="L71" s="9">
        <f t="shared" si="3"/>
        <v>4.6419445575823559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7424-64F7-4198-8F4E-8C4C8E5A75A8}">
  <dimension ref="A1:L71"/>
  <sheetViews>
    <sheetView workbookViewId="0">
      <selection activeCell="E38" sqref="E38"/>
    </sheetView>
  </sheetViews>
  <sheetFormatPr defaultRowHeight="18"/>
  <cols>
    <col min="2" max="2" width="19.33203125" bestFit="1" customWidth="1"/>
    <col min="3" max="12" width="9.1640625" bestFit="1" customWidth="1"/>
  </cols>
  <sheetData>
    <row r="1" spans="1:12">
      <c r="A1" t="s">
        <v>42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>
      <c r="A2">
        <v>1</v>
      </c>
      <c r="B2" t="s">
        <v>1</v>
      </c>
      <c r="C2" s="10">
        <v>2361186.7459999998</v>
      </c>
      <c r="D2" s="10">
        <v>2527577.3569999998</v>
      </c>
      <c r="E2" s="10">
        <v>3408378.5929999999</v>
      </c>
      <c r="F2" s="10">
        <v>3464270.27</v>
      </c>
      <c r="G2" s="10">
        <v>5580074.9060000004</v>
      </c>
      <c r="H2" s="10">
        <v>5643598.8329999996</v>
      </c>
      <c r="I2" s="10">
        <v>6028564.3530000001</v>
      </c>
      <c r="J2" s="10">
        <v>7165446.3150000004</v>
      </c>
      <c r="K2" s="10">
        <v>3921682.8739999998</v>
      </c>
      <c r="L2" s="10">
        <v>6613784.5719999997</v>
      </c>
    </row>
    <row r="3" spans="1:12">
      <c r="A3">
        <v>2</v>
      </c>
      <c r="B3" t="s">
        <v>2</v>
      </c>
      <c r="C3" s="10">
        <v>1496158.1410000001</v>
      </c>
      <c r="D3" s="10">
        <v>1796767.358</v>
      </c>
      <c r="E3" s="10">
        <v>2430673.3829999999</v>
      </c>
      <c r="F3" s="10">
        <v>2607826.7850000001</v>
      </c>
      <c r="G3" s="10">
        <v>3151101.6869999999</v>
      </c>
      <c r="H3" s="10">
        <v>3483142.6549999998</v>
      </c>
      <c r="I3" s="10">
        <v>3857588.6970000002</v>
      </c>
      <c r="J3" s="10">
        <v>4348259.1859999998</v>
      </c>
      <c r="K3" s="10">
        <v>4495096.87</v>
      </c>
      <c r="L3" s="10">
        <v>4702083.9689999996</v>
      </c>
    </row>
    <row r="4" spans="1:12">
      <c r="A4">
        <v>3</v>
      </c>
      <c r="B4" t="s">
        <v>3</v>
      </c>
      <c r="C4" s="10">
        <v>379877.15100000001</v>
      </c>
      <c r="D4" s="10">
        <v>496255.478</v>
      </c>
      <c r="E4" s="10">
        <v>764754.92299999995</v>
      </c>
      <c r="F4" s="10">
        <v>808318.50100000005</v>
      </c>
      <c r="G4" s="10">
        <v>855780.98100000003</v>
      </c>
      <c r="H4" s="10">
        <v>1080851.8370000001</v>
      </c>
      <c r="I4" s="10">
        <v>1209394.93</v>
      </c>
      <c r="J4" s="10">
        <v>1330059.03</v>
      </c>
      <c r="K4" s="10">
        <v>1360176.219</v>
      </c>
      <c r="L4" s="10">
        <v>1561707.9820000001</v>
      </c>
    </row>
    <row r="5" spans="1:12">
      <c r="A5">
        <v>4</v>
      </c>
      <c r="B5" t="s">
        <v>4</v>
      </c>
      <c r="C5" s="10">
        <v>1304622.476</v>
      </c>
      <c r="D5" s="10">
        <v>2081522.3119999999</v>
      </c>
      <c r="E5" s="10">
        <v>3300647.5260000001</v>
      </c>
      <c r="F5" s="10">
        <v>3316069.6570000001</v>
      </c>
      <c r="G5" s="10">
        <v>4013607.7030000002</v>
      </c>
      <c r="H5" s="10">
        <v>4758963.2130000005</v>
      </c>
      <c r="I5" s="10">
        <v>5835995.7139999997</v>
      </c>
      <c r="J5" s="10">
        <v>6363731.8660000004</v>
      </c>
      <c r="K5" s="10">
        <v>6489711.3679999998</v>
      </c>
      <c r="L5" s="10">
        <v>7626033.7709999997</v>
      </c>
    </row>
    <row r="6" spans="1:12">
      <c r="A6">
        <v>5</v>
      </c>
      <c r="B6" t="s">
        <v>5</v>
      </c>
      <c r="C6" s="10">
        <v>521635.60700000002</v>
      </c>
      <c r="D6" s="10">
        <v>494038.12400000001</v>
      </c>
      <c r="E6" s="10">
        <v>786792.39099999995</v>
      </c>
      <c r="F6" s="10">
        <v>795311.58200000005</v>
      </c>
      <c r="G6" s="10">
        <v>908754.31299999997</v>
      </c>
      <c r="H6" s="10">
        <v>1069307.4950000001</v>
      </c>
      <c r="I6" s="10">
        <v>1094260.686</v>
      </c>
      <c r="J6" s="10">
        <v>1500252.2849999999</v>
      </c>
      <c r="K6" s="10">
        <v>1622411.064</v>
      </c>
      <c r="L6" s="10">
        <v>1826498.6</v>
      </c>
    </row>
    <row r="7" spans="1:12">
      <c r="A7">
        <v>6</v>
      </c>
      <c r="B7" t="s">
        <v>6</v>
      </c>
      <c r="C7" s="10">
        <v>258083.46900000001</v>
      </c>
      <c r="D7" s="10">
        <v>323980</v>
      </c>
      <c r="E7" s="10">
        <v>465099.94699999999</v>
      </c>
      <c r="F7" s="10">
        <v>506042.85499999998</v>
      </c>
      <c r="G7" s="10">
        <v>558125.32999999996</v>
      </c>
      <c r="H7" s="10">
        <v>620104.48800000001</v>
      </c>
      <c r="I7" s="10">
        <v>767132.53399999999</v>
      </c>
      <c r="J7" s="10">
        <v>936976.21</v>
      </c>
      <c r="K7" s="10">
        <v>968881.60800000001</v>
      </c>
      <c r="L7" s="10">
        <v>1006239.732</v>
      </c>
    </row>
    <row r="8" spans="1:12">
      <c r="A8">
        <v>7</v>
      </c>
      <c r="B8" t="s">
        <v>7</v>
      </c>
      <c r="C8" s="10">
        <v>1523644.287</v>
      </c>
      <c r="D8" s="10">
        <v>2145191.2009999999</v>
      </c>
      <c r="E8" s="10">
        <v>2055364.5530000001</v>
      </c>
      <c r="F8" s="10">
        <v>2577912.0699999998</v>
      </c>
      <c r="G8" s="10">
        <v>2876703.5619999999</v>
      </c>
      <c r="H8" s="10">
        <v>3502393.7969999998</v>
      </c>
      <c r="I8" s="10">
        <v>3289955.912</v>
      </c>
      <c r="J8" s="10">
        <v>4399869.7050000001</v>
      </c>
      <c r="K8" s="10">
        <v>3712614.6009999998</v>
      </c>
      <c r="L8" s="10">
        <v>4939250.9910000004</v>
      </c>
    </row>
    <row r="9" spans="1:12">
      <c r="A9">
        <v>8</v>
      </c>
      <c r="B9" t="s">
        <v>8</v>
      </c>
      <c r="C9" s="10">
        <v>6972751.1600000001</v>
      </c>
      <c r="D9" s="10">
        <v>9627347.3269999996</v>
      </c>
      <c r="E9" s="10">
        <v>11673114.294</v>
      </c>
      <c r="F9" s="10">
        <v>13148602.085999999</v>
      </c>
      <c r="G9" s="10">
        <v>12631884.602</v>
      </c>
      <c r="H9" s="10">
        <v>20707205.013</v>
      </c>
      <c r="I9" s="10">
        <v>22784925.585999999</v>
      </c>
      <c r="J9" s="10">
        <v>23737494.611000001</v>
      </c>
      <c r="K9" s="10">
        <v>30371733.357999999</v>
      </c>
      <c r="L9" s="10">
        <v>34509783.115999997</v>
      </c>
    </row>
    <row r="10" spans="1:12">
      <c r="A10">
        <v>9</v>
      </c>
      <c r="B10" t="s">
        <v>9</v>
      </c>
      <c r="C10" s="10">
        <v>672267.04700000002</v>
      </c>
      <c r="D10" s="10">
        <v>760339.47199999995</v>
      </c>
      <c r="E10" s="10">
        <v>1245496.9739999999</v>
      </c>
      <c r="F10" s="10">
        <v>1271925.8089999999</v>
      </c>
      <c r="G10" s="10">
        <v>1483115.5349999999</v>
      </c>
      <c r="H10" s="10">
        <v>1762391.1170000001</v>
      </c>
      <c r="I10" s="10">
        <v>1649327.433</v>
      </c>
      <c r="J10" s="10">
        <v>2246421.11</v>
      </c>
      <c r="K10" s="10">
        <v>2405995.2549999999</v>
      </c>
      <c r="L10" s="10">
        <v>2688504.443</v>
      </c>
    </row>
    <row r="11" spans="1:12">
      <c r="A11">
        <v>10</v>
      </c>
      <c r="B11" t="s">
        <v>10</v>
      </c>
      <c r="C11" s="10">
        <v>6265732.9919999996</v>
      </c>
      <c r="D11" s="10">
        <v>7606879.466</v>
      </c>
      <c r="E11" s="10">
        <v>13648410.111</v>
      </c>
      <c r="F11" s="10">
        <v>14724113.007999999</v>
      </c>
      <c r="G11" s="10">
        <v>16958816.394000001</v>
      </c>
      <c r="H11" s="10">
        <v>19256280.146000002</v>
      </c>
      <c r="I11" s="10">
        <v>21748500.642000001</v>
      </c>
      <c r="J11" s="10">
        <v>25804945.655000001</v>
      </c>
      <c r="K11" s="10">
        <v>25620293.293000001</v>
      </c>
      <c r="L11" s="10">
        <v>28148428.550000001</v>
      </c>
    </row>
    <row r="12" spans="1:12">
      <c r="A12">
        <v>11</v>
      </c>
      <c r="B12" t="s">
        <v>11</v>
      </c>
      <c r="C12" s="10">
        <v>3796513.8840000001</v>
      </c>
      <c r="D12" s="10">
        <v>5259700.5290000001</v>
      </c>
      <c r="E12" s="10">
        <v>8540012.8369999994</v>
      </c>
      <c r="F12" s="10">
        <v>9213696.6229999997</v>
      </c>
      <c r="G12" s="10">
        <v>10646904.181</v>
      </c>
      <c r="H12" s="10">
        <v>12396063.966</v>
      </c>
      <c r="I12" s="10">
        <v>13717072.629000001</v>
      </c>
      <c r="J12" s="10">
        <v>17583623.563000001</v>
      </c>
      <c r="K12" s="10">
        <v>18046095.822000001</v>
      </c>
      <c r="L12" s="10">
        <v>18805819.699000001</v>
      </c>
    </row>
    <row r="13" spans="1:12">
      <c r="A13">
        <v>12</v>
      </c>
      <c r="B13" t="s">
        <v>12</v>
      </c>
      <c r="C13" s="10">
        <v>5869745.6320000002</v>
      </c>
      <c r="D13" s="10">
        <v>6589867.568</v>
      </c>
      <c r="E13" s="10">
        <v>9633570.8760000002</v>
      </c>
      <c r="F13" s="10">
        <v>10689813.107999999</v>
      </c>
      <c r="G13" s="10">
        <v>13700106.993000001</v>
      </c>
      <c r="H13" s="10">
        <v>15074834.723999999</v>
      </c>
      <c r="I13" s="10">
        <v>16380714.233999999</v>
      </c>
      <c r="J13" s="10">
        <v>19418903.695</v>
      </c>
      <c r="K13" s="10">
        <v>21096956.460000001</v>
      </c>
      <c r="L13" s="10">
        <v>22600784.566</v>
      </c>
    </row>
    <row r="14" spans="1:12">
      <c r="A14">
        <v>13</v>
      </c>
      <c r="B14" t="s">
        <v>13</v>
      </c>
      <c r="C14" s="10">
        <v>774185.00699999998</v>
      </c>
      <c r="D14" s="10">
        <v>930490.05299999996</v>
      </c>
      <c r="E14" s="10">
        <v>1803799.149</v>
      </c>
      <c r="F14" s="10">
        <v>1764246.629</v>
      </c>
      <c r="G14" s="10">
        <v>2064408.105</v>
      </c>
      <c r="H14" s="10">
        <v>2615246.0699999998</v>
      </c>
      <c r="I14" s="10">
        <v>2728184.3769999999</v>
      </c>
      <c r="J14" s="10">
        <v>2793332.46</v>
      </c>
      <c r="K14" s="10">
        <v>3625292.372</v>
      </c>
      <c r="L14" s="10">
        <v>3207622.0929999999</v>
      </c>
    </row>
    <row r="15" spans="1:12">
      <c r="A15">
        <v>14</v>
      </c>
      <c r="B15" t="s">
        <v>14</v>
      </c>
      <c r="C15" s="10">
        <v>1142533.9720000001</v>
      </c>
      <c r="D15" s="10">
        <v>1195209.6140000001</v>
      </c>
      <c r="E15" s="10">
        <v>2284975.6320000002</v>
      </c>
      <c r="F15" s="10">
        <v>2056784.5260000001</v>
      </c>
      <c r="G15" s="10">
        <v>2242236.0959999999</v>
      </c>
      <c r="H15" s="10">
        <v>2434410.8810000001</v>
      </c>
      <c r="I15" s="10">
        <v>2311117.0499999998</v>
      </c>
      <c r="J15" s="10">
        <v>2934445.6979999999</v>
      </c>
      <c r="K15" s="10">
        <v>3193054.5839999998</v>
      </c>
      <c r="L15" s="10">
        <v>3491578.94</v>
      </c>
    </row>
    <row r="16" spans="1:12">
      <c r="A16">
        <v>15</v>
      </c>
      <c r="B16" t="s">
        <v>15</v>
      </c>
      <c r="C16" s="10">
        <v>622766.79299999995</v>
      </c>
      <c r="D16" s="10">
        <v>712053.81299999997</v>
      </c>
      <c r="E16" s="10">
        <v>1229065.9539999999</v>
      </c>
      <c r="F16" s="10">
        <v>1361950.8089999999</v>
      </c>
      <c r="G16" s="10">
        <v>1485025.7390000001</v>
      </c>
      <c r="H16" s="10">
        <v>1649116.75</v>
      </c>
      <c r="I16" s="10">
        <v>1632582.4439999999</v>
      </c>
      <c r="J16" s="10">
        <v>2166595.9479999999</v>
      </c>
      <c r="K16" s="10">
        <v>2374895.5079999999</v>
      </c>
      <c r="L16" s="10">
        <v>2665593.8360000001</v>
      </c>
    </row>
    <row r="17" spans="1:12">
      <c r="A17">
        <v>16</v>
      </c>
      <c r="B17" t="s">
        <v>16</v>
      </c>
      <c r="C17" s="10">
        <v>2936791.9010000001</v>
      </c>
      <c r="D17" s="10">
        <v>4679991.7110000001</v>
      </c>
      <c r="E17" s="10">
        <v>6126151.1809999999</v>
      </c>
      <c r="F17" s="10">
        <v>7103434.642</v>
      </c>
      <c r="G17" s="10">
        <v>6414604.6710000001</v>
      </c>
      <c r="H17" s="10">
        <v>4251297.7520000003</v>
      </c>
      <c r="I17" s="10">
        <v>4031278.537</v>
      </c>
      <c r="J17" s="10">
        <v>5186380.7180000003</v>
      </c>
      <c r="K17" s="10">
        <v>5641497.3650000002</v>
      </c>
      <c r="L17" s="10">
        <v>6526836.9780000001</v>
      </c>
    </row>
    <row r="18" spans="1:12">
      <c r="A18">
        <v>17</v>
      </c>
      <c r="B18" t="s">
        <v>17</v>
      </c>
      <c r="C18" s="10">
        <v>0</v>
      </c>
      <c r="D18" s="10">
        <v>0</v>
      </c>
      <c r="E18" s="10">
        <v>0</v>
      </c>
      <c r="F18" s="10">
        <v>0</v>
      </c>
      <c r="G18" s="10">
        <v>141231.908</v>
      </c>
      <c r="H18" s="10">
        <v>708397.78599999996</v>
      </c>
      <c r="I18" s="10">
        <v>996711.49699999997</v>
      </c>
      <c r="J18" s="10">
        <v>956570.84199999995</v>
      </c>
      <c r="K18" s="10">
        <v>898502.13500000001</v>
      </c>
      <c r="L18" s="10">
        <v>1154253.392</v>
      </c>
    </row>
    <row r="19" spans="1:12">
      <c r="A19">
        <v>18</v>
      </c>
      <c r="B19" t="s">
        <v>18</v>
      </c>
      <c r="C19" s="10">
        <v>525340.40599999996</v>
      </c>
      <c r="D19" s="10">
        <v>861648.228</v>
      </c>
      <c r="E19" s="10">
        <v>1041488.3149999999</v>
      </c>
      <c r="F19" s="10">
        <v>1195146.662</v>
      </c>
      <c r="G19" s="10">
        <v>1213820.5689999999</v>
      </c>
      <c r="H19" s="10">
        <v>1219616.966</v>
      </c>
      <c r="I19" s="10">
        <v>1493246.1170000001</v>
      </c>
      <c r="J19" s="10">
        <v>1705053.6</v>
      </c>
      <c r="K19" s="10">
        <v>1476940.7120000001</v>
      </c>
      <c r="L19" s="10">
        <v>1736540.226</v>
      </c>
    </row>
    <row r="20" spans="1:12">
      <c r="A20">
        <v>19</v>
      </c>
      <c r="B20" t="s">
        <v>19</v>
      </c>
      <c r="C20" s="10">
        <v>968441.24800000002</v>
      </c>
      <c r="D20" s="10">
        <v>1143029.3049999999</v>
      </c>
      <c r="E20" s="10">
        <v>1942405.3589999999</v>
      </c>
      <c r="F20" s="10">
        <v>1811879.22</v>
      </c>
      <c r="G20" s="10">
        <v>2144560.8149999999</v>
      </c>
      <c r="H20" s="10">
        <v>2584515.3509999998</v>
      </c>
      <c r="I20" s="10">
        <v>3337212.4840000002</v>
      </c>
      <c r="J20" s="10">
        <v>3993213.1310000001</v>
      </c>
      <c r="K20" s="10">
        <v>4345688.2699999996</v>
      </c>
      <c r="L20" s="10">
        <v>4666030.7960000001</v>
      </c>
    </row>
    <row r="21" spans="1:12">
      <c r="A21">
        <v>20</v>
      </c>
      <c r="B21" t="s">
        <v>20</v>
      </c>
      <c r="C21" s="10">
        <v>242969.25700000001</v>
      </c>
      <c r="D21" s="10">
        <v>235889.454</v>
      </c>
      <c r="E21" s="10">
        <v>450872.973</v>
      </c>
      <c r="F21" s="10">
        <v>591900.91799999995</v>
      </c>
      <c r="G21" s="10">
        <v>560913.09499999997</v>
      </c>
      <c r="H21" s="10">
        <v>754110.83100000001</v>
      </c>
      <c r="I21" s="10">
        <v>776040.76699999999</v>
      </c>
      <c r="J21" s="10">
        <v>994499.44900000002</v>
      </c>
      <c r="K21" s="10">
        <v>1225813.496</v>
      </c>
      <c r="L21" s="10">
        <v>1225901.098</v>
      </c>
    </row>
    <row r="22" spans="1:12">
      <c r="A22">
        <v>21</v>
      </c>
      <c r="B22" t="s">
        <v>21</v>
      </c>
      <c r="C22" s="10">
        <v>378672.69400000002</v>
      </c>
      <c r="D22" s="10">
        <v>426861.315</v>
      </c>
      <c r="E22" s="10">
        <v>739129.51300000004</v>
      </c>
      <c r="F22" s="10">
        <v>939228.83799999999</v>
      </c>
      <c r="G22" s="10">
        <v>830868.69299999997</v>
      </c>
      <c r="H22" s="10">
        <v>1069228.3829999999</v>
      </c>
      <c r="I22" s="10">
        <v>1218897.4350000001</v>
      </c>
      <c r="J22" s="10">
        <v>1559288.152</v>
      </c>
      <c r="K22" s="10">
        <v>1766831.5090000001</v>
      </c>
      <c r="L22" s="10">
        <v>1628502.952</v>
      </c>
    </row>
    <row r="23" spans="1:12">
      <c r="A23">
        <v>22</v>
      </c>
      <c r="B23" t="s">
        <v>22</v>
      </c>
      <c r="C23" s="10">
        <v>859304.82499999995</v>
      </c>
      <c r="D23" s="10">
        <v>886085.26500000001</v>
      </c>
      <c r="E23" s="10">
        <v>1344468.44</v>
      </c>
      <c r="F23" s="10">
        <v>1482172.6540000001</v>
      </c>
      <c r="G23" s="10">
        <v>1558834.8659999999</v>
      </c>
      <c r="H23" s="10">
        <v>1731408.0330000001</v>
      </c>
      <c r="I23" s="10">
        <v>2273102.4929999998</v>
      </c>
      <c r="J23" s="10">
        <v>2663257.5860000001</v>
      </c>
      <c r="K23" s="10">
        <v>2861893.9610000001</v>
      </c>
      <c r="L23" s="10">
        <v>3071274.0210000002</v>
      </c>
    </row>
    <row r="24" spans="1:12">
      <c r="A24">
        <v>23</v>
      </c>
      <c r="B24" t="s">
        <v>23</v>
      </c>
      <c r="C24" s="10">
        <v>538353.06000000006</v>
      </c>
      <c r="D24" s="10">
        <v>572612.93400000001</v>
      </c>
      <c r="E24" s="10">
        <v>1439363.825</v>
      </c>
      <c r="F24" s="10">
        <v>1590293.92</v>
      </c>
      <c r="G24" s="10">
        <v>1734235.0319999999</v>
      </c>
      <c r="H24" s="10">
        <v>2044792.233</v>
      </c>
      <c r="I24" s="10">
        <v>2393234.0890000002</v>
      </c>
      <c r="J24" s="10">
        <v>3090398.949</v>
      </c>
      <c r="K24" s="10">
        <v>3218631.037</v>
      </c>
      <c r="L24" s="10">
        <v>3427011.82</v>
      </c>
    </row>
    <row r="25" spans="1:12">
      <c r="A25">
        <v>24</v>
      </c>
      <c r="B25" t="s">
        <v>24</v>
      </c>
      <c r="C25" s="10">
        <v>2767756.0970000001</v>
      </c>
      <c r="D25" s="10">
        <v>3293803.2140000002</v>
      </c>
      <c r="E25" s="10">
        <v>4235837.6169999996</v>
      </c>
      <c r="F25" s="10">
        <v>5080595.3099999996</v>
      </c>
      <c r="G25" s="10">
        <v>6419561.8039999995</v>
      </c>
      <c r="H25" s="10">
        <v>6980187.9939999999</v>
      </c>
      <c r="I25" s="10">
        <v>6782510.7199999997</v>
      </c>
      <c r="J25" s="10">
        <v>7614480.3660000004</v>
      </c>
      <c r="K25" s="10">
        <v>8808677.3479999993</v>
      </c>
      <c r="L25" s="10">
        <v>6838354.5580000002</v>
      </c>
    </row>
    <row r="26" spans="1:12">
      <c r="A26">
        <v>25</v>
      </c>
      <c r="B26" t="s">
        <v>25</v>
      </c>
      <c r="C26" s="10">
        <v>1633624.557</v>
      </c>
      <c r="D26" s="10">
        <v>1726941.9280000001</v>
      </c>
      <c r="E26" s="10">
        <v>3245053.341</v>
      </c>
      <c r="F26" s="10">
        <v>3292872.5269999998</v>
      </c>
      <c r="G26" s="10">
        <v>3431470.7050000001</v>
      </c>
      <c r="H26" s="10">
        <v>4133737.6379999998</v>
      </c>
      <c r="I26" s="10">
        <v>4457822.88</v>
      </c>
      <c r="J26" s="10">
        <v>4938559.108</v>
      </c>
      <c r="K26" s="10">
        <v>5209813.2860000003</v>
      </c>
      <c r="L26" s="10">
        <v>5076486.82</v>
      </c>
    </row>
    <row r="27" spans="1:12">
      <c r="A27">
        <v>26</v>
      </c>
      <c r="B27" t="s">
        <v>26</v>
      </c>
      <c r="C27" s="10">
        <v>125638.652</v>
      </c>
      <c r="D27" s="10">
        <v>207595.524</v>
      </c>
      <c r="E27" s="10">
        <v>328534.12099999998</v>
      </c>
      <c r="F27" s="10">
        <v>438697.989</v>
      </c>
      <c r="G27" s="10">
        <v>507606.86</v>
      </c>
      <c r="H27" s="10">
        <v>490231.734</v>
      </c>
      <c r="I27" s="10">
        <v>825500.63899999997</v>
      </c>
      <c r="J27" s="10">
        <v>966727.71100000001</v>
      </c>
      <c r="K27" s="10">
        <v>948548.88600000006</v>
      </c>
      <c r="L27" s="10">
        <v>1059135.254</v>
      </c>
    </row>
    <row r="28" spans="1:12">
      <c r="A28">
        <v>27</v>
      </c>
      <c r="B28" t="s">
        <v>27</v>
      </c>
      <c r="C28" s="10">
        <v>1500511.91</v>
      </c>
      <c r="D28" s="10">
        <v>1820969.7390000001</v>
      </c>
      <c r="E28" s="10">
        <v>3135433.892</v>
      </c>
      <c r="F28" s="10">
        <v>3193410.4920000001</v>
      </c>
      <c r="G28" s="10">
        <v>3446840.4879999999</v>
      </c>
      <c r="H28" s="10">
        <v>3798198.14</v>
      </c>
      <c r="I28" s="10">
        <v>4635403.1390000004</v>
      </c>
      <c r="J28" s="10">
        <v>5924446.7869999995</v>
      </c>
      <c r="K28" s="10">
        <v>6538263.3930000002</v>
      </c>
      <c r="L28" s="10">
        <v>6841547.1189999999</v>
      </c>
    </row>
    <row r="29" spans="1:12">
      <c r="A29">
        <v>28</v>
      </c>
      <c r="B29" t="s">
        <v>28</v>
      </c>
      <c r="C29" s="10">
        <v>504698.48700000002</v>
      </c>
      <c r="D29" s="10">
        <v>698081.24100000004</v>
      </c>
      <c r="E29" s="10">
        <v>961116.05200000003</v>
      </c>
      <c r="F29" s="10">
        <v>942898.00800000003</v>
      </c>
      <c r="G29" s="10">
        <v>1167333.2620000001</v>
      </c>
      <c r="H29" s="10">
        <v>1526076.325</v>
      </c>
      <c r="I29" s="10">
        <v>1545657.4439999999</v>
      </c>
      <c r="J29" s="10">
        <v>1973535.89</v>
      </c>
      <c r="K29" s="10">
        <v>2107589.1430000002</v>
      </c>
      <c r="L29" s="10">
        <v>2342281.912</v>
      </c>
    </row>
    <row r="30" spans="1:12">
      <c r="A30">
        <v>29</v>
      </c>
      <c r="B30" t="s">
        <v>29</v>
      </c>
      <c r="C30" s="10">
        <v>597811.70499999996</v>
      </c>
      <c r="D30" s="10">
        <v>699679.82799999998</v>
      </c>
      <c r="E30" s="10">
        <v>1163334.848</v>
      </c>
      <c r="F30" s="10">
        <v>1060331.581</v>
      </c>
      <c r="G30" s="10">
        <v>1114072.138</v>
      </c>
      <c r="H30" s="10">
        <v>1235549.8089999999</v>
      </c>
      <c r="I30" s="10">
        <v>1466650.0109999999</v>
      </c>
      <c r="J30" s="10">
        <v>2091990.0589999999</v>
      </c>
      <c r="K30" s="10">
        <v>2182631.835</v>
      </c>
      <c r="L30" s="10">
        <v>2283602.077</v>
      </c>
    </row>
    <row r="31" spans="1:12">
      <c r="A31">
        <v>30</v>
      </c>
      <c r="B31" t="s">
        <v>30</v>
      </c>
      <c r="C31" s="10">
        <v>632041.03899999999</v>
      </c>
      <c r="D31" s="10">
        <v>626908.17500000005</v>
      </c>
      <c r="E31" s="10">
        <v>860233.28300000005</v>
      </c>
      <c r="F31" s="10">
        <v>921771.69</v>
      </c>
      <c r="G31" s="10">
        <v>1141016.7620000001</v>
      </c>
      <c r="H31" s="10">
        <v>1409339.2760000001</v>
      </c>
      <c r="I31" s="10">
        <v>1452472.986</v>
      </c>
      <c r="J31" s="10">
        <v>1989246.5430000001</v>
      </c>
      <c r="K31" s="10">
        <v>2126867.2310000001</v>
      </c>
      <c r="L31" s="10">
        <v>2162470.4569999999</v>
      </c>
    </row>
    <row r="32" spans="1:12">
      <c r="A32">
        <v>31</v>
      </c>
      <c r="B32" t="s">
        <v>31</v>
      </c>
      <c r="C32" s="10">
        <v>1031743.732</v>
      </c>
      <c r="D32" s="10">
        <v>1150643.7509999999</v>
      </c>
      <c r="E32" s="10">
        <v>1592402.8259999999</v>
      </c>
      <c r="F32" s="10">
        <v>1668156.9809999999</v>
      </c>
      <c r="G32" s="10">
        <v>1831872.7169999999</v>
      </c>
      <c r="H32" s="10">
        <v>2359421.523</v>
      </c>
      <c r="I32" s="10">
        <v>2600444.0610000002</v>
      </c>
      <c r="J32" s="10">
        <v>3665975.571</v>
      </c>
      <c r="K32" s="10">
        <v>3650739.9270000001</v>
      </c>
      <c r="L32" s="10">
        <v>4348665.8739999998</v>
      </c>
    </row>
    <row r="33" spans="1:12">
      <c r="A33">
        <v>32</v>
      </c>
      <c r="B33" t="s">
        <v>32</v>
      </c>
      <c r="C33" s="10">
        <v>1167117.2819999999</v>
      </c>
      <c r="D33" s="10">
        <v>2007450.23</v>
      </c>
      <c r="E33" s="10">
        <v>3194440.679</v>
      </c>
      <c r="F33" s="10">
        <v>3683194.5079999999</v>
      </c>
      <c r="G33" s="10">
        <v>4010626.5329999998</v>
      </c>
      <c r="H33" s="10">
        <v>3108721.12</v>
      </c>
      <c r="I33" s="10">
        <v>3564656.085</v>
      </c>
      <c r="J33" s="10">
        <v>3750786.551</v>
      </c>
      <c r="K33" s="10">
        <v>5023269.5180000002</v>
      </c>
      <c r="L33" s="10">
        <v>6693012.5089999996</v>
      </c>
    </row>
    <row r="34" spans="1:12">
      <c r="A34">
        <v>33</v>
      </c>
      <c r="B34" t="s">
        <v>33</v>
      </c>
      <c r="C34" s="10">
        <v>1991472.7649999999</v>
      </c>
      <c r="D34" s="10">
        <v>2339178.8870000001</v>
      </c>
      <c r="E34" s="10">
        <v>5159086.8049999997</v>
      </c>
      <c r="F34" s="10">
        <v>5004403.3229999999</v>
      </c>
      <c r="G34" s="10">
        <v>5371411.8320000004</v>
      </c>
      <c r="H34" s="10">
        <v>5886083.6979999999</v>
      </c>
      <c r="I34" s="10">
        <v>7037202.9550000001</v>
      </c>
      <c r="J34" s="10">
        <v>8174442.8969999999</v>
      </c>
      <c r="K34" s="10">
        <v>8780514.8790000007</v>
      </c>
      <c r="L34" s="10">
        <v>10466265.83</v>
      </c>
    </row>
    <row r="35" spans="1:12">
      <c r="A35">
        <v>34</v>
      </c>
      <c r="B35" t="s">
        <v>34</v>
      </c>
      <c r="C35" s="10">
        <v>788491.84600000002</v>
      </c>
      <c r="D35" s="10">
        <v>665763.67000000004</v>
      </c>
      <c r="E35" s="10">
        <v>1239114.375</v>
      </c>
      <c r="F35" s="10">
        <v>1440462.297</v>
      </c>
      <c r="G35" s="10">
        <v>1560157.3559999999</v>
      </c>
      <c r="H35" s="10">
        <v>1810940.1270000001</v>
      </c>
      <c r="I35" s="10">
        <v>1998595.55</v>
      </c>
      <c r="J35" s="10">
        <v>2566833.8089999999</v>
      </c>
      <c r="K35" s="10">
        <v>2644923.2579999999</v>
      </c>
      <c r="L35" s="10">
        <v>3186737.9509999999</v>
      </c>
    </row>
    <row r="37" spans="1:12">
      <c r="A37" t="s">
        <v>42</v>
      </c>
      <c r="B37" t="s">
        <v>0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12">
      <c r="A38">
        <v>1</v>
      </c>
      <c r="B38" t="s">
        <v>1</v>
      </c>
      <c r="D38" s="9">
        <f>((D2/C2)-1)*100</f>
        <v>7.0469060222312585</v>
      </c>
      <c r="E38" s="9">
        <f t="shared" ref="E38:L38" si="0">((E2/D2)-1)*100</f>
        <v>34.84764703880041</v>
      </c>
      <c r="F38" s="9">
        <f t="shared" si="0"/>
        <v>1.6398318283886715</v>
      </c>
      <c r="G38" s="9">
        <f t="shared" si="0"/>
        <v>61.075045279304959</v>
      </c>
      <c r="H38" s="9">
        <f t="shared" si="0"/>
        <v>1.1384063488412144</v>
      </c>
      <c r="I38" s="9">
        <f t="shared" si="0"/>
        <v>6.8212771919396342</v>
      </c>
      <c r="J38" s="9">
        <f t="shared" si="0"/>
        <v>18.858253730579367</v>
      </c>
      <c r="K38" s="9">
        <f t="shared" si="0"/>
        <v>-45.269524024059351</v>
      </c>
      <c r="L38" s="9">
        <f t="shared" si="0"/>
        <v>68.646593426717743</v>
      </c>
    </row>
    <row r="39" spans="1:12">
      <c r="A39">
        <v>2</v>
      </c>
      <c r="B39" t="s">
        <v>2</v>
      </c>
      <c r="D39" s="9">
        <f t="shared" ref="D39:L54" si="1">((D3/C3)-1)*100</f>
        <v>20.092075079648943</v>
      </c>
      <c r="E39" s="9">
        <f t="shared" si="1"/>
        <v>35.28036182188923</v>
      </c>
      <c r="F39" s="9">
        <f t="shared" si="1"/>
        <v>7.2882437944563616</v>
      </c>
      <c r="G39" s="9">
        <f t="shared" si="1"/>
        <v>20.83247649440796</v>
      </c>
      <c r="H39" s="9">
        <f t="shared" si="1"/>
        <v>10.537297776515707</v>
      </c>
      <c r="I39" s="9">
        <f t="shared" si="1"/>
        <v>10.750235608710668</v>
      </c>
      <c r="J39" s="9">
        <f t="shared" si="1"/>
        <v>12.719616515404763</v>
      </c>
      <c r="K39" s="9">
        <f t="shared" si="1"/>
        <v>3.3769303465803091</v>
      </c>
      <c r="L39" s="9">
        <f t="shared" si="1"/>
        <v>4.6047305538934769</v>
      </c>
    </row>
    <row r="40" spans="1:12">
      <c r="A40">
        <v>3</v>
      </c>
      <c r="B40" t="s">
        <v>3</v>
      </c>
      <c r="D40" s="9">
        <f t="shared" si="1"/>
        <v>30.635779670780995</v>
      </c>
      <c r="E40" s="9">
        <f t="shared" si="1"/>
        <v>54.105084357376086</v>
      </c>
      <c r="F40" s="9">
        <f t="shared" si="1"/>
        <v>5.6964102733863875</v>
      </c>
      <c r="G40" s="9">
        <f t="shared" si="1"/>
        <v>5.8717547527716407</v>
      </c>
      <c r="H40" s="9">
        <f t="shared" si="1"/>
        <v>26.300053518015719</v>
      </c>
      <c r="I40" s="9">
        <f t="shared" si="1"/>
        <v>11.892757971044631</v>
      </c>
      <c r="J40" s="9">
        <f t="shared" si="1"/>
        <v>9.9772288610470827</v>
      </c>
      <c r="K40" s="9">
        <f t="shared" si="1"/>
        <v>2.2643498010761265</v>
      </c>
      <c r="L40" s="9">
        <f t="shared" si="1"/>
        <v>14.816592158048891</v>
      </c>
    </row>
    <row r="41" spans="1:12">
      <c r="A41">
        <v>4</v>
      </c>
      <c r="B41" t="s">
        <v>4</v>
      </c>
      <c r="D41" s="9">
        <f t="shared" si="1"/>
        <v>59.549781664193844</v>
      </c>
      <c r="E41" s="9">
        <f t="shared" si="1"/>
        <v>58.568923665709917</v>
      </c>
      <c r="F41" s="9">
        <f t="shared" si="1"/>
        <v>0.46724562009472503</v>
      </c>
      <c r="G41" s="9">
        <f t="shared" si="1"/>
        <v>21.035084245819256</v>
      </c>
      <c r="H41" s="9">
        <f t="shared" si="1"/>
        <v>18.570711568120601</v>
      </c>
      <c r="I41" s="9">
        <f t="shared" si="1"/>
        <v>22.631662670933927</v>
      </c>
      <c r="J41" s="9">
        <f t="shared" si="1"/>
        <v>9.0427782654811004</v>
      </c>
      <c r="K41" s="9">
        <f t="shared" si="1"/>
        <v>1.9796481789730924</v>
      </c>
      <c r="L41" s="9">
        <f t="shared" si="1"/>
        <v>17.509598479264767</v>
      </c>
    </row>
    <row r="42" spans="1:12">
      <c r="A42">
        <v>5</v>
      </c>
      <c r="B42" t="s">
        <v>5</v>
      </c>
      <c r="D42" s="9">
        <f t="shared" si="1"/>
        <v>-5.29056732892853</v>
      </c>
      <c r="E42" s="9">
        <f t="shared" si="1"/>
        <v>59.257424230685473</v>
      </c>
      <c r="F42" s="9">
        <f t="shared" si="1"/>
        <v>1.0827749603897763</v>
      </c>
      <c r="G42" s="9">
        <f t="shared" si="1"/>
        <v>14.263935489876967</v>
      </c>
      <c r="H42" s="9">
        <f t="shared" si="1"/>
        <v>17.667391472396798</v>
      </c>
      <c r="I42" s="9">
        <f t="shared" si="1"/>
        <v>2.3335842231237525</v>
      </c>
      <c r="J42" s="9">
        <f t="shared" si="1"/>
        <v>37.101908548325554</v>
      </c>
      <c r="K42" s="9">
        <f t="shared" si="1"/>
        <v>8.1425491046660969</v>
      </c>
      <c r="L42" s="9">
        <f t="shared" si="1"/>
        <v>12.579274175857069</v>
      </c>
    </row>
    <row r="43" spans="1:12">
      <c r="A43">
        <v>6</v>
      </c>
      <c r="B43" t="s">
        <v>6</v>
      </c>
      <c r="D43" s="9">
        <f t="shared" si="1"/>
        <v>25.533030556095014</v>
      </c>
      <c r="E43" s="9">
        <f t="shared" si="1"/>
        <v>43.558227977035614</v>
      </c>
      <c r="F43" s="9">
        <f t="shared" si="1"/>
        <v>8.803034329307291</v>
      </c>
      <c r="G43" s="9">
        <f t="shared" si="1"/>
        <v>10.292107572588893</v>
      </c>
      <c r="H43" s="9">
        <f t="shared" si="1"/>
        <v>11.104881765534635</v>
      </c>
      <c r="I43" s="9">
        <f t="shared" si="1"/>
        <v>23.710205109820137</v>
      </c>
      <c r="J43" s="9">
        <f t="shared" si="1"/>
        <v>22.140069475921862</v>
      </c>
      <c r="K43" s="9">
        <f t="shared" si="1"/>
        <v>3.4051449395924305</v>
      </c>
      <c r="L43" s="9">
        <f t="shared" si="1"/>
        <v>3.855798653987863</v>
      </c>
    </row>
    <row r="44" spans="1:12">
      <c r="A44">
        <v>7</v>
      </c>
      <c r="B44" t="s">
        <v>7</v>
      </c>
      <c r="D44" s="9">
        <f t="shared" si="1"/>
        <v>40.793439735451841</v>
      </c>
      <c r="E44" s="9">
        <f t="shared" si="1"/>
        <v>-4.187349265563201</v>
      </c>
      <c r="F44" s="9">
        <f t="shared" si="1"/>
        <v>25.423592921133718</v>
      </c>
      <c r="G44" s="9">
        <f t="shared" si="1"/>
        <v>11.590445441376129</v>
      </c>
      <c r="H44" s="9">
        <f t="shared" si="1"/>
        <v>21.750250643309066</v>
      </c>
      <c r="I44" s="9">
        <f t="shared" si="1"/>
        <v>-6.0655054032463411</v>
      </c>
      <c r="J44" s="9">
        <f t="shared" si="1"/>
        <v>33.736433638871198</v>
      </c>
      <c r="K44" s="9">
        <f t="shared" si="1"/>
        <v>-15.619896726009985</v>
      </c>
      <c r="L44" s="9">
        <f t="shared" si="1"/>
        <v>33.039690940977387</v>
      </c>
    </row>
    <row r="45" spans="1:12">
      <c r="A45">
        <v>8</v>
      </c>
      <c r="B45" t="s">
        <v>8</v>
      </c>
      <c r="D45" s="9">
        <f t="shared" si="1"/>
        <v>38.071001045159903</v>
      </c>
      <c r="E45" s="9">
        <f t="shared" si="1"/>
        <v>21.249539437126419</v>
      </c>
      <c r="F45" s="9">
        <f t="shared" si="1"/>
        <v>12.640052644377885</v>
      </c>
      <c r="G45" s="9">
        <f t="shared" si="1"/>
        <v>-3.9298282860820266</v>
      </c>
      <c r="H45" s="9">
        <f t="shared" si="1"/>
        <v>63.928073010748051</v>
      </c>
      <c r="I45" s="9">
        <f t="shared" si="1"/>
        <v>10.033805005048269</v>
      </c>
      <c r="J45" s="9">
        <f t="shared" si="1"/>
        <v>4.1806984245114309</v>
      </c>
      <c r="K45" s="9">
        <f t="shared" si="1"/>
        <v>27.948352830486488</v>
      </c>
      <c r="L45" s="9">
        <f t="shared" si="1"/>
        <v>13.624674328671539</v>
      </c>
    </row>
    <row r="46" spans="1:12">
      <c r="A46">
        <v>9</v>
      </c>
      <c r="B46" t="s">
        <v>9</v>
      </c>
      <c r="D46" s="9">
        <f t="shared" si="1"/>
        <v>13.100809476386544</v>
      </c>
      <c r="E46" s="9">
        <f t="shared" si="1"/>
        <v>63.80801206122311</v>
      </c>
      <c r="F46" s="9">
        <f t="shared" si="1"/>
        <v>2.1219509602758757</v>
      </c>
      <c r="G46" s="9">
        <f t="shared" si="1"/>
        <v>16.603934325858162</v>
      </c>
      <c r="H46" s="9">
        <f t="shared" si="1"/>
        <v>18.830332189865452</v>
      </c>
      <c r="I46" s="9">
        <f t="shared" si="1"/>
        <v>-6.415357119619447</v>
      </c>
      <c r="J46" s="9">
        <f t="shared" si="1"/>
        <v>36.20225220615729</v>
      </c>
      <c r="K46" s="9">
        <f t="shared" si="1"/>
        <v>7.1034831488028471</v>
      </c>
      <c r="L46" s="9">
        <f t="shared" si="1"/>
        <v>11.74188466967696</v>
      </c>
    </row>
    <row r="47" spans="1:12">
      <c r="A47">
        <v>10</v>
      </c>
      <c r="B47" t="s">
        <v>10</v>
      </c>
      <c r="D47" s="9">
        <f t="shared" si="1"/>
        <v>21.404462585819694</v>
      </c>
      <c r="E47" s="9">
        <f t="shared" si="1"/>
        <v>79.421932107685649</v>
      </c>
      <c r="F47" s="9">
        <f t="shared" si="1"/>
        <v>7.8815253077208824</v>
      </c>
      <c r="G47" s="9">
        <f t="shared" si="1"/>
        <v>15.177168124054941</v>
      </c>
      <c r="H47" s="9">
        <f t="shared" si="1"/>
        <v>13.5473119032814</v>
      </c>
      <c r="I47" s="9">
        <f t="shared" si="1"/>
        <v>12.942377640458735</v>
      </c>
      <c r="J47" s="9">
        <f t="shared" si="1"/>
        <v>18.651607666076654</v>
      </c>
      <c r="K47" s="9">
        <f t="shared" si="1"/>
        <v>-0.71556966043918591</v>
      </c>
      <c r="L47" s="9">
        <f t="shared" si="1"/>
        <v>9.8677061503067875</v>
      </c>
    </row>
    <row r="48" spans="1:12">
      <c r="A48">
        <v>11</v>
      </c>
      <c r="B48" t="s">
        <v>11</v>
      </c>
      <c r="D48" s="9">
        <f t="shared" si="1"/>
        <v>38.540268512290801</v>
      </c>
      <c r="E48" s="9">
        <f t="shared" si="1"/>
        <v>62.366902638536125</v>
      </c>
      <c r="F48" s="9">
        <f t="shared" si="1"/>
        <v>7.8885570649406267</v>
      </c>
      <c r="G48" s="9">
        <f t="shared" si="1"/>
        <v>15.555185032056595</v>
      </c>
      <c r="H48" s="9">
        <f t="shared" si="1"/>
        <v>16.428811185522598</v>
      </c>
      <c r="I48" s="9">
        <f t="shared" si="1"/>
        <v>10.656678334536451</v>
      </c>
      <c r="J48" s="9">
        <f t="shared" si="1"/>
        <v>28.187872431509309</v>
      </c>
      <c r="K48" s="9">
        <f t="shared" si="1"/>
        <v>2.6301305720235479</v>
      </c>
      <c r="L48" s="9">
        <f t="shared" si="1"/>
        <v>4.2099071427617041</v>
      </c>
    </row>
    <row r="49" spans="1:12">
      <c r="A49">
        <v>12</v>
      </c>
      <c r="B49" t="s">
        <v>12</v>
      </c>
      <c r="D49" s="9">
        <f t="shared" si="1"/>
        <v>12.268366998292436</v>
      </c>
      <c r="E49" s="9">
        <f t="shared" si="1"/>
        <v>46.187624813282135</v>
      </c>
      <c r="F49" s="9">
        <f t="shared" si="1"/>
        <v>10.964181876020685</v>
      </c>
      <c r="G49" s="9">
        <f t="shared" si="1"/>
        <v>28.160397703746298</v>
      </c>
      <c r="H49" s="9">
        <f t="shared" si="1"/>
        <v>10.034430619428081</v>
      </c>
      <c r="I49" s="9">
        <f t="shared" si="1"/>
        <v>8.6626456203925386</v>
      </c>
      <c r="J49" s="9">
        <f t="shared" si="1"/>
        <v>18.547356468095266</v>
      </c>
      <c r="K49" s="9">
        <f t="shared" si="1"/>
        <v>8.6413362533543481</v>
      </c>
      <c r="L49" s="9">
        <f t="shared" si="1"/>
        <v>7.1281756155266773</v>
      </c>
    </row>
    <row r="50" spans="1:12">
      <c r="A50">
        <v>13</v>
      </c>
      <c r="B50" t="s">
        <v>13</v>
      </c>
      <c r="D50" s="9">
        <f t="shared" si="1"/>
        <v>20.189624519556215</v>
      </c>
      <c r="E50" s="9">
        <f t="shared" si="1"/>
        <v>93.854748171069375</v>
      </c>
      <c r="F50" s="9">
        <f t="shared" si="1"/>
        <v>-2.1927341534631162</v>
      </c>
      <c r="G50" s="9">
        <f t="shared" si="1"/>
        <v>17.013577980882168</v>
      </c>
      <c r="H50" s="9">
        <f t="shared" si="1"/>
        <v>26.682610074329261</v>
      </c>
      <c r="I50" s="9">
        <f t="shared" si="1"/>
        <v>4.3184581479936979</v>
      </c>
      <c r="J50" s="9">
        <f t="shared" si="1"/>
        <v>2.3879648145936239</v>
      </c>
      <c r="K50" s="9">
        <f t="shared" si="1"/>
        <v>29.783777044569916</v>
      </c>
      <c r="L50" s="9">
        <f t="shared" si="1"/>
        <v>-11.521009511560576</v>
      </c>
    </row>
    <row r="51" spans="1:12">
      <c r="A51">
        <v>14</v>
      </c>
      <c r="B51" t="s">
        <v>14</v>
      </c>
      <c r="D51" s="9">
        <f t="shared" si="1"/>
        <v>4.6104223848846715</v>
      </c>
      <c r="E51" s="9">
        <f t="shared" si="1"/>
        <v>91.177815609505302</v>
      </c>
      <c r="F51" s="9">
        <f t="shared" si="1"/>
        <v>-9.9865881633174567</v>
      </c>
      <c r="G51" s="9">
        <f t="shared" si="1"/>
        <v>9.0165774613572669</v>
      </c>
      <c r="H51" s="9">
        <f t="shared" si="1"/>
        <v>8.5706757349427676</v>
      </c>
      <c r="I51" s="9">
        <f t="shared" si="1"/>
        <v>-5.064627009445255</v>
      </c>
      <c r="J51" s="9">
        <f t="shared" si="1"/>
        <v>26.970881807998424</v>
      </c>
      <c r="K51" s="9">
        <f t="shared" si="1"/>
        <v>8.8128700482090103</v>
      </c>
      <c r="L51" s="9">
        <f t="shared" si="1"/>
        <v>9.3491779782240094</v>
      </c>
    </row>
    <row r="52" spans="1:12">
      <c r="A52">
        <v>15</v>
      </c>
      <c r="B52" t="s">
        <v>15</v>
      </c>
      <c r="D52" s="9">
        <f t="shared" si="1"/>
        <v>14.33715172414467</v>
      </c>
      <c r="E52" s="9">
        <f t="shared" si="1"/>
        <v>72.608576986863198</v>
      </c>
      <c r="F52" s="9">
        <f t="shared" si="1"/>
        <v>10.811857131631196</v>
      </c>
      <c r="G52" s="9">
        <f t="shared" si="1"/>
        <v>9.0366648477096412</v>
      </c>
      <c r="H52" s="9">
        <f t="shared" si="1"/>
        <v>11.049708209804976</v>
      </c>
      <c r="I52" s="9">
        <f t="shared" si="1"/>
        <v>-1.0026158548204767</v>
      </c>
      <c r="J52" s="9">
        <f t="shared" si="1"/>
        <v>32.709741916102587</v>
      </c>
      <c r="K52" s="9">
        <f t="shared" si="1"/>
        <v>9.6141396457555039</v>
      </c>
      <c r="L52" s="9">
        <f t="shared" si="1"/>
        <v>12.240468139367099</v>
      </c>
    </row>
    <row r="53" spans="1:12">
      <c r="A53">
        <v>16</v>
      </c>
      <c r="B53" t="s">
        <v>16</v>
      </c>
      <c r="D53" s="9">
        <f t="shared" si="1"/>
        <v>59.357280623336891</v>
      </c>
      <c r="E53" s="9">
        <f t="shared" si="1"/>
        <v>30.900898106312891</v>
      </c>
      <c r="F53" s="9">
        <f t="shared" si="1"/>
        <v>15.95265007548301</v>
      </c>
      <c r="G53" s="9">
        <f t="shared" si="1"/>
        <v>-9.6971395629826933</v>
      </c>
      <c r="H53" s="9">
        <f t="shared" si="1"/>
        <v>-33.724711497501417</v>
      </c>
      <c r="I53" s="9">
        <f t="shared" si="1"/>
        <v>-5.1753423974242541</v>
      </c>
      <c r="J53" s="9">
        <f t="shared" si="1"/>
        <v>28.653494676644332</v>
      </c>
      <c r="K53" s="9">
        <f t="shared" si="1"/>
        <v>8.7752263427260289</v>
      </c>
      <c r="L53" s="9">
        <f t="shared" si="1"/>
        <v>15.693344438883727</v>
      </c>
    </row>
    <row r="54" spans="1:12">
      <c r="A54">
        <v>17</v>
      </c>
      <c r="B54" t="s">
        <v>17</v>
      </c>
      <c r="D54" s="9"/>
      <c r="E54" s="9"/>
      <c r="F54" s="9"/>
      <c r="G54" s="9"/>
      <c r="H54" s="9">
        <f t="shared" si="1"/>
        <v>401.58480192733788</v>
      </c>
      <c r="I54" s="9">
        <f t="shared" si="1"/>
        <v>40.699408820569083</v>
      </c>
      <c r="J54" s="9">
        <f t="shared" si="1"/>
        <v>-4.0273093187767284</v>
      </c>
      <c r="K54" s="9">
        <f t="shared" si="1"/>
        <v>-6.0705077397707141</v>
      </c>
      <c r="L54" s="9">
        <f t="shared" si="1"/>
        <v>28.464179108489262</v>
      </c>
    </row>
    <row r="55" spans="1:12">
      <c r="A55">
        <v>18</v>
      </c>
      <c r="B55" t="s">
        <v>18</v>
      </c>
      <c r="D55" s="9">
        <f t="shared" ref="D55:L70" si="2">((D19/C19)-1)*100</f>
        <v>64.0171245460986</v>
      </c>
      <c r="E55" s="9">
        <f t="shared" si="2"/>
        <v>20.871636609458676</v>
      </c>
      <c r="F55" s="9">
        <f t="shared" si="2"/>
        <v>14.753727409798167</v>
      </c>
      <c r="G55" s="9">
        <f t="shared" si="2"/>
        <v>1.5624782793393965</v>
      </c>
      <c r="H55" s="9">
        <f t="shared" si="2"/>
        <v>0.47753326546240427</v>
      </c>
      <c r="I55" s="9">
        <f t="shared" si="2"/>
        <v>22.435662886637807</v>
      </c>
      <c r="J55" s="9">
        <f t="shared" si="2"/>
        <v>14.184365228789675</v>
      </c>
      <c r="K55" s="9">
        <f t="shared" si="2"/>
        <v>-13.37863443119911</v>
      </c>
      <c r="L55" s="9">
        <f t="shared" si="2"/>
        <v>17.576840552283457</v>
      </c>
    </row>
    <row r="56" spans="1:12">
      <c r="A56">
        <v>19</v>
      </c>
      <c r="B56" t="s">
        <v>19</v>
      </c>
      <c r="D56" s="9">
        <f t="shared" si="2"/>
        <v>18.027738632627923</v>
      </c>
      <c r="E56" s="9">
        <f t="shared" si="2"/>
        <v>69.934869605114812</v>
      </c>
      <c r="F56" s="9">
        <f t="shared" si="2"/>
        <v>-6.7198197531332049</v>
      </c>
      <c r="G56" s="9">
        <f t="shared" si="2"/>
        <v>18.361135296865982</v>
      </c>
      <c r="H56" s="9">
        <f t="shared" si="2"/>
        <v>20.514901369211103</v>
      </c>
      <c r="I56" s="9">
        <f t="shared" si="2"/>
        <v>29.123337677555948</v>
      </c>
      <c r="J56" s="9">
        <f t="shared" si="2"/>
        <v>19.657143503601972</v>
      </c>
      <c r="K56" s="9">
        <f t="shared" si="2"/>
        <v>8.8268551524003147</v>
      </c>
      <c r="L56" s="9">
        <f t="shared" si="2"/>
        <v>7.3715026503730519</v>
      </c>
    </row>
    <row r="57" spans="1:12">
      <c r="A57">
        <v>20</v>
      </c>
      <c r="B57" t="s">
        <v>20</v>
      </c>
      <c r="D57" s="9">
        <f t="shared" si="2"/>
        <v>-2.9138678232036641</v>
      </c>
      <c r="E57" s="9">
        <f t="shared" si="2"/>
        <v>91.137401589814175</v>
      </c>
      <c r="F57" s="9">
        <f t="shared" si="2"/>
        <v>31.278864213490998</v>
      </c>
      <c r="G57" s="9">
        <f t="shared" si="2"/>
        <v>-5.2353057847428381</v>
      </c>
      <c r="H57" s="9">
        <f t="shared" si="2"/>
        <v>34.443434771299117</v>
      </c>
      <c r="I57" s="9">
        <f t="shared" si="2"/>
        <v>2.9080521189331687</v>
      </c>
      <c r="J57" s="9">
        <f t="shared" si="2"/>
        <v>28.150413134159493</v>
      </c>
      <c r="K57" s="9">
        <f t="shared" si="2"/>
        <v>23.25934390738913</v>
      </c>
      <c r="L57" s="9">
        <f t="shared" si="2"/>
        <v>7.1464378786689764E-3</v>
      </c>
    </row>
    <row r="58" spans="1:12">
      <c r="A58">
        <v>21</v>
      </c>
      <c r="B58" t="s">
        <v>21</v>
      </c>
      <c r="D58" s="9">
        <f t="shared" si="2"/>
        <v>12.725665664184383</v>
      </c>
      <c r="E58" s="9">
        <f t="shared" si="2"/>
        <v>73.154485315681512</v>
      </c>
      <c r="F58" s="9">
        <f t="shared" si="2"/>
        <v>27.072295379984368</v>
      </c>
      <c r="G58" s="9">
        <f t="shared" si="2"/>
        <v>-11.537139897742366</v>
      </c>
      <c r="H58" s="9">
        <f t="shared" si="2"/>
        <v>28.688009550505477</v>
      </c>
      <c r="I58" s="9">
        <f t="shared" si="2"/>
        <v>13.997856246582652</v>
      </c>
      <c r="J58" s="9">
        <f t="shared" si="2"/>
        <v>27.926116441454308</v>
      </c>
      <c r="K58" s="9">
        <f t="shared" si="2"/>
        <v>13.310134931365791</v>
      </c>
      <c r="L58" s="9">
        <f t="shared" si="2"/>
        <v>-7.8291878028761142</v>
      </c>
    </row>
    <row r="59" spans="1:12">
      <c r="A59">
        <v>22</v>
      </c>
      <c r="B59" t="s">
        <v>22</v>
      </c>
      <c r="D59" s="9">
        <f t="shared" si="2"/>
        <v>3.1165238714911281</v>
      </c>
      <c r="E59" s="9">
        <f t="shared" si="2"/>
        <v>51.731271594951963</v>
      </c>
      <c r="F59" s="9">
        <f t="shared" si="2"/>
        <v>10.242279394821651</v>
      </c>
      <c r="G59" s="9">
        <f t="shared" si="2"/>
        <v>5.1722862240851875</v>
      </c>
      <c r="H59" s="9">
        <f t="shared" si="2"/>
        <v>11.070650956302131</v>
      </c>
      <c r="I59" s="9">
        <f t="shared" si="2"/>
        <v>31.286354786133753</v>
      </c>
      <c r="J59" s="9">
        <f t="shared" si="2"/>
        <v>17.163990370055004</v>
      </c>
      <c r="K59" s="9">
        <f t="shared" si="2"/>
        <v>7.4583989188344413</v>
      </c>
      <c r="L59" s="9">
        <f t="shared" si="2"/>
        <v>7.3161361969833028</v>
      </c>
    </row>
    <row r="60" spans="1:12">
      <c r="A60">
        <v>23</v>
      </c>
      <c r="B60" t="s">
        <v>23</v>
      </c>
      <c r="D60" s="9">
        <f t="shared" si="2"/>
        <v>6.3638300857804975</v>
      </c>
      <c r="E60" s="9">
        <f t="shared" si="2"/>
        <v>151.36767605741858</v>
      </c>
      <c r="F60" s="9">
        <f t="shared" si="2"/>
        <v>10.48588913925219</v>
      </c>
      <c r="G60" s="9">
        <f t="shared" si="2"/>
        <v>9.0512269580959028</v>
      </c>
      <c r="H60" s="9">
        <f t="shared" si="2"/>
        <v>17.907445949921286</v>
      </c>
      <c r="I60" s="9">
        <f t="shared" si="2"/>
        <v>17.040452833136332</v>
      </c>
      <c r="J60" s="9">
        <f t="shared" si="2"/>
        <v>29.130658935721023</v>
      </c>
      <c r="K60" s="9">
        <f t="shared" si="2"/>
        <v>4.1493700365609287</v>
      </c>
      <c r="L60" s="9">
        <f t="shared" si="2"/>
        <v>6.4742053563935587</v>
      </c>
    </row>
    <row r="61" spans="1:12">
      <c r="A61">
        <v>24</v>
      </c>
      <c r="B61" t="s">
        <v>24</v>
      </c>
      <c r="D61" s="9">
        <f t="shared" si="2"/>
        <v>19.006267119063992</v>
      </c>
      <c r="E61" s="9">
        <f t="shared" si="2"/>
        <v>28.600202920319305</v>
      </c>
      <c r="F61" s="9">
        <f t="shared" si="2"/>
        <v>19.94310852733523</v>
      </c>
      <c r="G61" s="9">
        <f t="shared" si="2"/>
        <v>26.354519742293746</v>
      </c>
      <c r="H61" s="9">
        <f t="shared" si="2"/>
        <v>8.7330912469863122</v>
      </c>
      <c r="I61" s="9">
        <f t="shared" si="2"/>
        <v>-2.8319763618102956</v>
      </c>
      <c r="J61" s="9">
        <f t="shared" si="2"/>
        <v>12.266396329411201</v>
      </c>
      <c r="K61" s="9">
        <f t="shared" si="2"/>
        <v>15.683236735789595</v>
      </c>
      <c r="L61" s="9">
        <f t="shared" si="2"/>
        <v>-22.36797548779964</v>
      </c>
    </row>
    <row r="62" spans="1:12">
      <c r="A62">
        <v>25</v>
      </c>
      <c r="B62" t="s">
        <v>25</v>
      </c>
      <c r="D62" s="9">
        <f t="shared" si="2"/>
        <v>5.7122899261118354</v>
      </c>
      <c r="E62" s="9">
        <f t="shared" si="2"/>
        <v>87.907496389189504</v>
      </c>
      <c r="F62" s="9">
        <f t="shared" si="2"/>
        <v>1.4736024642745482</v>
      </c>
      <c r="G62" s="9">
        <f t="shared" si="2"/>
        <v>4.2090356326751399</v>
      </c>
      <c r="H62" s="9">
        <f t="shared" si="2"/>
        <v>20.465479480175254</v>
      </c>
      <c r="I62" s="9">
        <f t="shared" si="2"/>
        <v>7.8400051087131883</v>
      </c>
      <c r="J62" s="9">
        <f t="shared" si="2"/>
        <v>10.78410338277056</v>
      </c>
      <c r="K62" s="9">
        <f t="shared" si="2"/>
        <v>5.4925773301081726</v>
      </c>
      <c r="L62" s="9">
        <f t="shared" si="2"/>
        <v>-2.559140964960871</v>
      </c>
    </row>
    <row r="63" spans="1:12">
      <c r="A63">
        <v>26</v>
      </c>
      <c r="B63" t="s">
        <v>26</v>
      </c>
      <c r="D63" s="9">
        <f t="shared" si="2"/>
        <v>65.232212138028984</v>
      </c>
      <c r="E63" s="9">
        <f t="shared" si="2"/>
        <v>58.256842281435681</v>
      </c>
      <c r="F63" s="9">
        <f t="shared" si="2"/>
        <v>33.53194111609492</v>
      </c>
      <c r="G63" s="9">
        <f t="shared" si="2"/>
        <v>15.707587617868013</v>
      </c>
      <c r="H63" s="9">
        <f t="shared" si="2"/>
        <v>-3.4229494061605026</v>
      </c>
      <c r="I63" s="9">
        <f t="shared" si="2"/>
        <v>68.389882120523836</v>
      </c>
      <c r="J63" s="9">
        <f t="shared" si="2"/>
        <v>17.108051202853169</v>
      </c>
      <c r="K63" s="9">
        <f t="shared" si="2"/>
        <v>-1.8804493543684075</v>
      </c>
      <c r="L63" s="9">
        <f t="shared" si="2"/>
        <v>11.658478506715554</v>
      </c>
    </row>
    <row r="64" spans="1:12">
      <c r="A64">
        <v>27</v>
      </c>
      <c r="B64" t="s">
        <v>27</v>
      </c>
      <c r="D64" s="9">
        <f t="shared" si="2"/>
        <v>21.356566839912674</v>
      </c>
      <c r="E64" s="9">
        <f t="shared" si="2"/>
        <v>72.18484331990318</v>
      </c>
      <c r="F64" s="9">
        <f t="shared" si="2"/>
        <v>1.849077416300382</v>
      </c>
      <c r="G64" s="9">
        <f t="shared" si="2"/>
        <v>7.9360294154128264</v>
      </c>
      <c r="H64" s="9">
        <f t="shared" si="2"/>
        <v>10.193615086721719</v>
      </c>
      <c r="I64" s="9">
        <f t="shared" si="2"/>
        <v>22.042162313312087</v>
      </c>
      <c r="J64" s="9">
        <f t="shared" si="2"/>
        <v>27.808663224016495</v>
      </c>
      <c r="K64" s="9">
        <f t="shared" si="2"/>
        <v>10.360741315913202</v>
      </c>
      <c r="L64" s="9">
        <f t="shared" si="2"/>
        <v>4.6385975567258653</v>
      </c>
    </row>
    <row r="65" spans="1:12">
      <c r="A65">
        <v>28</v>
      </c>
      <c r="B65" t="s">
        <v>28</v>
      </c>
      <c r="D65" s="9">
        <f t="shared" si="2"/>
        <v>38.31649172350302</v>
      </c>
      <c r="E65" s="9">
        <f t="shared" si="2"/>
        <v>37.679684763223698</v>
      </c>
      <c r="F65" s="9">
        <f t="shared" si="2"/>
        <v>-1.8955092844500698</v>
      </c>
      <c r="G65" s="9">
        <f t="shared" si="2"/>
        <v>23.802707407989352</v>
      </c>
      <c r="H65" s="9">
        <f t="shared" si="2"/>
        <v>30.7318462240477</v>
      </c>
      <c r="I65" s="9">
        <f t="shared" si="2"/>
        <v>1.2831022065688646</v>
      </c>
      <c r="J65" s="9">
        <f t="shared" si="2"/>
        <v>27.682618012222381</v>
      </c>
      <c r="K65" s="9">
        <f t="shared" si="2"/>
        <v>6.7925419385203245</v>
      </c>
      <c r="L65" s="9">
        <f t="shared" si="2"/>
        <v>11.135603434829422</v>
      </c>
    </row>
    <row r="66" spans="1:12">
      <c r="A66">
        <v>29</v>
      </c>
      <c r="B66" t="s">
        <v>29</v>
      </c>
      <c r="D66" s="9">
        <f t="shared" si="2"/>
        <v>17.040168693251001</v>
      </c>
      <c r="E66" s="9">
        <f t="shared" si="2"/>
        <v>66.2667410786066</v>
      </c>
      <c r="F66" s="9">
        <f t="shared" si="2"/>
        <v>-8.8541374976502052</v>
      </c>
      <c r="G66" s="9">
        <f t="shared" si="2"/>
        <v>5.0682784482677823</v>
      </c>
      <c r="H66" s="9">
        <f t="shared" si="2"/>
        <v>10.903932237106172</v>
      </c>
      <c r="I66" s="9">
        <f t="shared" si="2"/>
        <v>18.704240032786899</v>
      </c>
      <c r="J66" s="9">
        <f t="shared" si="2"/>
        <v>42.637305649602595</v>
      </c>
      <c r="K66" s="9">
        <f t="shared" si="2"/>
        <v>4.3328014686325966</v>
      </c>
      <c r="L66" s="9">
        <f t="shared" si="2"/>
        <v>4.6260775812426491</v>
      </c>
    </row>
    <row r="67" spans="1:12">
      <c r="A67">
        <v>30</v>
      </c>
      <c r="B67" t="s">
        <v>30</v>
      </c>
      <c r="D67" s="9">
        <f t="shared" si="2"/>
        <v>-0.81210929089684525</v>
      </c>
      <c r="E67" s="9">
        <f t="shared" si="2"/>
        <v>37.218386568335937</v>
      </c>
      <c r="F67" s="9">
        <f t="shared" si="2"/>
        <v>7.1536882164555671</v>
      </c>
      <c r="G67" s="9">
        <f t="shared" si="2"/>
        <v>23.785181773156893</v>
      </c>
      <c r="H67" s="9">
        <f t="shared" si="2"/>
        <v>23.516088714567008</v>
      </c>
      <c r="I67" s="9">
        <f t="shared" si="2"/>
        <v>3.0605625440612405</v>
      </c>
      <c r="J67" s="9">
        <f t="shared" si="2"/>
        <v>36.955837538723067</v>
      </c>
      <c r="K67" s="9">
        <f t="shared" si="2"/>
        <v>6.9182318543810517</v>
      </c>
      <c r="L67" s="9">
        <f t="shared" si="2"/>
        <v>1.6739750126884889</v>
      </c>
    </row>
    <row r="68" spans="1:12">
      <c r="A68">
        <v>31</v>
      </c>
      <c r="B68" t="s">
        <v>31</v>
      </c>
      <c r="D68" s="9">
        <f t="shared" si="2"/>
        <v>11.524181374915287</v>
      </c>
      <c r="E68" s="9">
        <f t="shared" si="2"/>
        <v>38.392341210394321</v>
      </c>
      <c r="F68" s="9">
        <f t="shared" si="2"/>
        <v>4.7572230947547922</v>
      </c>
      <c r="G68" s="9">
        <f t="shared" si="2"/>
        <v>9.8141684424602804</v>
      </c>
      <c r="H68" s="9">
        <f t="shared" si="2"/>
        <v>28.798333044882618</v>
      </c>
      <c r="I68" s="9">
        <f t="shared" si="2"/>
        <v>10.215323360004813</v>
      </c>
      <c r="J68" s="9">
        <f t="shared" si="2"/>
        <v>40.974982926194926</v>
      </c>
      <c r="K68" s="9">
        <f t="shared" si="2"/>
        <v>-0.41559589541519948</v>
      </c>
      <c r="L68" s="9">
        <f t="shared" si="2"/>
        <v>19.117383351202477</v>
      </c>
    </row>
    <row r="69" spans="1:12">
      <c r="A69">
        <v>32</v>
      </c>
      <c r="B69" t="s">
        <v>32</v>
      </c>
      <c r="D69" s="9">
        <f t="shared" si="2"/>
        <v>72.000728715111279</v>
      </c>
      <c r="E69" s="9">
        <f t="shared" si="2"/>
        <v>59.129259159765077</v>
      </c>
      <c r="F69" s="9">
        <f t="shared" si="2"/>
        <v>15.300137899352118</v>
      </c>
      <c r="G69" s="9">
        <f t="shared" si="2"/>
        <v>8.8898923010666042</v>
      </c>
      <c r="H69" s="9">
        <f t="shared" si="2"/>
        <v>-22.4878932400959</v>
      </c>
      <c r="I69" s="9">
        <f t="shared" si="2"/>
        <v>14.666319280514939</v>
      </c>
      <c r="J69" s="9">
        <f t="shared" si="2"/>
        <v>5.2215546622641495</v>
      </c>
      <c r="K69" s="9">
        <f t="shared" si="2"/>
        <v>33.925763295187835</v>
      </c>
      <c r="L69" s="9">
        <f t="shared" si="2"/>
        <v>33.240163304333372</v>
      </c>
    </row>
    <row r="70" spans="1:12">
      <c r="A70">
        <v>33</v>
      </c>
      <c r="B70" t="s">
        <v>33</v>
      </c>
      <c r="D70" s="9">
        <f t="shared" si="2"/>
        <v>17.459747786206869</v>
      </c>
      <c r="E70" s="9">
        <f t="shared" si="2"/>
        <v>120.55118715681191</v>
      </c>
      <c r="F70" s="9">
        <f t="shared" si="2"/>
        <v>-2.9982725208284156</v>
      </c>
      <c r="G70" s="9">
        <f t="shared" si="2"/>
        <v>7.3337116397722557</v>
      </c>
      <c r="H70" s="9">
        <f t="shared" si="2"/>
        <v>9.5816869399933058</v>
      </c>
      <c r="I70" s="9">
        <f t="shared" si="2"/>
        <v>19.5566239975679</v>
      </c>
      <c r="J70" s="9">
        <f t="shared" si="2"/>
        <v>16.160397096292066</v>
      </c>
      <c r="K70" s="9">
        <f t="shared" si="2"/>
        <v>7.4142298091338654</v>
      </c>
      <c r="L70" s="9">
        <f t="shared" si="2"/>
        <v>19.198771076987086</v>
      </c>
    </row>
    <row r="71" spans="1:12">
      <c r="A71">
        <v>34</v>
      </c>
      <c r="B71" t="s">
        <v>34</v>
      </c>
      <c r="D71" s="9">
        <f t="shared" ref="D71:L71" si="3">((D35/C35)-1)*100</f>
        <v>-15.564926463424712</v>
      </c>
      <c r="E71" s="9">
        <f t="shared" si="3"/>
        <v>86.119253848741835</v>
      </c>
      <c r="F71" s="9">
        <f t="shared" si="3"/>
        <v>16.249341147381969</v>
      </c>
      <c r="G71" s="9">
        <f t="shared" si="3"/>
        <v>8.3094892000495015</v>
      </c>
      <c r="H71" s="9">
        <f t="shared" si="3"/>
        <v>16.074197261933133</v>
      </c>
      <c r="I71" s="9">
        <f t="shared" si="3"/>
        <v>10.362320664398194</v>
      </c>
      <c r="J71" s="9">
        <f t="shared" si="3"/>
        <v>28.431878525897837</v>
      </c>
      <c r="K71" s="9">
        <f t="shared" si="3"/>
        <v>3.042247952563093</v>
      </c>
      <c r="L71" s="9">
        <f t="shared" si="3"/>
        <v>20.485081801946169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7B87-5E98-4586-B4AD-3D18B5438D3B}">
  <sheetPr codeName="Sheet4"/>
  <dimension ref="A1:CT35"/>
  <sheetViews>
    <sheetView workbookViewId="0">
      <selection activeCell="H7" sqref="H7"/>
    </sheetView>
  </sheetViews>
  <sheetFormatPr defaultRowHeight="18"/>
  <cols>
    <col min="2" max="2" width="19.33203125" bestFit="1" customWidth="1"/>
  </cols>
  <sheetData>
    <row r="1" spans="1:98">
      <c r="A1" t="s">
        <v>78</v>
      </c>
      <c r="B1" t="s">
        <v>0</v>
      </c>
      <c r="C1" s="5">
        <v>40909</v>
      </c>
      <c r="D1" s="5">
        <v>40940</v>
      </c>
      <c r="E1" s="5">
        <v>40969</v>
      </c>
      <c r="F1" s="5">
        <v>41000</v>
      </c>
      <c r="G1" s="5">
        <v>41030</v>
      </c>
      <c r="H1" s="5">
        <v>41061</v>
      </c>
      <c r="I1" s="5">
        <v>41091</v>
      </c>
      <c r="J1" s="5">
        <v>41122</v>
      </c>
      <c r="K1" s="5">
        <v>41153</v>
      </c>
      <c r="L1" s="5">
        <v>41183</v>
      </c>
      <c r="M1" s="5">
        <v>41214</v>
      </c>
      <c r="N1" s="5">
        <v>41244</v>
      </c>
      <c r="O1" s="5">
        <v>41275</v>
      </c>
      <c r="P1" s="5">
        <v>41306</v>
      </c>
      <c r="Q1" s="5">
        <v>41334</v>
      </c>
      <c r="R1" s="5">
        <v>41365</v>
      </c>
      <c r="S1" s="5">
        <v>41395</v>
      </c>
      <c r="T1" s="5">
        <v>41426</v>
      </c>
      <c r="U1" s="5">
        <v>41456</v>
      </c>
      <c r="V1" s="5">
        <v>41487</v>
      </c>
      <c r="W1" s="5">
        <v>41518</v>
      </c>
      <c r="X1" s="5">
        <v>41548</v>
      </c>
      <c r="Y1" s="5">
        <v>41579</v>
      </c>
      <c r="Z1" s="5">
        <v>41609</v>
      </c>
      <c r="AA1" s="5">
        <v>41640</v>
      </c>
      <c r="AB1" s="5">
        <v>41671</v>
      </c>
      <c r="AC1" s="5">
        <v>41699</v>
      </c>
      <c r="AD1" s="5">
        <v>41730</v>
      </c>
      <c r="AE1" s="5">
        <v>41760</v>
      </c>
      <c r="AF1" s="5">
        <v>41791</v>
      </c>
      <c r="AG1" s="5">
        <v>41821</v>
      </c>
      <c r="AH1" s="5">
        <v>41852</v>
      </c>
      <c r="AI1" s="5">
        <v>41883</v>
      </c>
      <c r="AJ1" s="5">
        <v>41913</v>
      </c>
      <c r="AK1" s="5">
        <v>41944</v>
      </c>
      <c r="AL1" s="5">
        <v>41974</v>
      </c>
      <c r="AM1" s="5">
        <v>42005</v>
      </c>
      <c r="AN1" s="5">
        <v>42036</v>
      </c>
      <c r="AO1" s="5">
        <v>42064</v>
      </c>
      <c r="AP1" s="5">
        <v>42095</v>
      </c>
      <c r="AQ1" s="5">
        <v>42125</v>
      </c>
      <c r="AR1" s="5">
        <v>42156</v>
      </c>
      <c r="AS1" s="5">
        <v>42186</v>
      </c>
      <c r="AT1" s="5">
        <v>42217</v>
      </c>
      <c r="AU1" s="5">
        <v>42248</v>
      </c>
      <c r="AV1" s="5">
        <v>42278</v>
      </c>
      <c r="AW1" s="5">
        <v>42309</v>
      </c>
      <c r="AX1" s="5">
        <v>42339</v>
      </c>
      <c r="AY1" s="5">
        <v>42370</v>
      </c>
      <c r="AZ1" s="5">
        <v>42401</v>
      </c>
      <c r="BA1" s="5">
        <v>42430</v>
      </c>
      <c r="BB1" s="5">
        <v>42461</v>
      </c>
      <c r="BC1" s="5">
        <v>42491</v>
      </c>
      <c r="BD1" s="5">
        <v>42522</v>
      </c>
      <c r="BE1" s="5">
        <v>42552</v>
      </c>
      <c r="BF1" s="5">
        <v>42583</v>
      </c>
      <c r="BG1" s="5">
        <v>42614</v>
      </c>
      <c r="BH1" s="5">
        <v>42644</v>
      </c>
      <c r="BI1" s="5">
        <v>42675</v>
      </c>
      <c r="BJ1" s="5">
        <v>42705</v>
      </c>
      <c r="BK1" s="5">
        <v>42736</v>
      </c>
      <c r="BL1" s="5">
        <v>42767</v>
      </c>
      <c r="BM1" s="5">
        <v>42795</v>
      </c>
      <c r="BN1" s="5">
        <v>42826</v>
      </c>
      <c r="BO1" s="5">
        <v>42856</v>
      </c>
      <c r="BP1" s="5">
        <v>42887</v>
      </c>
      <c r="BQ1" s="5">
        <v>42917</v>
      </c>
      <c r="BR1" s="5">
        <v>42948</v>
      </c>
      <c r="BS1" s="5">
        <v>42979</v>
      </c>
      <c r="BT1" s="5">
        <v>43009</v>
      </c>
      <c r="BU1" s="5">
        <v>43040</v>
      </c>
      <c r="BV1" s="5">
        <v>43070</v>
      </c>
      <c r="BW1" s="5">
        <v>43101</v>
      </c>
      <c r="BX1" s="5">
        <v>43132</v>
      </c>
      <c r="BY1" s="5">
        <v>43160</v>
      </c>
      <c r="BZ1" s="5">
        <v>43191</v>
      </c>
      <c r="CA1" s="5">
        <v>43221</v>
      </c>
      <c r="CB1" s="5">
        <v>43252</v>
      </c>
      <c r="CC1" s="5">
        <v>43282</v>
      </c>
      <c r="CD1" s="5">
        <v>43313</v>
      </c>
      <c r="CE1" s="5">
        <v>43344</v>
      </c>
      <c r="CF1" s="5">
        <v>43374</v>
      </c>
      <c r="CG1" s="5">
        <v>43405</v>
      </c>
      <c r="CH1" s="5">
        <v>43435</v>
      </c>
      <c r="CI1" s="5">
        <v>43466</v>
      </c>
      <c r="CJ1" s="5">
        <v>43497</v>
      </c>
      <c r="CK1" s="5">
        <v>43525</v>
      </c>
      <c r="CL1" s="5">
        <v>43556</v>
      </c>
      <c r="CM1" s="5">
        <v>43586</v>
      </c>
      <c r="CN1" s="5">
        <v>43617</v>
      </c>
      <c r="CO1" s="5">
        <v>43647</v>
      </c>
      <c r="CP1" s="5">
        <v>43678</v>
      </c>
      <c r="CQ1" s="5">
        <v>43709</v>
      </c>
      <c r="CR1" s="5">
        <v>43739</v>
      </c>
      <c r="CS1" s="5">
        <v>43770</v>
      </c>
      <c r="CT1" s="5">
        <v>43800</v>
      </c>
    </row>
    <row r="2" spans="1:98">
      <c r="A2">
        <v>1</v>
      </c>
      <c r="B2" t="s">
        <v>1</v>
      </c>
      <c r="C2">
        <v>99.519881796281922</v>
      </c>
      <c r="D2">
        <v>99.629653891806484</v>
      </c>
      <c r="E2">
        <v>99.892907332394117</v>
      </c>
      <c r="F2">
        <v>99.955826621491042</v>
      </c>
      <c r="G2">
        <v>99.493882438946159</v>
      </c>
      <c r="H2">
        <v>99.87565660760842</v>
      </c>
      <c r="I2">
        <v>100.14414876672576</v>
      </c>
      <c r="J2">
        <v>100.593703054527</v>
      </c>
      <c r="K2">
        <v>100.45606805360494</v>
      </c>
      <c r="L2">
        <v>100.21138048168537</v>
      </c>
      <c r="M2">
        <v>99.867980926208276</v>
      </c>
      <c r="N2">
        <v>100.35891002872053</v>
      </c>
      <c r="O2">
        <v>101.53020918963416</v>
      </c>
      <c r="P2">
        <v>102.12306614941248</v>
      </c>
      <c r="Q2">
        <v>102.22931473686344</v>
      </c>
      <c r="R2">
        <v>102.45505927937486</v>
      </c>
      <c r="S2">
        <v>102.40743505750578</v>
      </c>
      <c r="T2">
        <v>103.56585671989603</v>
      </c>
      <c r="U2">
        <v>105.54154277924845</v>
      </c>
      <c r="V2">
        <v>106.37025876170422</v>
      </c>
      <c r="W2">
        <v>106.0486299321898</v>
      </c>
      <c r="X2">
        <v>106.29208121360099</v>
      </c>
      <c r="Y2">
        <v>106.39711841465315</v>
      </c>
      <c r="Z2">
        <v>107.08262106887581</v>
      </c>
      <c r="AA2">
        <v>109.35617283950617</v>
      </c>
      <c r="AB2">
        <v>108.60716049382717</v>
      </c>
      <c r="AC2">
        <v>107.93506172839507</v>
      </c>
      <c r="AD2">
        <v>107.83061728395063</v>
      </c>
      <c r="AE2">
        <v>108.78987654320989</v>
      </c>
      <c r="AF2">
        <v>109.12111111111112</v>
      </c>
      <c r="AG2">
        <v>110.66407407407408</v>
      </c>
      <c r="AH2">
        <v>110.89111111111112</v>
      </c>
      <c r="AI2">
        <v>111.43851851851852</v>
      </c>
      <c r="AJ2">
        <v>111.97555555555556</v>
      </c>
      <c r="AK2">
        <v>113.4837037037037</v>
      </c>
      <c r="AL2">
        <v>115.73876543209876</v>
      </c>
      <c r="AM2">
        <v>115.93518518518519</v>
      </c>
      <c r="AN2">
        <v>114.47617283950618</v>
      </c>
      <c r="AO2">
        <v>113.81308641975309</v>
      </c>
      <c r="AP2">
        <v>114.14135802469136</v>
      </c>
      <c r="AQ2">
        <v>114.69987654320988</v>
      </c>
      <c r="AR2">
        <v>115.92839506172839</v>
      </c>
      <c r="AS2">
        <v>116.56296296296296</v>
      </c>
      <c r="AT2">
        <v>116.27370370370369</v>
      </c>
      <c r="AU2">
        <v>116.10333333333334</v>
      </c>
      <c r="AV2">
        <v>116.3048148148148</v>
      </c>
      <c r="AW2">
        <v>116.61617283950616</v>
      </c>
      <c r="AX2">
        <v>117.5079012345679</v>
      </c>
      <c r="AY2">
        <v>118.08975308641976</v>
      </c>
      <c r="AZ2">
        <v>118.10950617283952</v>
      </c>
      <c r="BA2">
        <v>117.8561728395062</v>
      </c>
      <c r="BB2">
        <v>116.96197530864198</v>
      </c>
      <c r="BC2">
        <v>117.59456790123456</v>
      </c>
      <c r="BD2">
        <v>118.63629629629631</v>
      </c>
      <c r="BE2">
        <v>119.25037037037038</v>
      </c>
      <c r="BF2">
        <v>119.2604938271605</v>
      </c>
      <c r="BG2">
        <v>120.43407407407408</v>
      </c>
      <c r="BH2">
        <v>120.55185185185186</v>
      </c>
      <c r="BI2">
        <v>120.79827160493828</v>
      </c>
      <c r="BJ2">
        <v>122.14864197530864</v>
      </c>
      <c r="BK2">
        <v>122.64234567901237</v>
      </c>
      <c r="BL2">
        <v>122.54666666666667</v>
      </c>
      <c r="BM2">
        <v>121.91679012345679</v>
      </c>
      <c r="BN2">
        <v>121.51975308641977</v>
      </c>
      <c r="BO2">
        <v>122.45024691358026</v>
      </c>
      <c r="BP2">
        <v>123.42308641975308</v>
      </c>
      <c r="BQ2">
        <v>123.77506172839504</v>
      </c>
      <c r="BR2">
        <v>124.51222222222222</v>
      </c>
      <c r="BS2">
        <v>125.07172839506174</v>
      </c>
      <c r="BT2">
        <v>125.27358024691357</v>
      </c>
      <c r="BU2">
        <v>125.74456790123457</v>
      </c>
      <c r="BV2">
        <v>127.3346913580247</v>
      </c>
      <c r="BW2">
        <v>127.189012345679</v>
      </c>
      <c r="BX2">
        <v>126.79592592592593</v>
      </c>
      <c r="BY2">
        <v>126.67641975308641</v>
      </c>
      <c r="BZ2">
        <v>126.35271604938272</v>
      </c>
      <c r="CA2">
        <v>127.22703703703704</v>
      </c>
      <c r="CB2">
        <v>128.29197530864198</v>
      </c>
      <c r="CC2">
        <v>128.59518518518519</v>
      </c>
      <c r="CD2">
        <v>128.93259259259258</v>
      </c>
      <c r="CE2">
        <v>127.98296296296297</v>
      </c>
      <c r="CF2">
        <v>128.38629629629631</v>
      </c>
      <c r="CG2">
        <v>129.18716049382718</v>
      </c>
      <c r="CH2">
        <v>129.6795061728395</v>
      </c>
      <c r="CI2">
        <v>130.20135802469136</v>
      </c>
      <c r="CJ2">
        <v>129.42000000000002</v>
      </c>
      <c r="CK2">
        <v>128.98444444444445</v>
      </c>
      <c r="CL2">
        <v>129.52691358024691</v>
      </c>
      <c r="CM2">
        <v>131.17641975308641</v>
      </c>
      <c r="CN2">
        <v>131.79777777777778</v>
      </c>
      <c r="CO2">
        <v>131.73962962962963</v>
      </c>
      <c r="CP2">
        <v>131.61185185185184</v>
      </c>
      <c r="CQ2">
        <v>131.18950617283949</v>
      </c>
      <c r="CR2">
        <v>131.47703703703704</v>
      </c>
      <c r="CS2">
        <v>131.32407407407408</v>
      </c>
      <c r="CT2">
        <v>131.87419753086419</v>
      </c>
    </row>
    <row r="3" spans="1:98">
      <c r="A3">
        <v>2</v>
      </c>
      <c r="B3" t="s">
        <v>2</v>
      </c>
      <c r="C3">
        <v>98.620859650984571</v>
      </c>
      <c r="D3">
        <v>98.828847209623447</v>
      </c>
      <c r="E3">
        <v>99.271818383127183</v>
      </c>
      <c r="F3">
        <v>99.531889659646268</v>
      </c>
      <c r="G3">
        <v>99.52022486245545</v>
      </c>
      <c r="H3">
        <v>99.740232773246873</v>
      </c>
      <c r="I3">
        <v>100.41946057271809</v>
      </c>
      <c r="J3">
        <v>100.58839133691434</v>
      </c>
      <c r="K3">
        <v>100.58514831431381</v>
      </c>
      <c r="L3">
        <v>100.71149398096762</v>
      </c>
      <c r="M3">
        <v>100.89650972383568</v>
      </c>
      <c r="N3">
        <v>101.28512353216672</v>
      </c>
      <c r="O3">
        <v>102.69271208827989</v>
      </c>
      <c r="P3">
        <v>103.56231193548339</v>
      </c>
      <c r="Q3">
        <v>104.42801180705777</v>
      </c>
      <c r="R3">
        <v>104.30077721789567</v>
      </c>
      <c r="S3">
        <v>103.95709629902763</v>
      </c>
      <c r="T3">
        <v>104.48234507076432</v>
      </c>
      <c r="U3">
        <v>107.23776933053018</v>
      </c>
      <c r="V3">
        <v>108.24581588470191</v>
      </c>
      <c r="W3">
        <v>107.94562398727552</v>
      </c>
      <c r="X3">
        <v>108.05267602905744</v>
      </c>
      <c r="Y3">
        <v>108.46501896279084</v>
      </c>
      <c r="Z3">
        <v>108.768419457562</v>
      </c>
      <c r="AA3">
        <v>110.05774468085106</v>
      </c>
      <c r="AB3">
        <v>110.46272340425531</v>
      </c>
      <c r="AC3">
        <v>110.78782978723405</v>
      </c>
      <c r="AD3">
        <v>110.93612765957447</v>
      </c>
      <c r="AE3">
        <v>111.48025531914894</v>
      </c>
      <c r="AF3">
        <v>111.17893617021278</v>
      </c>
      <c r="AG3">
        <v>111.70400000000001</v>
      </c>
      <c r="AH3">
        <v>112.46221276595745</v>
      </c>
      <c r="AI3">
        <v>112.83327659574468</v>
      </c>
      <c r="AJ3">
        <v>113.54655319148935</v>
      </c>
      <c r="AK3">
        <v>115.47774468085106</v>
      </c>
      <c r="AL3">
        <v>117.93859574468084</v>
      </c>
      <c r="AM3">
        <v>117.73740425531913</v>
      </c>
      <c r="AN3">
        <v>117.69191489361702</v>
      </c>
      <c r="AO3">
        <v>117.89506382978722</v>
      </c>
      <c r="AP3">
        <v>118.41148936170212</v>
      </c>
      <c r="AQ3">
        <v>118.82995744680852</v>
      </c>
      <c r="AR3">
        <v>118.9252340425532</v>
      </c>
      <c r="AS3">
        <v>120.01689361702128</v>
      </c>
      <c r="AT3">
        <v>120.392</v>
      </c>
      <c r="AU3">
        <v>120.23323404255319</v>
      </c>
      <c r="AV3">
        <v>119.45872340425531</v>
      </c>
      <c r="AW3">
        <v>119.91710638297872</v>
      </c>
      <c r="AX3">
        <v>121.17651063829786</v>
      </c>
      <c r="AY3">
        <v>121.88097872340425</v>
      </c>
      <c r="AZ3">
        <v>121.89629787234041</v>
      </c>
      <c r="BA3">
        <v>122.12893617021275</v>
      </c>
      <c r="BB3">
        <v>121.91548936170211</v>
      </c>
      <c r="BC3">
        <v>122.02723404255318</v>
      </c>
      <c r="BD3">
        <v>122.44744680851063</v>
      </c>
      <c r="BE3">
        <v>123.14706382978723</v>
      </c>
      <c r="BF3">
        <v>123.77336170212766</v>
      </c>
      <c r="BG3">
        <v>124.05685106382978</v>
      </c>
      <c r="BH3">
        <v>123.79365957446808</v>
      </c>
      <c r="BI3">
        <v>124.24982978723403</v>
      </c>
      <c r="BJ3">
        <v>125.09148936170212</v>
      </c>
      <c r="BK3">
        <v>126.91931914893617</v>
      </c>
      <c r="BL3">
        <v>127.53225531914893</v>
      </c>
      <c r="BM3">
        <v>127.50246808510637</v>
      </c>
      <c r="BN3">
        <v>127.33025531914893</v>
      </c>
      <c r="BO3">
        <v>127.53</v>
      </c>
      <c r="BP3">
        <v>127.37561702127658</v>
      </c>
      <c r="BQ3">
        <v>127.52395744680851</v>
      </c>
      <c r="BR3">
        <v>127.91038297872339</v>
      </c>
      <c r="BS3">
        <v>127.39085106382979</v>
      </c>
      <c r="BT3">
        <v>127.25451063829786</v>
      </c>
      <c r="BU3">
        <v>127.85961702127659</v>
      </c>
      <c r="BV3">
        <v>129.2428085106383</v>
      </c>
      <c r="BW3">
        <v>130.44280851063832</v>
      </c>
      <c r="BX3">
        <v>131.20148936170213</v>
      </c>
      <c r="BY3">
        <v>131.4495744680851</v>
      </c>
      <c r="BZ3">
        <v>131.4615744680851</v>
      </c>
      <c r="CA3">
        <v>131.35187234042553</v>
      </c>
      <c r="CB3">
        <v>131.79706382978722</v>
      </c>
      <c r="CC3">
        <v>132.41374468085107</v>
      </c>
      <c r="CD3">
        <v>132.71208510638297</v>
      </c>
      <c r="CE3">
        <v>131.97731914893617</v>
      </c>
      <c r="CF3">
        <v>131.85893617021276</v>
      </c>
      <c r="CG3">
        <v>132.2491489361702</v>
      </c>
      <c r="CH3">
        <v>133.28902127659575</v>
      </c>
      <c r="CI3">
        <v>134.10068085106383</v>
      </c>
      <c r="CJ3">
        <v>133.5456170212766</v>
      </c>
      <c r="CK3">
        <v>133.88714893617021</v>
      </c>
      <c r="CL3">
        <v>134.26365957446808</v>
      </c>
      <c r="CM3">
        <v>134.57191489361702</v>
      </c>
      <c r="CN3">
        <v>134.61859574468085</v>
      </c>
      <c r="CO3">
        <v>135.52476595744682</v>
      </c>
      <c r="CP3">
        <v>136.12451063829786</v>
      </c>
      <c r="CQ3">
        <v>135.32825531914895</v>
      </c>
      <c r="CR3">
        <v>135.46187234042554</v>
      </c>
      <c r="CS3">
        <v>135.4982978723404</v>
      </c>
      <c r="CT3">
        <v>136.46378723404254</v>
      </c>
    </row>
    <row r="4" spans="1:98">
      <c r="A4">
        <v>3</v>
      </c>
      <c r="B4" t="s">
        <v>3</v>
      </c>
      <c r="C4">
        <v>99.678674428973977</v>
      </c>
      <c r="D4">
        <v>98.764501444782496</v>
      </c>
      <c r="E4">
        <v>98.302860910422822</v>
      </c>
      <c r="F4">
        <v>99.560274321021865</v>
      </c>
      <c r="G4">
        <v>98.768199133182364</v>
      </c>
      <c r="H4">
        <v>99.182304374226646</v>
      </c>
      <c r="I4">
        <v>100.84806357952263</v>
      </c>
      <c r="J4">
        <v>101.83850767559096</v>
      </c>
      <c r="K4">
        <v>101.8948975844819</v>
      </c>
      <c r="L4">
        <v>100.33205525337881</v>
      </c>
      <c r="M4">
        <v>100.19196376624825</v>
      </c>
      <c r="N4">
        <v>100.63769752816717</v>
      </c>
      <c r="O4">
        <v>101.62393177181116</v>
      </c>
      <c r="P4">
        <v>102.48084056770777</v>
      </c>
      <c r="Q4">
        <v>103.70024348631731</v>
      </c>
      <c r="R4">
        <v>104.82924895610088</v>
      </c>
      <c r="S4">
        <v>104.46630007541538</v>
      </c>
      <c r="T4">
        <v>106.41846190490604</v>
      </c>
      <c r="U4">
        <v>109.38960708517955</v>
      </c>
      <c r="V4">
        <v>110.18675605582516</v>
      </c>
      <c r="W4">
        <v>110.1688480579104</v>
      </c>
      <c r="X4">
        <v>110.53926497692362</v>
      </c>
      <c r="Y4">
        <v>110.13576136721595</v>
      </c>
      <c r="Z4">
        <v>111.20257547129114</v>
      </c>
      <c r="AA4">
        <v>115.3422222222222</v>
      </c>
      <c r="AB4">
        <v>113.95314814814813</v>
      </c>
      <c r="AC4">
        <v>112.24759259259258</v>
      </c>
      <c r="AD4">
        <v>113.10499999999999</v>
      </c>
      <c r="AE4">
        <v>112.40981481481479</v>
      </c>
      <c r="AF4">
        <v>112.92259259259257</v>
      </c>
      <c r="AG4">
        <v>115.17611111111111</v>
      </c>
      <c r="AH4">
        <v>116.13259259259257</v>
      </c>
      <c r="AI4">
        <v>117.02962962962961</v>
      </c>
      <c r="AJ4">
        <v>116.47129629629629</v>
      </c>
      <c r="AK4">
        <v>117.95703703703703</v>
      </c>
      <c r="AL4">
        <v>121.27185185185184</v>
      </c>
      <c r="AM4">
        <v>122.61703703703702</v>
      </c>
      <c r="AN4">
        <v>121.05037037037036</v>
      </c>
      <c r="AO4">
        <v>119.81777777777776</v>
      </c>
      <c r="AP4">
        <v>120.61962962962963</v>
      </c>
      <c r="AQ4">
        <v>120.51944444444443</v>
      </c>
      <c r="AR4">
        <v>120.71833333333333</v>
      </c>
      <c r="AS4">
        <v>122.93425925925925</v>
      </c>
      <c r="AT4">
        <v>124.39777777777775</v>
      </c>
      <c r="AU4">
        <v>125.60722222222222</v>
      </c>
      <c r="AV4">
        <v>124.54851851851851</v>
      </c>
      <c r="AW4">
        <v>123.45685185185184</v>
      </c>
      <c r="AX4">
        <v>125.2372222222222</v>
      </c>
      <c r="AY4">
        <v>125.97203703703703</v>
      </c>
      <c r="AZ4">
        <v>126.74703703703702</v>
      </c>
      <c r="BA4">
        <v>126.40499999999999</v>
      </c>
      <c r="BB4">
        <v>125.33814814814814</v>
      </c>
      <c r="BC4">
        <v>125.82796296296294</v>
      </c>
      <c r="BD4">
        <v>128.2135185185185</v>
      </c>
      <c r="BE4">
        <v>130.23944444444442</v>
      </c>
      <c r="BF4">
        <v>130.73981481481479</v>
      </c>
      <c r="BG4">
        <v>130.96111111111111</v>
      </c>
      <c r="BH4">
        <v>130.82018518518518</v>
      </c>
      <c r="BI4">
        <v>131.61703703703702</v>
      </c>
      <c r="BJ4">
        <v>133.69203703703701</v>
      </c>
      <c r="BK4">
        <v>135.98555555555555</v>
      </c>
      <c r="BL4">
        <v>134.87611111111107</v>
      </c>
      <c r="BM4">
        <v>134.49240740740737</v>
      </c>
      <c r="BN4">
        <v>135.82666666666665</v>
      </c>
      <c r="BO4">
        <v>135.43277777777777</v>
      </c>
      <c r="BP4">
        <v>137.32999999999998</v>
      </c>
      <c r="BQ4">
        <v>136.98499999999999</v>
      </c>
      <c r="BR4">
        <v>135.95666666666665</v>
      </c>
      <c r="BS4">
        <v>135.66407407407408</v>
      </c>
      <c r="BT4">
        <v>135.74648148148148</v>
      </c>
      <c r="BU4">
        <v>135.97685185185185</v>
      </c>
      <c r="BV4">
        <v>137.86833333333331</v>
      </c>
      <c r="BW4">
        <v>139.21074074074073</v>
      </c>
      <c r="BX4">
        <v>138.32462962962961</v>
      </c>
      <c r="BY4">
        <v>138.54629629629625</v>
      </c>
      <c r="BZ4">
        <v>139.31351851851849</v>
      </c>
      <c r="CA4">
        <v>138.57388888888889</v>
      </c>
      <c r="CB4">
        <v>140.83055555555555</v>
      </c>
      <c r="CC4">
        <v>141.56388888888887</v>
      </c>
      <c r="CD4">
        <v>140.87388888888887</v>
      </c>
      <c r="CE4">
        <v>140.35277777777776</v>
      </c>
      <c r="CF4">
        <v>140.3472222222222</v>
      </c>
      <c r="CG4">
        <v>140.15074074074073</v>
      </c>
      <c r="CH4">
        <v>142.26111111111109</v>
      </c>
      <c r="CI4">
        <v>143.73944444444442</v>
      </c>
      <c r="CJ4">
        <v>142.87351851851849</v>
      </c>
      <c r="CK4">
        <v>142.31074074074073</v>
      </c>
      <c r="CL4">
        <v>143.56537037037035</v>
      </c>
      <c r="CM4">
        <v>145.31074074074073</v>
      </c>
      <c r="CN4">
        <v>146.02648148148145</v>
      </c>
      <c r="CO4">
        <v>146.2674074074074</v>
      </c>
      <c r="CP4">
        <v>145.99722222222221</v>
      </c>
      <c r="CQ4">
        <v>146.32777777777778</v>
      </c>
      <c r="CR4">
        <v>146.35055555555556</v>
      </c>
      <c r="CS4">
        <v>145.03037037037035</v>
      </c>
      <c r="CT4">
        <v>145.9885185185185</v>
      </c>
    </row>
    <row r="5" spans="1:98">
      <c r="A5">
        <v>4</v>
      </c>
      <c r="B5" t="s">
        <v>4</v>
      </c>
      <c r="C5">
        <v>98.610411170500129</v>
      </c>
      <c r="D5">
        <v>98.589282490720279</v>
      </c>
      <c r="E5">
        <v>98.531344144437952</v>
      </c>
      <c r="F5">
        <v>98.728066670091877</v>
      </c>
      <c r="G5">
        <v>98.955205649150656</v>
      </c>
      <c r="H5">
        <v>99.389972473702699</v>
      </c>
      <c r="I5">
        <v>100.00457683427871</v>
      </c>
      <c r="J5">
        <v>100.85942179075404</v>
      </c>
      <c r="K5">
        <v>101.34013585999563</v>
      </c>
      <c r="L5">
        <v>101.5512161127118</v>
      </c>
      <c r="M5">
        <v>101.53418467200382</v>
      </c>
      <c r="N5">
        <v>101.90618213165237</v>
      </c>
      <c r="O5">
        <v>102.69633790048474</v>
      </c>
      <c r="P5">
        <v>103.73288706321615</v>
      </c>
      <c r="Q5">
        <v>104.72331878464573</v>
      </c>
      <c r="R5">
        <v>104.68590675434297</v>
      </c>
      <c r="S5">
        <v>104.98721719025492</v>
      </c>
      <c r="T5">
        <v>106.50378292582946</v>
      </c>
      <c r="U5">
        <v>110.41295234230357</v>
      </c>
      <c r="V5">
        <v>111.39593362748278</v>
      </c>
      <c r="W5">
        <v>111.30615513210228</v>
      </c>
      <c r="X5">
        <v>111.88291919502184</v>
      </c>
      <c r="Y5">
        <v>112.25817266070183</v>
      </c>
      <c r="Z5">
        <v>112.56001849945142</v>
      </c>
      <c r="AA5">
        <v>113.95408239700373</v>
      </c>
      <c r="AB5">
        <v>114.86018726591762</v>
      </c>
      <c r="AC5">
        <v>114.78726591760298</v>
      </c>
      <c r="AD5">
        <v>114.999063670412</v>
      </c>
      <c r="AE5">
        <v>115.14662921348315</v>
      </c>
      <c r="AF5">
        <v>115.57764044943821</v>
      </c>
      <c r="AG5">
        <v>116.4978277153558</v>
      </c>
      <c r="AH5">
        <v>117.55</v>
      </c>
      <c r="AI5">
        <v>118.11337078651684</v>
      </c>
      <c r="AJ5">
        <v>119.36138576779027</v>
      </c>
      <c r="AK5">
        <v>121.01093632958802</v>
      </c>
      <c r="AL5">
        <v>124.04659176029962</v>
      </c>
      <c r="AM5">
        <v>123.62209737827715</v>
      </c>
      <c r="AN5">
        <v>122.91007490636704</v>
      </c>
      <c r="AO5">
        <v>123.34730337078651</v>
      </c>
      <c r="AP5">
        <v>124.22640449438201</v>
      </c>
      <c r="AQ5">
        <v>125.12067415730337</v>
      </c>
      <c r="AR5">
        <v>125.8776404494382</v>
      </c>
      <c r="AS5">
        <v>126.91640449438202</v>
      </c>
      <c r="AT5">
        <v>127.826404494382</v>
      </c>
      <c r="AU5">
        <v>127.72808988764044</v>
      </c>
      <c r="AV5">
        <v>127.67898876404495</v>
      </c>
      <c r="AW5">
        <v>128.10464419475653</v>
      </c>
      <c r="AX5">
        <v>129.37329588014981</v>
      </c>
      <c r="AY5">
        <v>130.50576779026215</v>
      </c>
      <c r="AZ5">
        <v>130.24786516853933</v>
      </c>
      <c r="BA5">
        <v>130.38059925093634</v>
      </c>
      <c r="BB5">
        <v>129.5432584269663</v>
      </c>
      <c r="BC5">
        <v>129.92539325842696</v>
      </c>
      <c r="BD5">
        <v>130.63415730337078</v>
      </c>
      <c r="BE5">
        <v>131.20052434456929</v>
      </c>
      <c r="BF5">
        <v>131.11232209737827</v>
      </c>
      <c r="BG5">
        <v>131.57415730337078</v>
      </c>
      <c r="BH5">
        <v>131.68382022471911</v>
      </c>
      <c r="BI5">
        <v>132.36865168539327</v>
      </c>
      <c r="BJ5">
        <v>133.1781647940075</v>
      </c>
      <c r="BK5">
        <v>134.12606741573035</v>
      </c>
      <c r="BL5">
        <v>134.75940074906367</v>
      </c>
      <c r="BM5">
        <v>134.87689138576781</v>
      </c>
      <c r="BN5">
        <v>134.9607116104869</v>
      </c>
      <c r="BO5">
        <v>135.6692883895131</v>
      </c>
      <c r="BP5">
        <v>136.64404494382023</v>
      </c>
      <c r="BQ5">
        <v>136.73445692883894</v>
      </c>
      <c r="BR5">
        <v>136.72322097378276</v>
      </c>
      <c r="BS5">
        <v>137.0623970037453</v>
      </c>
      <c r="BT5">
        <v>137.03764044943819</v>
      </c>
      <c r="BU5">
        <v>137.51153558052434</v>
      </c>
      <c r="BV5">
        <v>138.47352059925095</v>
      </c>
      <c r="BW5">
        <v>138.77445692883893</v>
      </c>
      <c r="BX5">
        <v>139.1165543071161</v>
      </c>
      <c r="BY5">
        <v>139.65958801498127</v>
      </c>
      <c r="BZ5">
        <v>140.08561797752807</v>
      </c>
      <c r="CA5">
        <v>140.21966292134829</v>
      </c>
      <c r="CB5">
        <v>140.74074906367042</v>
      </c>
      <c r="CC5">
        <v>141.47325842696628</v>
      </c>
      <c r="CD5">
        <v>141.74962546816479</v>
      </c>
      <c r="CE5">
        <v>141.74449438202245</v>
      </c>
      <c r="CF5">
        <v>141.75191011235955</v>
      </c>
      <c r="CG5">
        <v>142.3120224719101</v>
      </c>
      <c r="CH5">
        <v>143.2047191011236</v>
      </c>
      <c r="CI5">
        <v>143.70441947565541</v>
      </c>
      <c r="CJ5">
        <v>143.70374531835205</v>
      </c>
      <c r="CK5">
        <v>143.81337078651686</v>
      </c>
      <c r="CL5">
        <v>144.47775280898878</v>
      </c>
      <c r="CM5">
        <v>145.17943820224718</v>
      </c>
      <c r="CN5">
        <v>145.97082397003746</v>
      </c>
      <c r="CO5">
        <v>146.47194756554308</v>
      </c>
      <c r="CP5">
        <v>147.08453183520601</v>
      </c>
      <c r="CQ5">
        <v>146.90895131086143</v>
      </c>
      <c r="CR5">
        <v>147.09524344569286</v>
      </c>
      <c r="CS5">
        <v>147.62063670411985</v>
      </c>
      <c r="CT5">
        <v>147.93516853932584</v>
      </c>
    </row>
    <row r="6" spans="1:98">
      <c r="A6">
        <v>5</v>
      </c>
      <c r="B6" t="s">
        <v>5</v>
      </c>
      <c r="C6">
        <v>99.266322332970105</v>
      </c>
      <c r="D6">
        <v>97.922946286593103</v>
      </c>
      <c r="E6">
        <v>97.738171191452466</v>
      </c>
      <c r="F6">
        <v>97.968267463209855</v>
      </c>
      <c r="G6">
        <v>98.181334948331084</v>
      </c>
      <c r="H6">
        <v>99.234822022340623</v>
      </c>
      <c r="I6">
        <v>100.56067785315501</v>
      </c>
      <c r="J6">
        <v>101.94699209300542</v>
      </c>
      <c r="K6">
        <v>101.60834913956265</v>
      </c>
      <c r="L6">
        <v>101.83882756111106</v>
      </c>
      <c r="M6">
        <v>101.5479572577448</v>
      </c>
      <c r="N6">
        <v>102.18533185052354</v>
      </c>
      <c r="O6">
        <v>103.19999999999999</v>
      </c>
      <c r="P6">
        <v>103.89908256880733</v>
      </c>
      <c r="Q6">
        <v>104.55929856945087</v>
      </c>
      <c r="R6">
        <v>104.76454806180035</v>
      </c>
      <c r="S6">
        <v>104.96037296037295</v>
      </c>
      <c r="T6">
        <v>106.81538897816428</v>
      </c>
      <c r="U6">
        <v>110.29969650986342</v>
      </c>
      <c r="V6">
        <v>111.08159392789373</v>
      </c>
      <c r="W6">
        <v>111.20226308345121</v>
      </c>
      <c r="X6">
        <v>111.86809033355381</v>
      </c>
      <c r="Y6">
        <v>111.96628693155508</v>
      </c>
      <c r="Z6">
        <v>112.36266455508265</v>
      </c>
      <c r="AA6">
        <v>113.52</v>
      </c>
      <c r="AB6">
        <v>113.25</v>
      </c>
      <c r="AC6">
        <v>113.29</v>
      </c>
      <c r="AD6">
        <v>113.24</v>
      </c>
      <c r="AE6">
        <v>112.57</v>
      </c>
      <c r="AF6">
        <v>113</v>
      </c>
      <c r="AG6">
        <v>116.3</v>
      </c>
      <c r="AH6">
        <v>117.08</v>
      </c>
      <c r="AI6">
        <v>117.93</v>
      </c>
      <c r="AJ6">
        <v>118.39</v>
      </c>
      <c r="AK6">
        <v>120.89</v>
      </c>
      <c r="AL6">
        <v>124.55</v>
      </c>
      <c r="AM6">
        <v>123.53</v>
      </c>
      <c r="AN6">
        <v>121.73</v>
      </c>
      <c r="AO6">
        <v>121.96</v>
      </c>
      <c r="AP6">
        <v>122.63</v>
      </c>
      <c r="AQ6">
        <v>123.09</v>
      </c>
      <c r="AR6">
        <v>124.19</v>
      </c>
      <c r="AS6">
        <v>125.91</v>
      </c>
      <c r="AT6">
        <v>128.41</v>
      </c>
      <c r="AU6">
        <v>128.13</v>
      </c>
      <c r="AV6">
        <v>127.47</v>
      </c>
      <c r="AW6">
        <v>127.59</v>
      </c>
      <c r="AX6">
        <v>128.6</v>
      </c>
      <c r="AY6">
        <v>129.46</v>
      </c>
      <c r="AZ6">
        <v>129.13999999999999</v>
      </c>
      <c r="BA6">
        <v>129.19</v>
      </c>
      <c r="BB6">
        <v>128.1</v>
      </c>
      <c r="BC6">
        <v>129.22999999999999</v>
      </c>
      <c r="BD6">
        <v>130.97999999999999</v>
      </c>
      <c r="BE6">
        <v>133.26</v>
      </c>
      <c r="BF6">
        <v>133.94999999999999</v>
      </c>
      <c r="BG6">
        <v>134.05000000000001</v>
      </c>
      <c r="BH6">
        <v>134.76</v>
      </c>
      <c r="BI6">
        <v>134.84</v>
      </c>
      <c r="BJ6">
        <v>135.03</v>
      </c>
      <c r="BK6">
        <v>136.36000000000001</v>
      </c>
      <c r="BL6">
        <v>136.65</v>
      </c>
      <c r="BM6">
        <v>136.96</v>
      </c>
      <c r="BN6">
        <v>136.55000000000001</v>
      </c>
      <c r="BO6">
        <v>137.31</v>
      </c>
      <c r="BP6">
        <v>138.1</v>
      </c>
      <c r="BQ6">
        <v>138.59</v>
      </c>
      <c r="BR6">
        <v>138.86000000000001</v>
      </c>
      <c r="BS6">
        <v>138.80000000000001</v>
      </c>
      <c r="BT6">
        <v>138.63</v>
      </c>
      <c r="BU6">
        <v>138.87</v>
      </c>
      <c r="BV6">
        <v>139.84</v>
      </c>
      <c r="BW6">
        <v>141.22</v>
      </c>
      <c r="BX6">
        <v>140.80000000000001</v>
      </c>
      <c r="BY6">
        <v>141.32</v>
      </c>
      <c r="BZ6">
        <v>141.69</v>
      </c>
      <c r="CA6">
        <v>142.15</v>
      </c>
      <c r="CB6">
        <v>143.30000000000001</v>
      </c>
      <c r="CC6">
        <v>144.55000000000001</v>
      </c>
      <c r="CD6">
        <v>141.94999999999999</v>
      </c>
      <c r="CE6">
        <v>142.79</v>
      </c>
      <c r="CF6">
        <v>141.72999999999999</v>
      </c>
      <c r="CG6">
        <v>142.01</v>
      </c>
      <c r="CH6">
        <v>143.13</v>
      </c>
      <c r="CI6">
        <v>144.38999999999999</v>
      </c>
      <c r="CJ6">
        <v>143.97999999999999</v>
      </c>
      <c r="CK6">
        <v>143.65</v>
      </c>
      <c r="CL6">
        <v>144.43</v>
      </c>
      <c r="CM6">
        <v>146.04</v>
      </c>
      <c r="CN6">
        <v>147.15</v>
      </c>
      <c r="CO6">
        <v>147.97999999999999</v>
      </c>
      <c r="CP6">
        <v>146.69999999999999</v>
      </c>
      <c r="CQ6">
        <v>147.63999999999999</v>
      </c>
      <c r="CR6">
        <v>146.82</v>
      </c>
      <c r="CS6">
        <v>146.43</v>
      </c>
      <c r="CT6">
        <v>147.30000000000001</v>
      </c>
    </row>
    <row r="7" spans="1:98">
      <c r="A7">
        <v>6</v>
      </c>
      <c r="B7" t="s">
        <v>6</v>
      </c>
      <c r="C7">
        <v>98.343033591715951</v>
      </c>
      <c r="D7">
        <v>98.822358546687738</v>
      </c>
      <c r="E7">
        <v>98.722968225455688</v>
      </c>
      <c r="F7">
        <v>99.731000807780163</v>
      </c>
      <c r="G7">
        <v>99.274710343243854</v>
      </c>
      <c r="H7">
        <v>99.553623680482204</v>
      </c>
      <c r="I7">
        <v>100.39250118434437</v>
      </c>
      <c r="J7">
        <v>101.53810983252521</v>
      </c>
      <c r="K7">
        <v>100.37914792891152</v>
      </c>
      <c r="L7">
        <v>100.71723251335558</v>
      </c>
      <c r="M7">
        <v>101.09369210545086</v>
      </c>
      <c r="N7">
        <v>101.43162124004668</v>
      </c>
      <c r="O7">
        <v>101.7933868858584</v>
      </c>
      <c r="P7">
        <v>101.82109832043781</v>
      </c>
      <c r="Q7">
        <v>102.98763082778306</v>
      </c>
      <c r="R7">
        <v>102.89267879016302</v>
      </c>
      <c r="S7">
        <v>102.88334278691623</v>
      </c>
      <c r="T7">
        <v>103.3075033075033</v>
      </c>
      <c r="U7">
        <v>106.41421947449768</v>
      </c>
      <c r="V7">
        <v>107.93854033290653</v>
      </c>
      <c r="W7">
        <v>105.82102519548219</v>
      </c>
      <c r="X7">
        <v>106.08486017357764</v>
      </c>
      <c r="Y7">
        <v>107.05996131528046</v>
      </c>
      <c r="Z7">
        <v>108.58907931446791</v>
      </c>
      <c r="AA7">
        <v>108.98</v>
      </c>
      <c r="AB7">
        <v>107.91</v>
      </c>
      <c r="AC7">
        <v>108.24</v>
      </c>
      <c r="AD7">
        <v>109.2</v>
      </c>
      <c r="AE7">
        <v>108.83</v>
      </c>
      <c r="AF7">
        <v>109.32</v>
      </c>
      <c r="AG7">
        <v>110.16</v>
      </c>
      <c r="AH7">
        <v>109.59</v>
      </c>
      <c r="AI7">
        <v>109.62</v>
      </c>
      <c r="AJ7">
        <v>110.01</v>
      </c>
      <c r="AK7">
        <v>110.7</v>
      </c>
      <c r="AL7">
        <v>115.26</v>
      </c>
      <c r="AM7">
        <v>113.8</v>
      </c>
      <c r="AN7">
        <v>113.11</v>
      </c>
      <c r="AO7">
        <v>113.96</v>
      </c>
      <c r="AP7">
        <v>114.13</v>
      </c>
      <c r="AQ7">
        <v>115.16</v>
      </c>
      <c r="AR7">
        <v>115.98</v>
      </c>
      <c r="AS7">
        <v>116.84</v>
      </c>
      <c r="AT7">
        <v>117.52</v>
      </c>
      <c r="AU7">
        <v>117.72</v>
      </c>
      <c r="AV7">
        <v>117.77800000000001</v>
      </c>
      <c r="AW7">
        <v>117.99</v>
      </c>
      <c r="AX7">
        <v>120.22</v>
      </c>
      <c r="AY7">
        <v>119.52</v>
      </c>
      <c r="AZ7">
        <v>120.32</v>
      </c>
      <c r="BA7">
        <v>120.5</v>
      </c>
      <c r="BB7">
        <v>120.11</v>
      </c>
      <c r="BC7">
        <v>120.42</v>
      </c>
      <c r="BD7">
        <v>121.65</v>
      </c>
      <c r="BE7">
        <v>121.72</v>
      </c>
      <c r="BF7">
        <v>121.47</v>
      </c>
      <c r="BG7">
        <v>120.98</v>
      </c>
      <c r="BH7">
        <v>120.47</v>
      </c>
      <c r="BI7">
        <v>121.21</v>
      </c>
      <c r="BJ7">
        <v>121.78</v>
      </c>
      <c r="BK7">
        <v>123.34</v>
      </c>
      <c r="BL7">
        <v>123.74</v>
      </c>
      <c r="BM7">
        <v>123.79</v>
      </c>
      <c r="BN7">
        <v>123.64</v>
      </c>
      <c r="BO7">
        <v>123.88</v>
      </c>
      <c r="BP7">
        <v>126.14</v>
      </c>
      <c r="BQ7">
        <v>127.44</v>
      </c>
      <c r="BR7">
        <v>126.2</v>
      </c>
      <c r="BS7">
        <v>126.32</v>
      </c>
      <c r="BT7">
        <v>125.87</v>
      </c>
      <c r="BU7">
        <v>126.08</v>
      </c>
      <c r="BV7">
        <v>127.07</v>
      </c>
      <c r="BW7">
        <v>127.93</v>
      </c>
      <c r="BX7">
        <v>126.86</v>
      </c>
      <c r="BY7">
        <v>127.29</v>
      </c>
      <c r="BZ7">
        <v>127.14</v>
      </c>
      <c r="CA7">
        <v>128.03</v>
      </c>
      <c r="CB7">
        <v>128.51</v>
      </c>
      <c r="CC7">
        <v>128.69</v>
      </c>
      <c r="CD7">
        <v>128.66</v>
      </c>
      <c r="CE7">
        <v>128.58000000000001</v>
      </c>
      <c r="CF7">
        <v>128.77000000000001</v>
      </c>
      <c r="CG7">
        <v>129.06</v>
      </c>
      <c r="CH7">
        <v>129.80000000000001</v>
      </c>
      <c r="CI7">
        <v>130.04</v>
      </c>
      <c r="CJ7">
        <v>129.16</v>
      </c>
      <c r="CK7">
        <v>129.28</v>
      </c>
      <c r="CL7">
        <v>129.91999999999999</v>
      </c>
      <c r="CM7">
        <v>132.05000000000001</v>
      </c>
      <c r="CN7">
        <v>132.44999999999999</v>
      </c>
      <c r="CO7">
        <v>132.41999999999999</v>
      </c>
      <c r="CP7">
        <v>133.36000000000001</v>
      </c>
      <c r="CQ7">
        <v>132.91</v>
      </c>
      <c r="CR7">
        <v>132.94</v>
      </c>
      <c r="CS7">
        <v>133.25</v>
      </c>
      <c r="CT7">
        <v>133.53</v>
      </c>
    </row>
    <row r="8" spans="1:98">
      <c r="A8">
        <v>7</v>
      </c>
      <c r="B8" t="s">
        <v>7</v>
      </c>
      <c r="C8">
        <v>98.001467776278588</v>
      </c>
      <c r="D8">
        <v>97.792728744114456</v>
      </c>
      <c r="E8">
        <v>98.033786840783122</v>
      </c>
      <c r="F8">
        <v>98.616466720290461</v>
      </c>
      <c r="G8">
        <v>98.848489968795946</v>
      </c>
      <c r="H8">
        <v>99.898556627416113</v>
      </c>
      <c r="I8">
        <v>100.91112371046579</v>
      </c>
      <c r="J8">
        <v>101.78769764621147</v>
      </c>
      <c r="K8">
        <v>101.75243518648935</v>
      </c>
      <c r="L8">
        <v>101.70365452000871</v>
      </c>
      <c r="M8">
        <v>101.06976898486366</v>
      </c>
      <c r="N8">
        <v>101.58382327428251</v>
      </c>
      <c r="O8">
        <v>101.55938600680021</v>
      </c>
      <c r="P8">
        <v>101.8969076700334</v>
      </c>
      <c r="Q8">
        <v>102.5006871319367</v>
      </c>
      <c r="R8">
        <v>102.72521255472968</v>
      </c>
      <c r="S8">
        <v>103.09066896959845</v>
      </c>
      <c r="T8">
        <v>103.78635307629298</v>
      </c>
      <c r="U8">
        <v>106.63203425632094</v>
      </c>
      <c r="V8">
        <v>110.053430719712</v>
      </c>
      <c r="W8">
        <v>108.16717575024607</v>
      </c>
      <c r="X8">
        <v>107.65838354113926</v>
      </c>
      <c r="Y8">
        <v>107.29124324165673</v>
      </c>
      <c r="Z8">
        <v>108.08962372027645</v>
      </c>
      <c r="AA8">
        <v>107.9325</v>
      </c>
      <c r="AB8">
        <v>108.52</v>
      </c>
      <c r="AC8">
        <v>108.41249999999999</v>
      </c>
      <c r="AD8">
        <v>108.70250000000001</v>
      </c>
      <c r="AE8">
        <v>109.38</v>
      </c>
      <c r="AF8">
        <v>109.25749999999999</v>
      </c>
      <c r="AG8">
        <v>111.1525</v>
      </c>
      <c r="AH8">
        <v>113.25749999999999</v>
      </c>
      <c r="AI8">
        <v>113.92500000000001</v>
      </c>
      <c r="AJ8">
        <v>113.1075</v>
      </c>
      <c r="AK8">
        <v>113.2025</v>
      </c>
      <c r="AL8">
        <v>115.175</v>
      </c>
      <c r="AM8">
        <v>115.29499999999999</v>
      </c>
      <c r="AN8">
        <v>115.53</v>
      </c>
      <c r="AO8">
        <v>115.99749999999999</v>
      </c>
      <c r="AP8">
        <v>116.095</v>
      </c>
      <c r="AQ8">
        <v>116.27249999999999</v>
      </c>
      <c r="AR8">
        <v>118.265</v>
      </c>
      <c r="AS8">
        <v>120.35749999999999</v>
      </c>
      <c r="AT8">
        <v>120.58500000000001</v>
      </c>
      <c r="AU8">
        <v>120.88749999999999</v>
      </c>
      <c r="AV8">
        <v>120.57</v>
      </c>
      <c r="AW8">
        <v>119.94999999999999</v>
      </c>
      <c r="AX8">
        <v>121.325</v>
      </c>
      <c r="AY8">
        <v>122.44499999999999</v>
      </c>
      <c r="AZ8">
        <v>122.5025</v>
      </c>
      <c r="BA8">
        <v>122.41249999999999</v>
      </c>
      <c r="BB8">
        <v>121.94999999999999</v>
      </c>
      <c r="BC8">
        <v>121.28</v>
      </c>
      <c r="BD8">
        <v>122.93749999999999</v>
      </c>
      <c r="BE8">
        <v>124.355</v>
      </c>
      <c r="BF8">
        <v>125.935</v>
      </c>
      <c r="BG8">
        <v>125.71</v>
      </c>
      <c r="BH8">
        <v>124.41250000000001</v>
      </c>
      <c r="BI8">
        <v>124.9325</v>
      </c>
      <c r="BJ8">
        <v>125.7175</v>
      </c>
      <c r="BK8">
        <v>126.5625</v>
      </c>
      <c r="BL8">
        <v>126.51499999999999</v>
      </c>
      <c r="BM8">
        <v>126.89749999999999</v>
      </c>
      <c r="BN8">
        <v>126.5625</v>
      </c>
      <c r="BO8">
        <v>126.25749999999999</v>
      </c>
      <c r="BP8">
        <v>127.77</v>
      </c>
      <c r="BQ8">
        <v>128.435</v>
      </c>
      <c r="BR8">
        <v>127.64</v>
      </c>
      <c r="BS8">
        <v>127.86500000000001</v>
      </c>
      <c r="BT8">
        <v>127.46000000000001</v>
      </c>
      <c r="BU8">
        <v>127.27500000000001</v>
      </c>
      <c r="BV8">
        <v>127.53</v>
      </c>
      <c r="BW8">
        <v>128.29</v>
      </c>
      <c r="BX8">
        <v>128.465</v>
      </c>
      <c r="BY8">
        <v>128.86750000000001</v>
      </c>
      <c r="BZ8">
        <v>129.72</v>
      </c>
      <c r="CA8">
        <v>130.57499999999999</v>
      </c>
      <c r="CB8">
        <v>132.13750000000002</v>
      </c>
      <c r="CC8">
        <v>133.79250000000002</v>
      </c>
      <c r="CD8">
        <v>134.34</v>
      </c>
      <c r="CE8">
        <v>133.14750000000001</v>
      </c>
      <c r="CF8">
        <v>133.31</v>
      </c>
      <c r="CG8">
        <v>133.8775</v>
      </c>
      <c r="CH8">
        <v>134.17499999999998</v>
      </c>
      <c r="CI8">
        <v>134.94999999999999</v>
      </c>
      <c r="CJ8">
        <v>134.0975</v>
      </c>
      <c r="CK8">
        <v>133.35249999999999</v>
      </c>
      <c r="CL8">
        <v>133.30250000000001</v>
      </c>
      <c r="CM8">
        <v>135.41999999999999</v>
      </c>
      <c r="CN8">
        <v>135.76499999999999</v>
      </c>
      <c r="CO8">
        <v>136.21</v>
      </c>
      <c r="CP8">
        <v>136.67750000000001</v>
      </c>
      <c r="CQ8">
        <v>136.73500000000001</v>
      </c>
      <c r="CR8">
        <v>136.63750000000002</v>
      </c>
      <c r="CS8">
        <v>135.85499999999999</v>
      </c>
      <c r="CT8">
        <v>136.76499999999999</v>
      </c>
    </row>
    <row r="9" spans="1:98">
      <c r="A9">
        <v>8</v>
      </c>
      <c r="B9" t="s">
        <v>8</v>
      </c>
      <c r="C9">
        <v>98.681372256128043</v>
      </c>
      <c r="D9">
        <v>98.743426243986065</v>
      </c>
      <c r="E9">
        <v>98.914274091278457</v>
      </c>
      <c r="F9">
        <v>99.034072484531265</v>
      </c>
      <c r="G9">
        <v>99.14482735397192</v>
      </c>
      <c r="H9">
        <v>99.479776102239143</v>
      </c>
      <c r="I9">
        <v>99.917073467725686</v>
      </c>
      <c r="J9">
        <v>100.56466019252079</v>
      </c>
      <c r="K9">
        <v>100.88636715706041</v>
      </c>
      <c r="L9">
        <v>101.35383373291621</v>
      </c>
      <c r="M9">
        <v>101.4318567069417</v>
      </c>
      <c r="N9">
        <v>101.84846021070015</v>
      </c>
      <c r="O9">
        <v>102.68891979601298</v>
      </c>
      <c r="P9">
        <v>103.39061774268463</v>
      </c>
      <c r="Q9">
        <v>103.7012926625128</v>
      </c>
      <c r="R9">
        <v>103.61322682519041</v>
      </c>
      <c r="S9">
        <v>103.63045496750233</v>
      </c>
      <c r="T9">
        <v>104.65029414511159</v>
      </c>
      <c r="U9">
        <v>107.85768645357687</v>
      </c>
      <c r="V9">
        <v>108.76288659793813</v>
      </c>
      <c r="W9">
        <v>108.85158336512782</v>
      </c>
      <c r="X9">
        <v>108.94741846534181</v>
      </c>
      <c r="Y9">
        <v>109.12676056338029</v>
      </c>
      <c r="Z9">
        <v>109.59920831271648</v>
      </c>
      <c r="AA9">
        <v>110.75</v>
      </c>
      <c r="AB9">
        <v>111.3</v>
      </c>
      <c r="AC9">
        <v>111.51</v>
      </c>
      <c r="AD9">
        <v>111.55</v>
      </c>
      <c r="AE9">
        <v>111.61</v>
      </c>
      <c r="AF9">
        <v>112.07</v>
      </c>
      <c r="AG9">
        <v>113.38</v>
      </c>
      <c r="AH9">
        <v>113.94</v>
      </c>
      <c r="AI9">
        <v>114.12</v>
      </c>
      <c r="AJ9">
        <v>114.58</v>
      </c>
      <c r="AK9">
        <v>116.22</v>
      </c>
      <c r="AL9">
        <v>119.41</v>
      </c>
      <c r="AM9">
        <v>118.92</v>
      </c>
      <c r="AN9">
        <v>119.2</v>
      </c>
      <c r="AO9">
        <v>119.43</v>
      </c>
      <c r="AP9">
        <v>119.75</v>
      </c>
      <c r="AQ9">
        <v>120.16</v>
      </c>
      <c r="AR9">
        <v>120.58</v>
      </c>
      <c r="AS9">
        <v>121.75</v>
      </c>
      <c r="AT9">
        <v>122.37</v>
      </c>
      <c r="AU9">
        <v>122.38</v>
      </c>
      <c r="AV9">
        <v>122.32</v>
      </c>
      <c r="AW9">
        <v>122.47</v>
      </c>
      <c r="AX9">
        <v>123.35</v>
      </c>
      <c r="AY9">
        <v>123.65</v>
      </c>
      <c r="AZ9">
        <v>123.57</v>
      </c>
      <c r="BA9">
        <v>123.75</v>
      </c>
      <c r="BB9">
        <v>123.41</v>
      </c>
      <c r="BC9">
        <v>123.65</v>
      </c>
      <c r="BD9">
        <v>124.29</v>
      </c>
      <c r="BE9">
        <v>125.09</v>
      </c>
      <c r="BF9">
        <v>125.1</v>
      </c>
      <c r="BG9">
        <v>125.32</v>
      </c>
      <c r="BH9">
        <v>125.63</v>
      </c>
      <c r="BI9">
        <v>125.93</v>
      </c>
      <c r="BJ9">
        <v>126.27</v>
      </c>
      <c r="BK9">
        <v>127.52</v>
      </c>
      <c r="BL9">
        <v>127.94</v>
      </c>
      <c r="BM9">
        <v>128</v>
      </c>
      <c r="BN9">
        <v>127.97</v>
      </c>
      <c r="BO9">
        <v>128.6</v>
      </c>
      <c r="BP9">
        <v>129.19</v>
      </c>
      <c r="BQ9">
        <v>129.71</v>
      </c>
      <c r="BR9">
        <v>129.88</v>
      </c>
      <c r="BS9">
        <v>129.94</v>
      </c>
      <c r="BT9">
        <v>130.02000000000001</v>
      </c>
      <c r="BU9">
        <v>130.12</v>
      </c>
      <c r="BV9">
        <v>130.97</v>
      </c>
      <c r="BW9">
        <v>131.53</v>
      </c>
      <c r="BX9">
        <v>132.02000000000001</v>
      </c>
      <c r="BY9">
        <v>132.13999999999999</v>
      </c>
      <c r="BZ9">
        <v>132.22</v>
      </c>
      <c r="CA9">
        <v>132.82</v>
      </c>
      <c r="CB9">
        <v>133.46</v>
      </c>
      <c r="CC9">
        <v>133.81</v>
      </c>
      <c r="CD9">
        <v>133.85</v>
      </c>
      <c r="CE9">
        <v>133.68</v>
      </c>
      <c r="CF9">
        <v>134.05000000000001</v>
      </c>
      <c r="CG9">
        <v>134.44999999999999</v>
      </c>
      <c r="CH9">
        <v>135.25</v>
      </c>
      <c r="CI9">
        <v>135.58000000000001</v>
      </c>
      <c r="CJ9">
        <v>135.93</v>
      </c>
      <c r="CK9">
        <v>136.12</v>
      </c>
      <c r="CL9">
        <v>136.66999999999999</v>
      </c>
      <c r="CM9">
        <v>137.47</v>
      </c>
      <c r="CN9">
        <v>138.12</v>
      </c>
      <c r="CO9">
        <v>138.47</v>
      </c>
      <c r="CP9">
        <v>138.69999999999999</v>
      </c>
      <c r="CQ9">
        <v>138.65</v>
      </c>
      <c r="CR9">
        <v>138.94</v>
      </c>
      <c r="CS9">
        <v>139.19999999999999</v>
      </c>
      <c r="CT9">
        <v>139.62</v>
      </c>
    </row>
    <row r="10" spans="1:98">
      <c r="A10">
        <v>9</v>
      </c>
      <c r="B10" t="s">
        <v>9</v>
      </c>
      <c r="C10">
        <v>98.853101090886625</v>
      </c>
      <c r="D10">
        <v>97.884927666893404</v>
      </c>
      <c r="E10">
        <v>98.224916218707392</v>
      </c>
      <c r="F10">
        <v>98.47664324937881</v>
      </c>
      <c r="G10">
        <v>98.997343215254247</v>
      </c>
      <c r="H10">
        <v>100.34062637972011</v>
      </c>
      <c r="I10">
        <v>100.56502752356181</v>
      </c>
      <c r="J10">
        <v>101.23136723276514</v>
      </c>
      <c r="K10">
        <v>101.19271151681681</v>
      </c>
      <c r="L10">
        <v>101.35174779961679</v>
      </c>
      <c r="M10">
        <v>101.13592729020721</v>
      </c>
      <c r="N10">
        <v>101.74566081619147</v>
      </c>
      <c r="O10">
        <v>103.09560967767864</v>
      </c>
      <c r="P10">
        <v>103.72237766205944</v>
      </c>
      <c r="Q10">
        <v>103.75688100645652</v>
      </c>
      <c r="R10">
        <v>103.585364216914</v>
      </c>
      <c r="S10">
        <v>103.99140698396846</v>
      </c>
      <c r="T10">
        <v>105.32913847557036</v>
      </c>
      <c r="U10">
        <v>108.51685363358322</v>
      </c>
      <c r="V10">
        <v>109.92142803727134</v>
      </c>
      <c r="W10">
        <v>109.03578274241606</v>
      </c>
      <c r="X10">
        <v>109.97486601817963</v>
      </c>
      <c r="Y10">
        <v>109.87466234086229</v>
      </c>
      <c r="Z10">
        <v>110.29062313791508</v>
      </c>
      <c r="AA10">
        <v>111.96199999999999</v>
      </c>
      <c r="AB10">
        <v>111.235</v>
      </c>
      <c r="AC10">
        <v>111.42099999999999</v>
      </c>
      <c r="AD10">
        <v>111.53399999999999</v>
      </c>
      <c r="AE10">
        <v>111.71199999999999</v>
      </c>
      <c r="AF10">
        <v>111.94399999999999</v>
      </c>
      <c r="AG10">
        <v>113.419</v>
      </c>
      <c r="AH10">
        <v>113.63</v>
      </c>
      <c r="AI10">
        <v>113.83199999999999</v>
      </c>
      <c r="AJ10">
        <v>114.44399999999999</v>
      </c>
      <c r="AK10">
        <v>116.95499999999998</v>
      </c>
      <c r="AL10">
        <v>119.94200000000001</v>
      </c>
      <c r="AM10">
        <v>118.916</v>
      </c>
      <c r="AN10">
        <v>117.15699999999998</v>
      </c>
      <c r="AO10">
        <v>116.86099999999999</v>
      </c>
      <c r="AP10">
        <v>117.187</v>
      </c>
      <c r="AQ10">
        <v>118.47799999999998</v>
      </c>
      <c r="AR10">
        <v>119.12599999999999</v>
      </c>
      <c r="AS10">
        <v>120.97</v>
      </c>
      <c r="AT10">
        <v>121.26799999999999</v>
      </c>
      <c r="AU10">
        <v>119.86599999999999</v>
      </c>
      <c r="AV10">
        <v>119.89999999999998</v>
      </c>
      <c r="AW10">
        <v>120.42099999999999</v>
      </c>
      <c r="AX10">
        <v>121.58099999999999</v>
      </c>
      <c r="AY10">
        <v>122.13399999999999</v>
      </c>
      <c r="AZ10">
        <v>122.39899999999999</v>
      </c>
      <c r="BA10">
        <v>122.649</v>
      </c>
      <c r="BB10">
        <v>121.032</v>
      </c>
      <c r="BC10">
        <v>121.89399999999998</v>
      </c>
      <c r="BD10">
        <v>123.15599999999998</v>
      </c>
      <c r="BE10">
        <v>124.56299999999999</v>
      </c>
      <c r="BF10">
        <v>124.684</v>
      </c>
      <c r="BG10">
        <v>124.48699999999998</v>
      </c>
      <c r="BH10">
        <v>125.88699999999999</v>
      </c>
      <c r="BI10">
        <v>126.53299999999999</v>
      </c>
      <c r="BJ10">
        <v>126.92399999999999</v>
      </c>
      <c r="BK10">
        <v>127.31399999999999</v>
      </c>
      <c r="BL10">
        <v>125.69999999999999</v>
      </c>
      <c r="BM10">
        <v>126.13999999999999</v>
      </c>
      <c r="BN10">
        <v>126.86099999999998</v>
      </c>
      <c r="BO10">
        <v>127.23199999999999</v>
      </c>
      <c r="BP10">
        <v>127.86299999999999</v>
      </c>
      <c r="BQ10">
        <v>128.26499999999999</v>
      </c>
      <c r="BR10">
        <v>128.01599999999999</v>
      </c>
      <c r="BS10">
        <v>127.584</v>
      </c>
      <c r="BT10">
        <v>127.71799999999999</v>
      </c>
      <c r="BU10">
        <v>128.72599999999997</v>
      </c>
      <c r="BV10">
        <v>130.52199999999999</v>
      </c>
      <c r="BW10">
        <v>131.625</v>
      </c>
      <c r="BX10">
        <v>130.61799999999999</v>
      </c>
      <c r="BY10">
        <v>131.39699999999999</v>
      </c>
      <c r="BZ10">
        <v>131.673</v>
      </c>
      <c r="CA10">
        <v>131.55699999999999</v>
      </c>
      <c r="CB10">
        <v>133.27199999999999</v>
      </c>
      <c r="CC10">
        <v>132.37899999999999</v>
      </c>
      <c r="CD10">
        <v>132.47300000000001</v>
      </c>
      <c r="CE10">
        <v>131.84399999999997</v>
      </c>
      <c r="CF10">
        <v>132.95499999999998</v>
      </c>
      <c r="CG10">
        <v>133.20499999999998</v>
      </c>
      <c r="CH10">
        <v>134.39599999999999</v>
      </c>
      <c r="CI10">
        <v>133.82199999999997</v>
      </c>
      <c r="CJ10">
        <v>133.44399999999999</v>
      </c>
      <c r="CK10">
        <v>133.886</v>
      </c>
      <c r="CL10">
        <v>134.68399999999997</v>
      </c>
      <c r="CM10">
        <v>135.357</v>
      </c>
      <c r="CN10">
        <v>136.739</v>
      </c>
      <c r="CO10">
        <v>137.345</v>
      </c>
      <c r="CP10">
        <v>136.292</v>
      </c>
      <c r="CQ10">
        <v>135.94300000000001</v>
      </c>
      <c r="CR10">
        <v>136.05299999999997</v>
      </c>
      <c r="CS10">
        <v>135.78499999999997</v>
      </c>
      <c r="CT10">
        <v>136.28199999999998</v>
      </c>
    </row>
    <row r="11" spans="1:98">
      <c r="A11">
        <v>10</v>
      </c>
      <c r="B11" t="s">
        <v>10</v>
      </c>
      <c r="C11">
        <v>98.8562406730627</v>
      </c>
      <c r="D11">
        <v>98.847234549274972</v>
      </c>
      <c r="E11">
        <v>98.881833189796794</v>
      </c>
      <c r="F11">
        <v>99.023296833900375</v>
      </c>
      <c r="G11">
        <v>99.034370789447379</v>
      </c>
      <c r="H11">
        <v>99.465709989641397</v>
      </c>
      <c r="I11">
        <v>100.14305713509924</v>
      </c>
      <c r="J11">
        <v>101.05113660758163</v>
      </c>
      <c r="K11">
        <v>101.06378378336724</v>
      </c>
      <c r="L11">
        <v>101.15373466844046</v>
      </c>
      <c r="M11">
        <v>101.12768929452888</v>
      </c>
      <c r="N11">
        <v>101.35191248585885</v>
      </c>
      <c r="O11">
        <v>102.19691371179444</v>
      </c>
      <c r="P11">
        <v>102.88475263928153</v>
      </c>
      <c r="Q11">
        <v>103.46984929806368</v>
      </c>
      <c r="R11">
        <v>103.50474747314593</v>
      </c>
      <c r="S11">
        <v>103.71981147027589</v>
      </c>
      <c r="T11">
        <v>105.03365909993843</v>
      </c>
      <c r="U11">
        <v>108.36458462637744</v>
      </c>
      <c r="V11">
        <v>109.57366590870726</v>
      </c>
      <c r="W11">
        <v>109.03811750562178</v>
      </c>
      <c r="X11">
        <v>109.15852929367398</v>
      </c>
      <c r="Y11">
        <v>109.11182809160502</v>
      </c>
      <c r="Z11">
        <v>109.48648152153447</v>
      </c>
      <c r="AA11">
        <v>110.55540788762831</v>
      </c>
      <c r="AB11">
        <v>111.0595245813074</v>
      </c>
      <c r="AC11">
        <v>111.25694759589409</v>
      </c>
      <c r="AD11">
        <v>110.89507293354943</v>
      </c>
      <c r="AE11">
        <v>110.99983252296056</v>
      </c>
      <c r="AF11">
        <v>111.42042679632628</v>
      </c>
      <c r="AG11">
        <v>112.38077255537547</v>
      </c>
      <c r="AH11">
        <v>112.88011345218801</v>
      </c>
      <c r="AI11">
        <v>113.1659319286872</v>
      </c>
      <c r="AJ11">
        <v>113.53245272825501</v>
      </c>
      <c r="AK11">
        <v>115.34125337655323</v>
      </c>
      <c r="AL11">
        <v>117.80731496488383</v>
      </c>
      <c r="AM11">
        <v>117.36608319827118</v>
      </c>
      <c r="AN11">
        <v>117.08334413830362</v>
      </c>
      <c r="AO11">
        <v>117.33183684494867</v>
      </c>
      <c r="AP11">
        <v>117.58506212857914</v>
      </c>
      <c r="AQ11">
        <v>118.07294435440301</v>
      </c>
      <c r="AR11">
        <v>118.67481361426255</v>
      </c>
      <c r="AS11">
        <v>119.61259859535387</v>
      </c>
      <c r="AT11">
        <v>120.29565099945975</v>
      </c>
      <c r="AU11">
        <v>120.08211237169098</v>
      </c>
      <c r="AV11">
        <v>119.86889789303079</v>
      </c>
      <c r="AW11">
        <v>120.08269584008644</v>
      </c>
      <c r="AX11">
        <v>121.03135602377091</v>
      </c>
      <c r="AY11">
        <v>121.7392112371691</v>
      </c>
      <c r="AZ11">
        <v>121.53418152350082</v>
      </c>
      <c r="BA11">
        <v>121.77168557536467</v>
      </c>
      <c r="BB11">
        <v>121.32439762290653</v>
      </c>
      <c r="BC11">
        <v>121.62055645596973</v>
      </c>
      <c r="BD11">
        <v>122.49165856293897</v>
      </c>
      <c r="BE11">
        <v>123.07498109130199</v>
      </c>
      <c r="BF11">
        <v>122.86022690437602</v>
      </c>
      <c r="BG11">
        <v>123.12765532144786</v>
      </c>
      <c r="BH11">
        <v>123.23925445705022</v>
      </c>
      <c r="BI11">
        <v>123.9204267963263</v>
      </c>
      <c r="BJ11">
        <v>124.35899513776337</v>
      </c>
      <c r="BK11">
        <v>125.32454349000541</v>
      </c>
      <c r="BL11">
        <v>125.76829281469476</v>
      </c>
      <c r="BM11">
        <v>125.87490005402486</v>
      </c>
      <c r="BN11">
        <v>126.08370070232306</v>
      </c>
      <c r="BO11">
        <v>126.65226364127498</v>
      </c>
      <c r="BP11">
        <v>127.77316045380876</v>
      </c>
      <c r="BQ11">
        <v>127.78049702863318</v>
      </c>
      <c r="BR11">
        <v>127.6704267963263</v>
      </c>
      <c r="BS11">
        <v>127.89835224203132</v>
      </c>
      <c r="BT11">
        <v>127.8970070232307</v>
      </c>
      <c r="BU11">
        <v>128.15560777957859</v>
      </c>
      <c r="BV11">
        <v>128.87613722312264</v>
      </c>
      <c r="BW11">
        <v>129.94135602377094</v>
      </c>
      <c r="BX11">
        <v>130.41316045380876</v>
      </c>
      <c r="BY11">
        <v>130.79074014046461</v>
      </c>
      <c r="BZ11">
        <v>130.73509454348999</v>
      </c>
      <c r="CA11">
        <v>131.1034413830362</v>
      </c>
      <c r="CB11">
        <v>131.71718530524041</v>
      </c>
      <c r="CC11">
        <v>132.2106753106429</v>
      </c>
      <c r="CD11">
        <v>132.19715289032953</v>
      </c>
      <c r="CE11">
        <v>131.95859535386279</v>
      </c>
      <c r="CF11">
        <v>132.33914640734739</v>
      </c>
      <c r="CG11">
        <v>132.71345218800647</v>
      </c>
      <c r="CH11">
        <v>133.43798487304159</v>
      </c>
      <c r="CI11">
        <v>133.88533225283632</v>
      </c>
      <c r="CJ11">
        <v>133.82476499189627</v>
      </c>
      <c r="CK11">
        <v>133.95722852512156</v>
      </c>
      <c r="CL11">
        <v>134.50513776337115</v>
      </c>
      <c r="CM11">
        <v>135.64588870880604</v>
      </c>
      <c r="CN11">
        <v>136.30313884386817</v>
      </c>
      <c r="CO11">
        <v>136.82723392760667</v>
      </c>
      <c r="CP11">
        <v>137.36687736358726</v>
      </c>
      <c r="CQ11">
        <v>137.04313884386818</v>
      </c>
      <c r="CR11">
        <v>136.95340896812533</v>
      </c>
      <c r="CS11">
        <v>137.25085899513775</v>
      </c>
      <c r="CT11">
        <v>137.72759589411129</v>
      </c>
    </row>
    <row r="12" spans="1:98">
      <c r="A12">
        <v>11</v>
      </c>
      <c r="B12" t="s">
        <v>11</v>
      </c>
      <c r="C12">
        <v>98.434874991814368</v>
      </c>
      <c r="D12">
        <v>98.556988020573783</v>
      </c>
      <c r="E12">
        <v>98.697727052693082</v>
      </c>
      <c r="F12">
        <v>98.797924181430588</v>
      </c>
      <c r="G12">
        <v>99.091266061581791</v>
      </c>
      <c r="H12">
        <v>99.744277605647255</v>
      </c>
      <c r="I12">
        <v>100.30249958282333</v>
      </c>
      <c r="J12">
        <v>101.29602034596287</v>
      </c>
      <c r="K12">
        <v>101.13463254598257</v>
      </c>
      <c r="L12">
        <v>101.22907151134403</v>
      </c>
      <c r="M12">
        <v>101.19711944287793</v>
      </c>
      <c r="N12">
        <v>101.51759865726822</v>
      </c>
      <c r="O12">
        <v>102.52198482935248</v>
      </c>
      <c r="P12">
        <v>103.22916474032336</v>
      </c>
      <c r="Q12">
        <v>103.96406758496968</v>
      </c>
      <c r="R12">
        <v>103.76550475806378</v>
      </c>
      <c r="S12">
        <v>103.70686831224332</v>
      </c>
      <c r="T12">
        <v>104.67005396859381</v>
      </c>
      <c r="U12">
        <v>107.65619980496385</v>
      </c>
      <c r="V12">
        <v>108.8423722173702</v>
      </c>
      <c r="W12">
        <v>108.41507280188975</v>
      </c>
      <c r="X12">
        <v>108.96689851338802</v>
      </c>
      <c r="Y12">
        <v>109.22836757045381</v>
      </c>
      <c r="Z12">
        <v>109.59487084739416</v>
      </c>
      <c r="AA12">
        <v>110.68423963133638</v>
      </c>
      <c r="AB12">
        <v>111.04611367127495</v>
      </c>
      <c r="AC12">
        <v>111.32136712749616</v>
      </c>
      <c r="AD12">
        <v>111.19076804915512</v>
      </c>
      <c r="AE12">
        <v>111.45235023041474</v>
      </c>
      <c r="AF12">
        <v>112.27001536098308</v>
      </c>
      <c r="AG12">
        <v>113.07290322580644</v>
      </c>
      <c r="AH12">
        <v>113.58651305683561</v>
      </c>
      <c r="AI12">
        <v>113.84162826420889</v>
      </c>
      <c r="AJ12">
        <v>114.43102918586789</v>
      </c>
      <c r="AK12">
        <v>115.98992319508447</v>
      </c>
      <c r="AL12">
        <v>118.59781874039938</v>
      </c>
      <c r="AM12">
        <v>118.18542242703532</v>
      </c>
      <c r="AN12">
        <v>117.45287250384024</v>
      </c>
      <c r="AO12">
        <v>117.64574500768047</v>
      </c>
      <c r="AP12">
        <v>117.84668202764973</v>
      </c>
      <c r="AQ12">
        <v>118.44827956989246</v>
      </c>
      <c r="AR12">
        <v>119.17511520737325</v>
      </c>
      <c r="AS12">
        <v>120.26622119815667</v>
      </c>
      <c r="AT12">
        <v>120.60992319508448</v>
      </c>
      <c r="AU12">
        <v>120.42436251920121</v>
      </c>
      <c r="AV12">
        <v>120.37663594470045</v>
      </c>
      <c r="AW12">
        <v>120.64771121351764</v>
      </c>
      <c r="AX12">
        <v>121.83680491551456</v>
      </c>
      <c r="AY12">
        <v>122.4195238095238</v>
      </c>
      <c r="AZ12">
        <v>122.12499231950842</v>
      </c>
      <c r="BA12">
        <v>122.5990322580645</v>
      </c>
      <c r="BB12">
        <v>122.04101382488477</v>
      </c>
      <c r="BC12">
        <v>122.19987711213516</v>
      </c>
      <c r="BD12">
        <v>122.69989247311825</v>
      </c>
      <c r="BE12">
        <v>123.92878648233486</v>
      </c>
      <c r="BF12">
        <v>123.58178187403992</v>
      </c>
      <c r="BG12">
        <v>123.69247311827955</v>
      </c>
      <c r="BH12">
        <v>123.75470046082947</v>
      </c>
      <c r="BI12">
        <v>124.45331797235021</v>
      </c>
      <c r="BJ12">
        <v>124.71287250384023</v>
      </c>
      <c r="BK12">
        <v>126.16039938556065</v>
      </c>
      <c r="BL12">
        <v>126.80442396313363</v>
      </c>
      <c r="BM12">
        <v>126.65036866359445</v>
      </c>
      <c r="BN12">
        <v>126.84175115207371</v>
      </c>
      <c r="BO12">
        <v>127.5801382488479</v>
      </c>
      <c r="BP12">
        <v>128.35305683563746</v>
      </c>
      <c r="BQ12">
        <v>128.53029185867894</v>
      </c>
      <c r="BR12">
        <v>127.86897081413208</v>
      </c>
      <c r="BS12">
        <v>128.12224270353298</v>
      </c>
      <c r="BT12">
        <v>128.04990783410136</v>
      </c>
      <c r="BU12">
        <v>128.42084485407065</v>
      </c>
      <c r="BV12">
        <v>129.33513056835636</v>
      </c>
      <c r="BW12">
        <v>130.47812596006142</v>
      </c>
      <c r="BX12">
        <v>130.94341013824885</v>
      </c>
      <c r="BY12">
        <v>130.93777265745007</v>
      </c>
      <c r="BZ12">
        <v>130.94317972350231</v>
      </c>
      <c r="CA12">
        <v>130.92400921658984</v>
      </c>
      <c r="CB12">
        <v>131.84685099846388</v>
      </c>
      <c r="CC12">
        <v>131.97818740399384</v>
      </c>
      <c r="CD12">
        <v>131.70508448540704</v>
      </c>
      <c r="CE12">
        <v>131.69416282642086</v>
      </c>
      <c r="CF12">
        <v>132.08364055299538</v>
      </c>
      <c r="CG12">
        <v>132.40104454685098</v>
      </c>
      <c r="CH12">
        <v>132.97706605222731</v>
      </c>
      <c r="CI12">
        <v>133.32443932411672</v>
      </c>
      <c r="CJ12">
        <v>132.92635944700459</v>
      </c>
      <c r="CK12">
        <v>133.32204301075265</v>
      </c>
      <c r="CL12">
        <v>133.91883256528419</v>
      </c>
      <c r="CM12">
        <v>134.35582181259599</v>
      </c>
      <c r="CN12">
        <v>135.16317972350228</v>
      </c>
      <c r="CO12">
        <v>135.68657450076802</v>
      </c>
      <c r="CP12">
        <v>136.1448079877112</v>
      </c>
      <c r="CQ12">
        <v>135.80505376344087</v>
      </c>
      <c r="CR12">
        <v>135.83107526881719</v>
      </c>
      <c r="CS12">
        <v>136.10362519201226</v>
      </c>
      <c r="CT12">
        <v>136.70533026113671</v>
      </c>
    </row>
    <row r="13" spans="1:98">
      <c r="A13">
        <v>12</v>
      </c>
      <c r="B13" t="s">
        <v>12</v>
      </c>
      <c r="C13">
        <v>98.538447782378086</v>
      </c>
      <c r="D13">
        <v>98.670218940851257</v>
      </c>
      <c r="E13">
        <v>98.707325821451718</v>
      </c>
      <c r="F13">
        <v>98.82996115572233</v>
      </c>
      <c r="G13">
        <v>98.993816014525436</v>
      </c>
      <c r="H13">
        <v>99.45953421017559</v>
      </c>
      <c r="I13">
        <v>100.01652517682814</v>
      </c>
      <c r="J13">
        <v>101.01327521743059</v>
      </c>
      <c r="K13">
        <v>101.07719046796325</v>
      </c>
      <c r="L13">
        <v>101.29335342527688</v>
      </c>
      <c r="M13">
        <v>101.44818596587739</v>
      </c>
      <c r="N13">
        <v>101.95216582151939</v>
      </c>
      <c r="O13">
        <v>102.85239108577316</v>
      </c>
      <c r="P13">
        <v>103.73844172856988</v>
      </c>
      <c r="Q13">
        <v>104.41601568481481</v>
      </c>
      <c r="R13">
        <v>104.25809840651537</v>
      </c>
      <c r="S13">
        <v>104.19216436485418</v>
      </c>
      <c r="T13">
        <v>104.9453025500449</v>
      </c>
      <c r="U13">
        <v>108.12917193411245</v>
      </c>
      <c r="V13">
        <v>109.04388936625854</v>
      </c>
      <c r="W13">
        <v>108.77044087546645</v>
      </c>
      <c r="X13">
        <v>108.78473086011157</v>
      </c>
      <c r="Y13">
        <v>108.95922658329999</v>
      </c>
      <c r="Z13">
        <v>109.56520106652756</v>
      </c>
      <c r="AA13">
        <v>110.71760536398469</v>
      </c>
      <c r="AB13">
        <v>111.02783524904214</v>
      </c>
      <c r="AC13">
        <v>111.28554597701151</v>
      </c>
      <c r="AD13">
        <v>111.30068965517241</v>
      </c>
      <c r="AE13">
        <v>111.52718390804597</v>
      </c>
      <c r="AF13">
        <v>111.93420498084291</v>
      </c>
      <c r="AG13">
        <v>112.47055555555556</v>
      </c>
      <c r="AH13">
        <v>112.8912164750958</v>
      </c>
      <c r="AI13">
        <v>113.26444444444444</v>
      </c>
      <c r="AJ13">
        <v>113.76452107279692</v>
      </c>
      <c r="AK13">
        <v>115.33409961685823</v>
      </c>
      <c r="AL13">
        <v>118.07420498084292</v>
      </c>
      <c r="AM13">
        <v>118.30510536398468</v>
      </c>
      <c r="AN13">
        <v>117.69380268199235</v>
      </c>
      <c r="AO13">
        <v>118.05321839080462</v>
      </c>
      <c r="AP13">
        <v>118.51226053639847</v>
      </c>
      <c r="AQ13">
        <v>118.98697318007662</v>
      </c>
      <c r="AR13">
        <v>119.51515325670499</v>
      </c>
      <c r="AS13">
        <v>120.12632183908046</v>
      </c>
      <c r="AT13">
        <v>120.55877394636016</v>
      </c>
      <c r="AU13">
        <v>120.8477969348659</v>
      </c>
      <c r="AV13">
        <v>120.61506704980845</v>
      </c>
      <c r="AW13">
        <v>120.690938697318</v>
      </c>
      <c r="AX13">
        <v>121.71319923371649</v>
      </c>
      <c r="AY13">
        <v>122.49964559386973</v>
      </c>
      <c r="AZ13">
        <v>122.38264367816092</v>
      </c>
      <c r="BA13">
        <v>122.43235632183907</v>
      </c>
      <c r="BB13">
        <v>122.11934865900383</v>
      </c>
      <c r="BC13">
        <v>122.28577586206897</v>
      </c>
      <c r="BD13">
        <v>123.01998084291189</v>
      </c>
      <c r="BE13">
        <v>123.95882183908047</v>
      </c>
      <c r="BF13">
        <v>123.90367816091954</v>
      </c>
      <c r="BG13">
        <v>124.10162835249042</v>
      </c>
      <c r="BH13">
        <v>123.93356321839082</v>
      </c>
      <c r="BI13">
        <v>124.34482758620689</v>
      </c>
      <c r="BJ13">
        <v>125.03949233716475</v>
      </c>
      <c r="BK13">
        <v>126.9409961685824</v>
      </c>
      <c r="BL13">
        <v>127.2557183908046</v>
      </c>
      <c r="BM13">
        <v>127.13648467432949</v>
      </c>
      <c r="BN13">
        <v>127.50818007662836</v>
      </c>
      <c r="BO13">
        <v>128.11878352490422</v>
      </c>
      <c r="BP13">
        <v>128.74777777777777</v>
      </c>
      <c r="BQ13">
        <v>128.94013409961687</v>
      </c>
      <c r="BR13">
        <v>128.62022988505748</v>
      </c>
      <c r="BS13">
        <v>128.85531609195402</v>
      </c>
      <c r="BT13">
        <v>128.88341954022988</v>
      </c>
      <c r="BU13">
        <v>129.17714559386971</v>
      </c>
      <c r="BV13">
        <v>130.08963601532568</v>
      </c>
      <c r="BW13">
        <v>130.87417624521075</v>
      </c>
      <c r="BX13">
        <v>131.0859195402299</v>
      </c>
      <c r="BY13">
        <v>131.16221264367817</v>
      </c>
      <c r="BZ13">
        <v>131.40429118773946</v>
      </c>
      <c r="CA13">
        <v>131.63054597701151</v>
      </c>
      <c r="CB13">
        <v>132.18568007662836</v>
      </c>
      <c r="CC13">
        <v>132.27241379310345</v>
      </c>
      <c r="CD13">
        <v>132.41786398467434</v>
      </c>
      <c r="CE13">
        <v>132.40840038314175</v>
      </c>
      <c r="CF13">
        <v>132.653591954023</v>
      </c>
      <c r="CG13">
        <v>133.00553639846743</v>
      </c>
      <c r="CH13">
        <v>133.80848659003834</v>
      </c>
      <c r="CI13">
        <v>134.26648467432949</v>
      </c>
      <c r="CJ13">
        <v>134.02426245210728</v>
      </c>
      <c r="CK13">
        <v>134.24487547892721</v>
      </c>
      <c r="CL13">
        <v>134.79668582375479</v>
      </c>
      <c r="CM13">
        <v>135.18992337164752</v>
      </c>
      <c r="CN13">
        <v>135.36077586206898</v>
      </c>
      <c r="CO13">
        <v>135.57405172413795</v>
      </c>
      <c r="CP13">
        <v>135.73774904214562</v>
      </c>
      <c r="CQ13">
        <v>135.64750957854406</v>
      </c>
      <c r="CR13">
        <v>135.61473180076629</v>
      </c>
      <c r="CS13">
        <v>135.92976053639848</v>
      </c>
      <c r="CT13">
        <v>136.6500670498084</v>
      </c>
    </row>
    <row r="14" spans="1:98">
      <c r="A14">
        <v>13</v>
      </c>
      <c r="B14" t="s">
        <v>13</v>
      </c>
      <c r="C14">
        <v>97.622807972402512</v>
      </c>
      <c r="D14">
        <v>98.683856421920865</v>
      </c>
      <c r="E14">
        <v>98.550313085475977</v>
      </c>
      <c r="F14">
        <v>98.910085350935461</v>
      </c>
      <c r="G14">
        <v>99.361923435710253</v>
      </c>
      <c r="H14">
        <v>99.632119198440861</v>
      </c>
      <c r="I14">
        <v>100.87019363284068</v>
      </c>
      <c r="J14">
        <v>101.78693781459329</v>
      </c>
      <c r="K14">
        <v>101.1688746688735</v>
      </c>
      <c r="L14">
        <v>100.51526732755384</v>
      </c>
      <c r="M14">
        <v>101.0138490138626</v>
      </c>
      <c r="N14">
        <v>101.88377207739033</v>
      </c>
      <c r="O14">
        <v>102.65371904190641</v>
      </c>
      <c r="P14">
        <v>103.38892814590972</v>
      </c>
      <c r="Q14">
        <v>104.15109617381295</v>
      </c>
      <c r="R14">
        <v>104.54312309235763</v>
      </c>
      <c r="S14">
        <v>105.20320277249034</v>
      </c>
      <c r="T14">
        <v>105.66205198390416</v>
      </c>
      <c r="U14">
        <v>109.08595599878508</v>
      </c>
      <c r="V14">
        <v>110.32789682101816</v>
      </c>
      <c r="W14">
        <v>110.17619482296095</v>
      </c>
      <c r="X14">
        <v>110.6228695024119</v>
      </c>
      <c r="Y14">
        <v>110.17090921325124</v>
      </c>
      <c r="Z14">
        <v>110.93925021857839</v>
      </c>
      <c r="AA14">
        <v>111.30562499999999</v>
      </c>
      <c r="AB14">
        <v>114.15078124999999</v>
      </c>
      <c r="AC14">
        <v>113.35242187499999</v>
      </c>
      <c r="AD14">
        <v>113.334609375</v>
      </c>
      <c r="AE14">
        <v>113.89945312500001</v>
      </c>
      <c r="AF14">
        <v>114.947421875</v>
      </c>
      <c r="AG14">
        <v>116.60554687499999</v>
      </c>
      <c r="AH14">
        <v>116.86023437499999</v>
      </c>
      <c r="AI14">
        <v>117.10906249999999</v>
      </c>
      <c r="AJ14">
        <v>116.60007812500001</v>
      </c>
      <c r="AK14">
        <v>118.17281250000001</v>
      </c>
      <c r="AL14">
        <v>121.402421875</v>
      </c>
      <c r="AM14">
        <v>122.78234375</v>
      </c>
      <c r="AN14">
        <v>123.2584375</v>
      </c>
      <c r="AO14">
        <v>123.48304687500001</v>
      </c>
      <c r="AP14">
        <v>124.05703124999999</v>
      </c>
      <c r="AQ14">
        <v>124.669453125</v>
      </c>
      <c r="AR14">
        <v>125.33828124999999</v>
      </c>
      <c r="AS14">
        <v>128.27281249999999</v>
      </c>
      <c r="AT14">
        <v>127.204609375</v>
      </c>
      <c r="AU14">
        <v>127.45671874999999</v>
      </c>
      <c r="AV14">
        <v>127.28585937499999</v>
      </c>
      <c r="AW14">
        <v>127.131015625</v>
      </c>
      <c r="AX14">
        <v>128.43390625000001</v>
      </c>
      <c r="AY14">
        <v>128.848203125</v>
      </c>
      <c r="AZ14">
        <v>129.25843749999999</v>
      </c>
      <c r="BA14">
        <v>129.181796875</v>
      </c>
      <c r="BB14">
        <v>128.59085937499998</v>
      </c>
      <c r="BC14">
        <v>130.46078125</v>
      </c>
      <c r="BD14">
        <v>131.91523437499998</v>
      </c>
      <c r="BE14">
        <v>133.03929687499999</v>
      </c>
      <c r="BF14">
        <v>133.6665625</v>
      </c>
      <c r="BG14">
        <v>132.32460937499999</v>
      </c>
      <c r="BH14">
        <v>131.84101562500001</v>
      </c>
      <c r="BI14">
        <v>131.93382812500002</v>
      </c>
      <c r="BJ14">
        <v>133.13609375000001</v>
      </c>
      <c r="BK14">
        <v>135.54296875</v>
      </c>
      <c r="BL14">
        <v>135.98804687500001</v>
      </c>
      <c r="BM14">
        <v>135.66398437499998</v>
      </c>
      <c r="BN14">
        <v>136.0378125</v>
      </c>
      <c r="BO14">
        <v>136.45140625000002</v>
      </c>
      <c r="BP14">
        <v>138.14234374999998</v>
      </c>
      <c r="BQ14">
        <v>137.89578125</v>
      </c>
      <c r="BR14">
        <v>138.09476562500001</v>
      </c>
      <c r="BS14">
        <v>138.54078125000001</v>
      </c>
      <c r="BT14">
        <v>138.18656250000001</v>
      </c>
      <c r="BU14">
        <v>137.815</v>
      </c>
      <c r="BV14">
        <v>138.58226562499999</v>
      </c>
      <c r="BW14">
        <v>139.22125</v>
      </c>
      <c r="BX14">
        <v>139.54453125000001</v>
      </c>
      <c r="BY14">
        <v>140.32953125</v>
      </c>
      <c r="BZ14">
        <v>140.52976562499998</v>
      </c>
      <c r="CA14">
        <v>141.00562500000001</v>
      </c>
      <c r="CB14">
        <v>142.92265624999999</v>
      </c>
      <c r="CC14">
        <v>143.64609375000001</v>
      </c>
      <c r="CD14">
        <v>142.89218750000001</v>
      </c>
      <c r="CE14">
        <v>142.56867187500001</v>
      </c>
      <c r="CF14">
        <v>142.05703124999999</v>
      </c>
      <c r="CG14">
        <v>142.30070312500001</v>
      </c>
      <c r="CH14">
        <v>143.91429687500002</v>
      </c>
      <c r="CI14">
        <v>144.86164062500001</v>
      </c>
      <c r="CJ14">
        <v>145.61367187499999</v>
      </c>
      <c r="CK14">
        <v>145.23484375000001</v>
      </c>
      <c r="CL14">
        <v>145.54484375000001</v>
      </c>
      <c r="CM14">
        <v>146.442109375</v>
      </c>
      <c r="CN14">
        <v>147.25578125000001</v>
      </c>
      <c r="CO14">
        <v>147.16507812499998</v>
      </c>
      <c r="CP14">
        <v>146.67203125000003</v>
      </c>
      <c r="CQ14">
        <v>146.976015625</v>
      </c>
      <c r="CR14">
        <v>147.03609375000002</v>
      </c>
      <c r="CS14">
        <v>146.84804687500002</v>
      </c>
      <c r="CT14">
        <v>147.32843749999998</v>
      </c>
    </row>
    <row r="15" spans="1:98">
      <c r="A15">
        <v>14</v>
      </c>
      <c r="B15" t="s">
        <v>14</v>
      </c>
      <c r="C15">
        <v>99.483324325259062</v>
      </c>
      <c r="D15">
        <v>99.086902214998318</v>
      </c>
      <c r="E15">
        <v>99.021262325814575</v>
      </c>
      <c r="F15">
        <v>98.97289621860476</v>
      </c>
      <c r="G15">
        <v>99.018440290385044</v>
      </c>
      <c r="H15">
        <v>99.542520666410837</v>
      </c>
      <c r="I15">
        <v>100.20753605846167</v>
      </c>
      <c r="J15">
        <v>100.93013142864481</v>
      </c>
      <c r="K15">
        <v>100.46158991531293</v>
      </c>
      <c r="L15">
        <v>100.56909502143381</v>
      </c>
      <c r="M15">
        <v>101.1033594397142</v>
      </c>
      <c r="N15">
        <v>101.6029420949599</v>
      </c>
      <c r="O15">
        <v>102.53738383525003</v>
      </c>
      <c r="P15">
        <v>103.30172952476754</v>
      </c>
      <c r="Q15">
        <v>103.28060200700666</v>
      </c>
      <c r="R15">
        <v>103.42545912017573</v>
      </c>
      <c r="S15">
        <v>103.27112538773002</v>
      </c>
      <c r="T15">
        <v>103.82355572581085</v>
      </c>
      <c r="U15">
        <v>105.94298310079384</v>
      </c>
      <c r="V15">
        <v>107.22315902035636</v>
      </c>
      <c r="W15">
        <v>106.75338067716802</v>
      </c>
      <c r="X15">
        <v>106.52302412636978</v>
      </c>
      <c r="Y15">
        <v>107.08786263157359</v>
      </c>
      <c r="Z15">
        <v>108.16255211115309</v>
      </c>
      <c r="AA15">
        <v>108.9904697986577</v>
      </c>
      <c r="AB15">
        <v>108.69785234899328</v>
      </c>
      <c r="AC15">
        <v>108.31966442953019</v>
      </c>
      <c r="AD15">
        <v>108.89637583892616</v>
      </c>
      <c r="AE15">
        <v>110.0246308724832</v>
      </c>
      <c r="AF15">
        <v>110.91013422818791</v>
      </c>
      <c r="AG15">
        <v>111.65651006711408</v>
      </c>
      <c r="AH15">
        <v>111.66469798657717</v>
      </c>
      <c r="AI15">
        <v>111.8846308724832</v>
      </c>
      <c r="AJ15">
        <v>112.48436241610736</v>
      </c>
      <c r="AK15">
        <v>114.11738255033555</v>
      </c>
      <c r="AL15">
        <v>116.04087248322146</v>
      </c>
      <c r="AM15">
        <v>116.24671140939597</v>
      </c>
      <c r="AN15">
        <v>116.23993288590603</v>
      </c>
      <c r="AO15">
        <v>115.90194630872482</v>
      </c>
      <c r="AP15">
        <v>116.34416107382549</v>
      </c>
      <c r="AQ15">
        <v>116.74993288590603</v>
      </c>
      <c r="AR15">
        <v>117.64154362416106</v>
      </c>
      <c r="AS15">
        <v>118.96013422818791</v>
      </c>
      <c r="AT15">
        <v>119.09583892617448</v>
      </c>
      <c r="AU15">
        <v>119.76275167785234</v>
      </c>
      <c r="AV15">
        <v>120.00147651006709</v>
      </c>
      <c r="AW15">
        <v>120.51953020134226</v>
      </c>
      <c r="AX15">
        <v>122.01778523489931</v>
      </c>
      <c r="AY15">
        <v>122.55577181208052</v>
      </c>
      <c r="AZ15">
        <v>122.73369127516779</v>
      </c>
      <c r="BA15">
        <v>122.90664429530202</v>
      </c>
      <c r="BB15">
        <v>122.93818791946308</v>
      </c>
      <c r="BC15">
        <v>123.26315436241609</v>
      </c>
      <c r="BD15">
        <v>124.55577181208054</v>
      </c>
      <c r="BE15">
        <v>125.30375838926172</v>
      </c>
      <c r="BF15">
        <v>125.3376510067114</v>
      </c>
      <c r="BG15">
        <v>125.42523489932884</v>
      </c>
      <c r="BH15">
        <v>125.01993288590603</v>
      </c>
      <c r="BI15">
        <v>125.31865771812079</v>
      </c>
      <c r="BJ15">
        <v>126.36785234899328</v>
      </c>
      <c r="BK15">
        <v>127.54234899328857</v>
      </c>
      <c r="BL15">
        <v>127.81342281879193</v>
      </c>
      <c r="BM15">
        <v>127.8426174496644</v>
      </c>
      <c r="BN15">
        <v>128.16959731543622</v>
      </c>
      <c r="BO15">
        <v>128.54087248322148</v>
      </c>
      <c r="BP15">
        <v>129.77778523489931</v>
      </c>
      <c r="BQ15">
        <v>130.37859060402684</v>
      </c>
      <c r="BR15">
        <v>130.38758389261744</v>
      </c>
      <c r="BS15">
        <v>130.45744966442953</v>
      </c>
      <c r="BT15">
        <v>129.90496644295303</v>
      </c>
      <c r="BU15">
        <v>130.00966442953018</v>
      </c>
      <c r="BV15">
        <v>131.06718120805368</v>
      </c>
      <c r="BW15">
        <v>131.45677852348993</v>
      </c>
      <c r="BX15">
        <v>131.26530201342283</v>
      </c>
      <c r="BY15">
        <v>131.73476510067113</v>
      </c>
      <c r="BZ15">
        <v>131.88718120805368</v>
      </c>
      <c r="CA15">
        <v>132.09785234899326</v>
      </c>
      <c r="CB15">
        <v>133.33583892617449</v>
      </c>
      <c r="CC15">
        <v>133.27993288590602</v>
      </c>
      <c r="CD15">
        <v>133.31033557046979</v>
      </c>
      <c r="CE15">
        <v>133.22671140939596</v>
      </c>
      <c r="CF15">
        <v>133.36630872483221</v>
      </c>
      <c r="CG15">
        <v>133.584966442953</v>
      </c>
      <c r="CH15">
        <v>134.51275167785235</v>
      </c>
      <c r="CI15">
        <v>135.60610738255033</v>
      </c>
      <c r="CJ15">
        <v>135.44704697986575</v>
      </c>
      <c r="CK15">
        <v>135.78785234899325</v>
      </c>
      <c r="CL15">
        <v>137.05691275167783</v>
      </c>
      <c r="CM15">
        <v>138.29355704697983</v>
      </c>
      <c r="CN15">
        <v>138.65442953020133</v>
      </c>
      <c r="CO15">
        <v>138.56174496644294</v>
      </c>
      <c r="CP15">
        <v>138.59832214765098</v>
      </c>
      <c r="CQ15">
        <v>138.61187919463083</v>
      </c>
      <c r="CR15">
        <v>138.83758389261743</v>
      </c>
      <c r="CS15">
        <v>139.15657718120804</v>
      </c>
      <c r="CT15">
        <v>139.90268456375836</v>
      </c>
    </row>
    <row r="16" spans="1:98">
      <c r="A16">
        <v>15</v>
      </c>
      <c r="B16" t="s">
        <v>15</v>
      </c>
      <c r="C16">
        <v>99.113982976130018</v>
      </c>
      <c r="D16">
        <v>98.847288504628239</v>
      </c>
      <c r="E16">
        <v>98.937182104943616</v>
      </c>
      <c r="F16">
        <v>98.881492186897034</v>
      </c>
      <c r="G16">
        <v>98.825988549419066</v>
      </c>
      <c r="H16">
        <v>99.513661328250691</v>
      </c>
      <c r="I16">
        <v>100.31239770925708</v>
      </c>
      <c r="J16">
        <v>101.00365754676929</v>
      </c>
      <c r="K16">
        <v>100.70210553225039</v>
      </c>
      <c r="L16">
        <v>100.65248301032412</v>
      </c>
      <c r="M16">
        <v>101.03708344783426</v>
      </c>
      <c r="N16">
        <v>102.17267710329622</v>
      </c>
      <c r="O16">
        <v>104.01980860190261</v>
      </c>
      <c r="P16">
        <v>103.7452930335412</v>
      </c>
      <c r="Q16">
        <v>104.55589677646699</v>
      </c>
      <c r="R16">
        <v>104.94683571246628</v>
      </c>
      <c r="S16">
        <v>104.65574071186603</v>
      </c>
      <c r="T16">
        <v>105.54590736545184</v>
      </c>
      <c r="U16">
        <v>107.95760025533944</v>
      </c>
      <c r="V16">
        <v>109.15391898320701</v>
      </c>
      <c r="W16">
        <v>107.86036194609156</v>
      </c>
      <c r="X16">
        <v>107.67129518089908</v>
      </c>
      <c r="Y16">
        <v>107.63793776937794</v>
      </c>
      <c r="Z16">
        <v>108.8380349252576</v>
      </c>
      <c r="AA16">
        <v>110.14732394366199</v>
      </c>
      <c r="AB16">
        <v>110.02788732394367</v>
      </c>
      <c r="AC16">
        <v>109.99591549295775</v>
      </c>
      <c r="AD16">
        <v>110.45056338028169</v>
      </c>
      <c r="AE16">
        <v>111.21394366197184</v>
      </c>
      <c r="AF16">
        <v>112.26971830985916</v>
      </c>
      <c r="AG16">
        <v>112.63239436619719</v>
      </c>
      <c r="AH16">
        <v>112.34859154929578</v>
      </c>
      <c r="AI16">
        <v>112.86577464788732</v>
      </c>
      <c r="AJ16">
        <v>113.2674647887324</v>
      </c>
      <c r="AK16">
        <v>114.47295774647888</v>
      </c>
      <c r="AL16">
        <v>116.53676056338028</v>
      </c>
      <c r="AM16">
        <v>117.38281690140846</v>
      </c>
      <c r="AN16">
        <v>116.55929577464789</v>
      </c>
      <c r="AO16">
        <v>116.48408450704227</v>
      </c>
      <c r="AP16">
        <v>116.75718309859155</v>
      </c>
      <c r="AQ16">
        <v>117.73070422535211</v>
      </c>
      <c r="AR16">
        <v>118.84309859154931</v>
      </c>
      <c r="AS16">
        <v>119.93901408450705</v>
      </c>
      <c r="AT16">
        <v>119.60028169014085</v>
      </c>
      <c r="AU16">
        <v>119.3587323943662</v>
      </c>
      <c r="AV16">
        <v>119.92422535211269</v>
      </c>
      <c r="AW16">
        <v>120.79690140845071</v>
      </c>
      <c r="AX16">
        <v>122.06112676056338</v>
      </c>
      <c r="AY16">
        <v>122.49704225352113</v>
      </c>
      <c r="AZ16">
        <v>121.97943661971831</v>
      </c>
      <c r="BA16">
        <v>121.79915492957747</v>
      </c>
      <c r="BB16">
        <v>121.37169014084509</v>
      </c>
      <c r="BC16">
        <v>121.57422535211268</v>
      </c>
      <c r="BD16">
        <v>122.56211267605633</v>
      </c>
      <c r="BE16">
        <v>122.9323943661972</v>
      </c>
      <c r="BF16">
        <v>123.26957746478874</v>
      </c>
      <c r="BG16">
        <v>123.15605633802818</v>
      </c>
      <c r="BH16">
        <v>122.61225352112676</v>
      </c>
      <c r="BI16">
        <v>123.04704225352114</v>
      </c>
      <c r="BJ16">
        <v>124.63169014084507</v>
      </c>
      <c r="BK16">
        <v>125.71690140845071</v>
      </c>
      <c r="BL16">
        <v>126.06042253521127</v>
      </c>
      <c r="BM16">
        <v>126.79338028169013</v>
      </c>
      <c r="BN16">
        <v>127.01816901408452</v>
      </c>
      <c r="BO16">
        <v>127.45633802816903</v>
      </c>
      <c r="BP16">
        <v>128.65126760563379</v>
      </c>
      <c r="BQ16">
        <v>128.58788732394368</v>
      </c>
      <c r="BR16">
        <v>128.18154929577466</v>
      </c>
      <c r="BS16">
        <v>127.85042253521128</v>
      </c>
      <c r="BT16">
        <v>127.53450704225354</v>
      </c>
      <c r="BU16">
        <v>127.75901408450704</v>
      </c>
      <c r="BV16">
        <v>128.59140845070422</v>
      </c>
      <c r="BW16">
        <v>129.17098591549296</v>
      </c>
      <c r="BX16">
        <v>129.27028169014085</v>
      </c>
      <c r="BY16">
        <v>129.71915492957748</v>
      </c>
      <c r="BZ16">
        <v>130.25112676056338</v>
      </c>
      <c r="CA16">
        <v>130.79591549295776</v>
      </c>
      <c r="CB16">
        <v>132.61098591549296</v>
      </c>
      <c r="CC16">
        <v>132.61521126760564</v>
      </c>
      <c r="CD16">
        <v>132.63535211267606</v>
      </c>
      <c r="CE16">
        <v>132.60549295774649</v>
      </c>
      <c r="CF16">
        <v>132.85436619718311</v>
      </c>
      <c r="CG16">
        <v>132.78985915492959</v>
      </c>
      <c r="CH16">
        <v>134.40169014084506</v>
      </c>
      <c r="CI16">
        <v>134.9623943661972</v>
      </c>
      <c r="CJ16">
        <v>134.71971830985916</v>
      </c>
      <c r="CK16">
        <v>134.69028169014086</v>
      </c>
      <c r="CL16">
        <v>135.28281690140847</v>
      </c>
      <c r="CM16">
        <v>136.25225352112676</v>
      </c>
      <c r="CN16">
        <v>136.43690140845072</v>
      </c>
      <c r="CO16">
        <v>136.09929577464789</v>
      </c>
      <c r="CP16">
        <v>135.70140845070424</v>
      </c>
      <c r="CQ16">
        <v>135.61000000000001</v>
      </c>
      <c r="CR16">
        <v>136.26633802816903</v>
      </c>
      <c r="CS16">
        <v>136.79830985915495</v>
      </c>
      <c r="CT16">
        <v>137.69760563380282</v>
      </c>
    </row>
    <row r="17" spans="1:98">
      <c r="A17">
        <v>16</v>
      </c>
      <c r="B17" t="s">
        <v>16</v>
      </c>
      <c r="C17">
        <v>98.447693860785421</v>
      </c>
      <c r="D17">
        <v>98.602863916867904</v>
      </c>
      <c r="E17">
        <v>98.80067317971799</v>
      </c>
      <c r="F17">
        <v>99.007330643319648</v>
      </c>
      <c r="G17">
        <v>98.966823921295486</v>
      </c>
      <c r="H17">
        <v>99.269157774248669</v>
      </c>
      <c r="I17">
        <v>99.954921570636884</v>
      </c>
      <c r="J17">
        <v>101.59997478962424</v>
      </c>
      <c r="K17">
        <v>101.33099824880253</v>
      </c>
      <c r="L17">
        <v>100.99925162219614</v>
      </c>
      <c r="M17">
        <v>101.19859130061266</v>
      </c>
      <c r="N17">
        <v>101.82171917189231</v>
      </c>
      <c r="O17">
        <v>103.41330697010289</v>
      </c>
      <c r="P17">
        <v>104.15416774846383</v>
      </c>
      <c r="Q17">
        <v>104.51560686819411</v>
      </c>
      <c r="R17">
        <v>104.92321836762244</v>
      </c>
      <c r="S17">
        <v>104.99403561711196</v>
      </c>
      <c r="T17">
        <v>106.04682822093878</v>
      </c>
      <c r="U17">
        <v>109.86949974136979</v>
      </c>
      <c r="V17">
        <v>111.3670179691006</v>
      </c>
      <c r="W17">
        <v>110.76985226729462</v>
      </c>
      <c r="X17">
        <v>110.90165794841948</v>
      </c>
      <c r="Y17">
        <v>111.18541171612139</v>
      </c>
      <c r="Z17">
        <v>111.77192008101073</v>
      </c>
      <c r="AA17">
        <v>113.2791304347826</v>
      </c>
      <c r="AB17">
        <v>112.9886956521739</v>
      </c>
      <c r="AC17">
        <v>113.04826086956521</v>
      </c>
      <c r="AD17">
        <v>113.43652173913043</v>
      </c>
      <c r="AE17">
        <v>113.68913043478261</v>
      </c>
      <c r="AF17">
        <v>114.0808695652174</v>
      </c>
      <c r="AG17">
        <v>114.81478260869565</v>
      </c>
      <c r="AH17">
        <v>115.10478260869564</v>
      </c>
      <c r="AI17">
        <v>115.38956521739129</v>
      </c>
      <c r="AJ17">
        <v>115.53608695652173</v>
      </c>
      <c r="AK17">
        <v>116.80086956521738</v>
      </c>
      <c r="AL17">
        <v>119.63782608695652</v>
      </c>
      <c r="AM17">
        <v>120.91304347826087</v>
      </c>
      <c r="AN17">
        <v>121.17826086956521</v>
      </c>
      <c r="AO17">
        <v>120.63608695652172</v>
      </c>
      <c r="AP17">
        <v>120.63043478260869</v>
      </c>
      <c r="AQ17">
        <v>121.11652173913042</v>
      </c>
      <c r="AR17">
        <v>122.31260869565216</v>
      </c>
      <c r="AS17">
        <v>124.11043478260869</v>
      </c>
      <c r="AT17">
        <v>124.05782608695651</v>
      </c>
      <c r="AU17">
        <v>123.94869565217391</v>
      </c>
      <c r="AV17">
        <v>124.54695652173913</v>
      </c>
      <c r="AW17">
        <v>124.43217391304347</v>
      </c>
      <c r="AX17">
        <v>125.75521739130434</v>
      </c>
      <c r="AY17">
        <v>125.99391304347827</v>
      </c>
      <c r="AZ17">
        <v>126.30173913043477</v>
      </c>
      <c r="BA17">
        <v>126.59652173913042</v>
      </c>
      <c r="BB17">
        <v>126.15999999999998</v>
      </c>
      <c r="BC17">
        <v>126.26782608695652</v>
      </c>
      <c r="BD17">
        <v>127.6595652173913</v>
      </c>
      <c r="BE17">
        <v>128.38043478260869</v>
      </c>
      <c r="BF17">
        <v>128.55304347826086</v>
      </c>
      <c r="BG17">
        <v>128.52913043478259</v>
      </c>
      <c r="BH17">
        <v>128.41652173913042</v>
      </c>
      <c r="BI17">
        <v>128.68521739130435</v>
      </c>
      <c r="BJ17">
        <v>130.02565217391304</v>
      </c>
      <c r="BK17">
        <v>131.38347826086954</v>
      </c>
      <c r="BL17">
        <v>131.32739130434783</v>
      </c>
      <c r="BM17">
        <v>131.5191304347826</v>
      </c>
      <c r="BN17">
        <v>131.69043478260869</v>
      </c>
      <c r="BO17">
        <v>132.16</v>
      </c>
      <c r="BP17">
        <v>133.46304347826086</v>
      </c>
      <c r="BQ17">
        <v>133.6108695652174</v>
      </c>
      <c r="BR17">
        <v>133.22739130434783</v>
      </c>
      <c r="BS17">
        <v>133.21608695652174</v>
      </c>
      <c r="BT17">
        <v>132.96130434782609</v>
      </c>
      <c r="BU17">
        <v>132.75347826086957</v>
      </c>
      <c r="BV17">
        <v>134.11478260869566</v>
      </c>
      <c r="BW17">
        <v>134.54565217391303</v>
      </c>
      <c r="BX17">
        <v>134.84826086956522</v>
      </c>
      <c r="BY17">
        <v>134.91869565217391</v>
      </c>
      <c r="BZ17">
        <v>135.31869565217391</v>
      </c>
      <c r="CA17">
        <v>135.81130434782608</v>
      </c>
      <c r="CB17">
        <v>136.93130434782609</v>
      </c>
      <c r="CC17">
        <v>138.18739130434781</v>
      </c>
      <c r="CD17">
        <v>138.39478260869566</v>
      </c>
      <c r="CE17">
        <v>138.02391304347825</v>
      </c>
      <c r="CF17">
        <v>137.80173913043478</v>
      </c>
      <c r="CG17">
        <v>137.71434782608696</v>
      </c>
      <c r="CH17">
        <v>138.45913043478259</v>
      </c>
      <c r="CI17">
        <v>139.22826086956519</v>
      </c>
      <c r="CJ17">
        <v>139.2086956521739</v>
      </c>
      <c r="CK17">
        <v>138.95434782608694</v>
      </c>
      <c r="CL17">
        <v>139.15739130434781</v>
      </c>
      <c r="CM17">
        <v>139.94173913043477</v>
      </c>
      <c r="CN17">
        <v>140.64739130434782</v>
      </c>
      <c r="CO17">
        <v>141.05869565217392</v>
      </c>
      <c r="CP17">
        <v>140.79347826086956</v>
      </c>
      <c r="CQ17">
        <v>140.40869565217389</v>
      </c>
      <c r="CR17">
        <v>139.8908695652174</v>
      </c>
      <c r="CS17">
        <v>140.18695652173912</v>
      </c>
      <c r="CT17">
        <v>140.75260869565216</v>
      </c>
    </row>
    <row r="18" spans="1:98">
      <c r="A18">
        <v>17</v>
      </c>
      <c r="B18" t="s">
        <v>17</v>
      </c>
      <c r="C18">
        <v>97.96664984609636</v>
      </c>
      <c r="D18">
        <v>98.572801657061291</v>
      </c>
      <c r="E18">
        <v>98.69378013099471</v>
      </c>
      <c r="F18">
        <v>98.675816661871437</v>
      </c>
      <c r="G18">
        <v>98.534836702567802</v>
      </c>
      <c r="H18">
        <v>99.123190689886854</v>
      </c>
      <c r="I18">
        <v>100.34720981483569</v>
      </c>
      <c r="J18">
        <v>101.64718892867161</v>
      </c>
      <c r="K18">
        <v>101.22604065905864</v>
      </c>
      <c r="L18">
        <v>101.40323681811418</v>
      </c>
      <c r="M18">
        <v>101.43481659271238</v>
      </c>
      <c r="N18">
        <v>102.37443149812866</v>
      </c>
      <c r="O18">
        <v>103.99926786858241</v>
      </c>
      <c r="P18">
        <v>104.64115708531673</v>
      </c>
      <c r="Q18">
        <v>105.0600655260284</v>
      </c>
      <c r="R18">
        <v>105.62557077625571</v>
      </c>
      <c r="S18">
        <v>106.51295241594708</v>
      </c>
      <c r="T18">
        <v>107.65536984024379</v>
      </c>
      <c r="U18">
        <v>111.38969149035326</v>
      </c>
      <c r="V18">
        <v>113.32390381895333</v>
      </c>
      <c r="W18">
        <v>112.80641252679654</v>
      </c>
      <c r="X18">
        <v>113.35261733694131</v>
      </c>
      <c r="Y18">
        <v>112.30797200254521</v>
      </c>
      <c r="Z18">
        <v>113.15344020710943</v>
      </c>
      <c r="AA18">
        <v>113.64</v>
      </c>
      <c r="AB18">
        <v>114.31</v>
      </c>
      <c r="AC18">
        <v>115.44</v>
      </c>
      <c r="AD18">
        <v>115.66</v>
      </c>
      <c r="AE18">
        <v>115.95</v>
      </c>
      <c r="AF18">
        <v>116.58</v>
      </c>
      <c r="AG18">
        <v>119.51</v>
      </c>
      <c r="AH18">
        <v>120.18</v>
      </c>
      <c r="AI18">
        <v>121.03</v>
      </c>
      <c r="AJ18">
        <v>121.48</v>
      </c>
      <c r="AK18">
        <v>123.55</v>
      </c>
      <c r="AL18">
        <v>126.63</v>
      </c>
      <c r="AM18">
        <v>127.07</v>
      </c>
      <c r="AN18">
        <v>126.44</v>
      </c>
      <c r="AO18">
        <v>126.43</v>
      </c>
      <c r="AP18">
        <v>126.7</v>
      </c>
      <c r="AQ18">
        <v>127.26</v>
      </c>
      <c r="AR18">
        <v>127.99</v>
      </c>
      <c r="AS18">
        <v>129.78</v>
      </c>
      <c r="AT18">
        <v>129.58000000000001</v>
      </c>
      <c r="AU18">
        <v>129.21</v>
      </c>
      <c r="AV18">
        <v>129.63999999999999</v>
      </c>
      <c r="AW18">
        <v>129.69999999999999</v>
      </c>
      <c r="AX18">
        <v>130.96</v>
      </c>
      <c r="AY18">
        <v>132.04</v>
      </c>
      <c r="AZ18">
        <v>132.27000000000001</v>
      </c>
      <c r="BA18">
        <v>132.38999999999999</v>
      </c>
      <c r="BB18">
        <v>132.97999999999999</v>
      </c>
      <c r="BC18">
        <v>133.74</v>
      </c>
      <c r="BD18">
        <v>135.87</v>
      </c>
      <c r="BE18">
        <v>136.28</v>
      </c>
      <c r="BF18">
        <v>135.69999999999999</v>
      </c>
      <c r="BG18">
        <v>135.1</v>
      </c>
      <c r="BH18">
        <v>135.52000000000001</v>
      </c>
      <c r="BI18">
        <v>136.04</v>
      </c>
      <c r="BJ18">
        <v>136.6</v>
      </c>
      <c r="BK18">
        <v>137.54</v>
      </c>
      <c r="BL18">
        <v>137.59</v>
      </c>
      <c r="BM18">
        <v>138.13999999999999</v>
      </c>
      <c r="BN18">
        <v>138.51</v>
      </c>
      <c r="BO18">
        <v>139.21</v>
      </c>
      <c r="BP18">
        <v>141.84</v>
      </c>
      <c r="BQ18">
        <v>141.44999999999999</v>
      </c>
      <c r="BR18">
        <v>140.32</v>
      </c>
      <c r="BS18">
        <v>139.97999999999999</v>
      </c>
      <c r="BT18">
        <v>139.41999999999999</v>
      </c>
      <c r="BU18">
        <v>139.16999999999999</v>
      </c>
      <c r="BV18">
        <v>140.38</v>
      </c>
      <c r="BW18">
        <v>141.07</v>
      </c>
      <c r="BX18">
        <v>141.19</v>
      </c>
      <c r="BY18">
        <v>141.15</v>
      </c>
      <c r="BZ18">
        <v>141.56</v>
      </c>
      <c r="CA18">
        <v>142.27000000000001</v>
      </c>
      <c r="CB18">
        <v>146.13</v>
      </c>
      <c r="CC18">
        <v>144.09</v>
      </c>
      <c r="CD18">
        <v>144.99</v>
      </c>
      <c r="CE18">
        <v>143.93</v>
      </c>
      <c r="CF18">
        <v>143.97999999999999</v>
      </c>
      <c r="CG18">
        <v>145.08000000000001</v>
      </c>
      <c r="CH18">
        <v>147.4</v>
      </c>
      <c r="CI18">
        <v>148.82</v>
      </c>
      <c r="CJ18">
        <v>148.78</v>
      </c>
      <c r="CK18">
        <v>147.84</v>
      </c>
      <c r="CL18">
        <v>148.72</v>
      </c>
      <c r="CM18">
        <v>149.86000000000001</v>
      </c>
      <c r="CN18">
        <v>150.66</v>
      </c>
      <c r="CO18">
        <v>149.69999999999999</v>
      </c>
      <c r="CP18">
        <v>148.32</v>
      </c>
      <c r="CQ18">
        <v>147.47</v>
      </c>
      <c r="CR18">
        <v>147.03</v>
      </c>
      <c r="CS18">
        <v>147.94999999999999</v>
      </c>
      <c r="CT18">
        <v>149.56</v>
      </c>
    </row>
    <row r="19" spans="1:98">
      <c r="A19">
        <v>18</v>
      </c>
      <c r="B19" t="s">
        <v>18</v>
      </c>
      <c r="C19">
        <v>99.557219938621046</v>
      </c>
      <c r="D19">
        <v>99.140349708395163</v>
      </c>
      <c r="E19">
        <v>99.332301021046902</v>
      </c>
      <c r="F19">
        <v>99.306984226117208</v>
      </c>
      <c r="G19">
        <v>99.43534973164347</v>
      </c>
      <c r="H19">
        <v>99.827913109218983</v>
      </c>
      <c r="I19">
        <v>100.06963978615262</v>
      </c>
      <c r="J19">
        <v>100.40239567372592</v>
      </c>
      <c r="K19">
        <v>100.64418124647344</v>
      </c>
      <c r="L19">
        <v>100.58767721825451</v>
      </c>
      <c r="M19">
        <v>100.50762441054252</v>
      </c>
      <c r="N19">
        <v>101.18836392980838</v>
      </c>
      <c r="O19">
        <v>102.02014840204401</v>
      </c>
      <c r="P19">
        <v>102.63185333394425</v>
      </c>
      <c r="Q19">
        <v>102.32459769260409</v>
      </c>
      <c r="R19">
        <v>102.56473439070439</v>
      </c>
      <c r="S19">
        <v>102.83590963882274</v>
      </c>
      <c r="T19">
        <v>103.6963779208919</v>
      </c>
      <c r="U19">
        <v>106.16283084302688</v>
      </c>
      <c r="V19">
        <v>106.96272932194105</v>
      </c>
      <c r="W19">
        <v>107.54822065415817</v>
      </c>
      <c r="X19">
        <v>107.84594044514139</v>
      </c>
      <c r="Y19">
        <v>108.43675607527319</v>
      </c>
      <c r="Z19">
        <v>109.06007360952859</v>
      </c>
      <c r="AA19">
        <v>109.93996441281139</v>
      </c>
      <c r="AB19">
        <v>110.23384341637011</v>
      </c>
      <c r="AC19">
        <v>110.35238434163701</v>
      </c>
      <c r="AD19">
        <v>109.71402135231317</v>
      </c>
      <c r="AE19">
        <v>109.68298932384342</v>
      </c>
      <c r="AF19">
        <v>109.95021352313168</v>
      </c>
      <c r="AG19">
        <v>111.28423487544484</v>
      </c>
      <c r="AH19">
        <v>111.84135231316726</v>
      </c>
      <c r="AI19">
        <v>112.305871886121</v>
      </c>
      <c r="AJ19">
        <v>112.69565836298933</v>
      </c>
      <c r="AK19">
        <v>114.25462633451957</v>
      </c>
      <c r="AL19">
        <v>117.34024911032029</v>
      </c>
      <c r="AM19">
        <v>116.96131672597866</v>
      </c>
      <c r="AN19">
        <v>116.38128113879003</v>
      </c>
      <c r="AO19">
        <v>116.59441281138791</v>
      </c>
      <c r="AP19">
        <v>117.15572953736655</v>
      </c>
      <c r="AQ19">
        <v>118.00163701067616</v>
      </c>
      <c r="AR19">
        <v>118.97893238434165</v>
      </c>
      <c r="AS19">
        <v>120.96377224199287</v>
      </c>
      <c r="AT19">
        <v>121.6344128113879</v>
      </c>
      <c r="AU19">
        <v>121.62249110320283</v>
      </c>
      <c r="AV19">
        <v>120.75270462633452</v>
      </c>
      <c r="AW19">
        <v>121.32434163701068</v>
      </c>
      <c r="AX19">
        <v>122.50156583629894</v>
      </c>
      <c r="AY19">
        <v>123.17843416370107</v>
      </c>
      <c r="AZ19">
        <v>122.78508896797153</v>
      </c>
      <c r="BA19">
        <v>123.11078291814947</v>
      </c>
      <c r="BB19">
        <v>121.96398576512455</v>
      </c>
      <c r="BC19">
        <v>121.9153024911032</v>
      </c>
      <c r="BD19">
        <v>123.55722419928826</v>
      </c>
      <c r="BE19">
        <v>125.24597864768683</v>
      </c>
      <c r="BF19">
        <v>124.89715302491103</v>
      </c>
      <c r="BG19">
        <v>125.29729537366549</v>
      </c>
      <c r="BH19">
        <v>125.42003558718862</v>
      </c>
      <c r="BI19">
        <v>126.50330960854092</v>
      </c>
      <c r="BJ19">
        <v>126.82476868327402</v>
      </c>
      <c r="BK19">
        <v>127.72743772241994</v>
      </c>
      <c r="BL19">
        <v>127.9285409252669</v>
      </c>
      <c r="BM19">
        <v>126.90270462633453</v>
      </c>
      <c r="BN19">
        <v>127.37889679715303</v>
      </c>
      <c r="BO19">
        <v>128.06185053380784</v>
      </c>
      <c r="BP19">
        <v>129.39800711743771</v>
      </c>
      <c r="BQ19">
        <v>129.34480427046265</v>
      </c>
      <c r="BR19">
        <v>129.39039145907472</v>
      </c>
      <c r="BS19">
        <v>130.03480427046264</v>
      </c>
      <c r="BT19">
        <v>130.83672597864771</v>
      </c>
      <c r="BU19">
        <v>130.96391459074732</v>
      </c>
      <c r="BV19">
        <v>131.92384341637012</v>
      </c>
      <c r="BW19">
        <v>133.08010676156584</v>
      </c>
      <c r="BX19">
        <v>133.03854092526691</v>
      </c>
      <c r="BY19">
        <v>133.31455516014233</v>
      </c>
      <c r="BZ19">
        <v>132.92156583629895</v>
      </c>
      <c r="CA19">
        <v>133.13558718861211</v>
      </c>
      <c r="CB19">
        <v>134.65629893238435</v>
      </c>
      <c r="CC19">
        <v>135.01473309608539</v>
      </c>
      <c r="CD19">
        <v>134.29412811387903</v>
      </c>
      <c r="CE19">
        <v>134.16701067615659</v>
      </c>
      <c r="CF19">
        <v>134.37548042704628</v>
      </c>
      <c r="CG19">
        <v>134.94733096085409</v>
      </c>
      <c r="CH19">
        <v>136.5047330960854</v>
      </c>
      <c r="CI19">
        <v>136.6873309608541</v>
      </c>
      <c r="CJ19">
        <v>137.00320284697509</v>
      </c>
      <c r="CK19">
        <v>136.93195729537365</v>
      </c>
      <c r="CL19">
        <v>137.17626334519571</v>
      </c>
      <c r="CM19">
        <v>138.56352313167261</v>
      </c>
      <c r="CN19">
        <v>138.90775800711742</v>
      </c>
      <c r="CO19">
        <v>139.74637010676159</v>
      </c>
      <c r="CP19">
        <v>138.63459074733098</v>
      </c>
      <c r="CQ19">
        <v>137.95284697508896</v>
      </c>
      <c r="CR19">
        <v>137.57427046263345</v>
      </c>
      <c r="CS19">
        <v>137.5329537366548</v>
      </c>
      <c r="CT19">
        <v>139.27590747330959</v>
      </c>
    </row>
    <row r="20" spans="1:98">
      <c r="A20">
        <v>19</v>
      </c>
      <c r="B20" t="s">
        <v>19</v>
      </c>
      <c r="C20">
        <v>98.457221570633365</v>
      </c>
      <c r="D20">
        <v>98.293441713774328</v>
      </c>
      <c r="E20">
        <v>98.153385438041653</v>
      </c>
      <c r="F20">
        <v>98.512352636183834</v>
      </c>
      <c r="G20">
        <v>98.816771424856412</v>
      </c>
      <c r="H20">
        <v>99.46903018528144</v>
      </c>
      <c r="I20">
        <v>100.18339092489562</v>
      </c>
      <c r="J20">
        <v>101.15597379939102</v>
      </c>
      <c r="K20">
        <v>101.44801240235736</v>
      </c>
      <c r="L20">
        <v>101.72976823065399</v>
      </c>
      <c r="M20">
        <v>101.68869090791573</v>
      </c>
      <c r="N20">
        <v>102.09196076601523</v>
      </c>
      <c r="O20">
        <v>103.00387004297716</v>
      </c>
      <c r="P20">
        <v>103.77629731572938</v>
      </c>
      <c r="Q20">
        <v>104.74731073041005</v>
      </c>
      <c r="R20">
        <v>104.61107476236782</v>
      </c>
      <c r="S20">
        <v>104.60712212521902</v>
      </c>
      <c r="T20">
        <v>105.5926484637108</v>
      </c>
      <c r="U20">
        <v>108.75893035128652</v>
      </c>
      <c r="V20">
        <v>109.96375898433254</v>
      </c>
      <c r="W20">
        <v>109.83363884814618</v>
      </c>
      <c r="X20">
        <v>110.30843146512358</v>
      </c>
      <c r="Y20">
        <v>110.13073828454235</v>
      </c>
      <c r="Z20">
        <v>110.72498940978009</v>
      </c>
      <c r="AA20">
        <v>111.90390862944162</v>
      </c>
      <c r="AB20">
        <v>111.93715736040608</v>
      </c>
      <c r="AC20">
        <v>111.61670050761421</v>
      </c>
      <c r="AD20">
        <v>111.42832487309644</v>
      </c>
      <c r="AE20">
        <v>111.5227918781726</v>
      </c>
      <c r="AF20">
        <v>112.33568527918783</v>
      </c>
      <c r="AG20">
        <v>113.5453807106599</v>
      </c>
      <c r="AH20">
        <v>114.30939086294416</v>
      </c>
      <c r="AI20">
        <v>114.47106598984772</v>
      </c>
      <c r="AJ20">
        <v>115.30507614213198</v>
      </c>
      <c r="AK20">
        <v>116.50096446700508</v>
      </c>
      <c r="AL20">
        <v>119.64979695431472</v>
      </c>
      <c r="AM20">
        <v>118.97781725888325</v>
      </c>
      <c r="AN20">
        <v>118.50827411167514</v>
      </c>
      <c r="AO20">
        <v>119.03147208121828</v>
      </c>
      <c r="AP20">
        <v>119.81959390862943</v>
      </c>
      <c r="AQ20">
        <v>120.63639593908628</v>
      </c>
      <c r="AR20">
        <v>121.51025380710659</v>
      </c>
      <c r="AS20">
        <v>122.86766497461929</v>
      </c>
      <c r="AT20">
        <v>123.2307614213198</v>
      </c>
      <c r="AU20">
        <v>123.28431472081219</v>
      </c>
      <c r="AV20">
        <v>123.38401015228426</v>
      </c>
      <c r="AW20">
        <v>123.45482233502538</v>
      </c>
      <c r="AX20">
        <v>124.83918781725889</v>
      </c>
      <c r="AY20">
        <v>125.23573604060914</v>
      </c>
      <c r="AZ20">
        <v>124.77944162436548</v>
      </c>
      <c r="BA20">
        <v>125.32467005076143</v>
      </c>
      <c r="BB20">
        <v>124.36700507614214</v>
      </c>
      <c r="BC20">
        <v>124.43081218274111</v>
      </c>
      <c r="BD20">
        <v>125.34492385786803</v>
      </c>
      <c r="BE20">
        <v>125.96517766497462</v>
      </c>
      <c r="BF20">
        <v>125.96944162436549</v>
      </c>
      <c r="BG20">
        <v>126.32294416243654</v>
      </c>
      <c r="BH20">
        <v>126.94431472081219</v>
      </c>
      <c r="BI20">
        <v>127.52258883248732</v>
      </c>
      <c r="BJ20">
        <v>128.3065989847716</v>
      </c>
      <c r="BK20">
        <v>129.36040609137055</v>
      </c>
      <c r="BL20">
        <v>130.05593908629442</v>
      </c>
      <c r="BM20">
        <v>129.92736040609137</v>
      </c>
      <c r="BN20">
        <v>129.66324873096448</v>
      </c>
      <c r="BO20">
        <v>130.806192893401</v>
      </c>
      <c r="BP20">
        <v>131.49883248730964</v>
      </c>
      <c r="BQ20">
        <v>131.3817766497462</v>
      </c>
      <c r="BR20">
        <v>130.88624365482232</v>
      </c>
      <c r="BS20">
        <v>131.18827411167513</v>
      </c>
      <c r="BT20">
        <v>131.35477157360404</v>
      </c>
      <c r="BU20">
        <v>131.6097461928934</v>
      </c>
      <c r="BV20">
        <v>132.17558375634519</v>
      </c>
      <c r="BW20">
        <v>133.85893401015227</v>
      </c>
      <c r="BX20">
        <v>133.96543147208124</v>
      </c>
      <c r="BY20">
        <v>134.12720812182741</v>
      </c>
      <c r="BZ20">
        <v>134.09512690355328</v>
      </c>
      <c r="CA20">
        <v>133.96918781725887</v>
      </c>
      <c r="CB20">
        <v>135.18233502538072</v>
      </c>
      <c r="CC20">
        <v>135.12086294416244</v>
      </c>
      <c r="CD20">
        <v>135.22177664974618</v>
      </c>
      <c r="CE20">
        <v>134.93619289340103</v>
      </c>
      <c r="CF20">
        <v>135.02299492385785</v>
      </c>
      <c r="CG20">
        <v>135.36741116751267</v>
      </c>
      <c r="CH20">
        <v>135.78152284263959</v>
      </c>
      <c r="CI20">
        <v>136.08238578680204</v>
      </c>
      <c r="CJ20">
        <v>135.691269035533</v>
      </c>
      <c r="CK20">
        <v>136.12446700507616</v>
      </c>
      <c r="CL20">
        <v>137.02355329949236</v>
      </c>
      <c r="CM20">
        <v>138.07172588832486</v>
      </c>
      <c r="CN20">
        <v>138.91375634517766</v>
      </c>
      <c r="CO20">
        <v>139.83781725888326</v>
      </c>
      <c r="CP20">
        <v>140.06964467005076</v>
      </c>
      <c r="CQ20">
        <v>139.79167512690356</v>
      </c>
      <c r="CR20">
        <v>139.66020304568528</v>
      </c>
      <c r="CS20">
        <v>139.81203045685277</v>
      </c>
      <c r="CT20">
        <v>140.45878172588831</v>
      </c>
    </row>
    <row r="21" spans="1:98">
      <c r="A21">
        <v>20</v>
      </c>
      <c r="B21" t="s">
        <v>20</v>
      </c>
      <c r="C21">
        <v>98.303287826294834</v>
      </c>
      <c r="D21">
        <v>98.640456726466567</v>
      </c>
      <c r="E21">
        <v>98.594971625008014</v>
      </c>
      <c r="F21">
        <v>99.408706374176973</v>
      </c>
      <c r="G21">
        <v>99.206983032123929</v>
      </c>
      <c r="H21">
        <v>99.886884549901552</v>
      </c>
      <c r="I21">
        <v>100.93211693098299</v>
      </c>
      <c r="J21">
        <v>101.55434949069502</v>
      </c>
      <c r="K21">
        <v>100.89826429310618</v>
      </c>
      <c r="L21">
        <v>100.32430974010047</v>
      </c>
      <c r="M21">
        <v>100.85194681222167</v>
      </c>
      <c r="N21">
        <v>101.39772259892182</v>
      </c>
      <c r="O21">
        <v>101.73865797337679</v>
      </c>
      <c r="P21">
        <v>102.68752876208006</v>
      </c>
      <c r="Q21">
        <v>103.08823529411764</v>
      </c>
      <c r="R21">
        <v>103.32997895892417</v>
      </c>
      <c r="S21">
        <v>103.48208558599836</v>
      </c>
      <c r="T21">
        <v>104.12756264236903</v>
      </c>
      <c r="U21">
        <v>109.29863831374743</v>
      </c>
      <c r="V21">
        <v>113.22596388482187</v>
      </c>
      <c r="W21">
        <v>111.01518026565465</v>
      </c>
      <c r="X21">
        <v>111.59078027583601</v>
      </c>
      <c r="Y21">
        <v>111.0788537179247</v>
      </c>
      <c r="Z21">
        <v>111.84668989547038</v>
      </c>
      <c r="AA21">
        <v>112.35</v>
      </c>
      <c r="AB21">
        <v>111.57</v>
      </c>
      <c r="AC21">
        <v>112.16</v>
      </c>
      <c r="AD21">
        <v>112.95</v>
      </c>
      <c r="AE21">
        <v>112.93</v>
      </c>
      <c r="AF21">
        <v>114.28</v>
      </c>
      <c r="AG21">
        <v>117.19</v>
      </c>
      <c r="AH21">
        <v>116</v>
      </c>
      <c r="AI21">
        <v>117.01</v>
      </c>
      <c r="AJ21">
        <v>118.13</v>
      </c>
      <c r="AK21">
        <v>118.61</v>
      </c>
      <c r="AL21">
        <v>122.3</v>
      </c>
      <c r="AM21">
        <v>121.63</v>
      </c>
      <c r="AN21">
        <v>120.62</v>
      </c>
      <c r="AO21">
        <v>121.04</v>
      </c>
      <c r="AP21">
        <v>121.79</v>
      </c>
      <c r="AQ21">
        <v>122.58</v>
      </c>
      <c r="AR21">
        <v>123.67</v>
      </c>
      <c r="AS21">
        <v>124.78</v>
      </c>
      <c r="AT21">
        <v>126.73</v>
      </c>
      <c r="AU21">
        <v>124.73</v>
      </c>
      <c r="AV21">
        <v>125.87</v>
      </c>
      <c r="AW21">
        <v>125.9</v>
      </c>
      <c r="AX21">
        <v>127.83</v>
      </c>
      <c r="AY21">
        <v>128.5</v>
      </c>
      <c r="AZ21">
        <v>127.28</v>
      </c>
      <c r="BA21">
        <v>127.64</v>
      </c>
      <c r="BB21">
        <v>127.71</v>
      </c>
      <c r="BC21">
        <v>128.08000000000001</v>
      </c>
      <c r="BD21">
        <v>128.46</v>
      </c>
      <c r="BE21">
        <v>129.79</v>
      </c>
      <c r="BF21">
        <v>129.66</v>
      </c>
      <c r="BG21">
        <v>129.78</v>
      </c>
      <c r="BH21">
        <v>129.51</v>
      </c>
      <c r="BI21">
        <v>129.85</v>
      </c>
      <c r="BJ21">
        <v>130.27000000000001</v>
      </c>
      <c r="BK21">
        <v>131.09</v>
      </c>
      <c r="BL21">
        <v>131.13</v>
      </c>
      <c r="BM21">
        <v>130.72</v>
      </c>
      <c r="BN21">
        <v>131.19</v>
      </c>
      <c r="BO21">
        <v>131.44999999999999</v>
      </c>
      <c r="BP21">
        <v>133.49</v>
      </c>
      <c r="BQ21">
        <v>134.56</v>
      </c>
      <c r="BR21">
        <v>132.53</v>
      </c>
      <c r="BS21">
        <v>131.86000000000001</v>
      </c>
      <c r="BT21">
        <v>132.55000000000001</v>
      </c>
      <c r="BU21">
        <v>131.15</v>
      </c>
      <c r="BV21">
        <v>132.84</v>
      </c>
      <c r="BW21">
        <v>133.71</v>
      </c>
      <c r="BX21">
        <v>134.19</v>
      </c>
      <c r="BY21">
        <v>135.01</v>
      </c>
      <c r="BZ21">
        <v>135.84</v>
      </c>
      <c r="CA21">
        <v>136.38</v>
      </c>
      <c r="CB21">
        <v>138.71</v>
      </c>
      <c r="CC21">
        <v>137.09</v>
      </c>
      <c r="CD21">
        <v>136.71</v>
      </c>
      <c r="CE21">
        <v>136.69999999999999</v>
      </c>
      <c r="CF21">
        <v>136.87</v>
      </c>
      <c r="CG21">
        <v>137.22999999999999</v>
      </c>
      <c r="CH21">
        <v>138.31</v>
      </c>
      <c r="CI21">
        <v>139.36000000000001</v>
      </c>
      <c r="CJ21">
        <v>139.03</v>
      </c>
      <c r="CK21">
        <v>138.99</v>
      </c>
      <c r="CL21">
        <v>139.46</v>
      </c>
      <c r="CM21">
        <v>140.29</v>
      </c>
      <c r="CN21">
        <v>140.97999999999999</v>
      </c>
      <c r="CO21">
        <v>140.81</v>
      </c>
      <c r="CP21">
        <v>141.41999999999999</v>
      </c>
      <c r="CQ21">
        <v>140.31</v>
      </c>
      <c r="CR21">
        <v>140.32</v>
      </c>
      <c r="CS21">
        <v>140.91</v>
      </c>
      <c r="CT21">
        <v>141.11000000000001</v>
      </c>
    </row>
    <row r="22" spans="1:98">
      <c r="A22">
        <v>21</v>
      </c>
      <c r="B22" t="s">
        <v>21</v>
      </c>
      <c r="C22">
        <v>97.099581423409873</v>
      </c>
      <c r="D22">
        <v>97.911628300785694</v>
      </c>
      <c r="E22">
        <v>98.888357504708623</v>
      </c>
      <c r="F22">
        <v>99.492582158276448</v>
      </c>
      <c r="G22">
        <v>99.466190199433015</v>
      </c>
      <c r="H22">
        <v>100.78692580134539</v>
      </c>
      <c r="I22">
        <v>101.9226806897572</v>
      </c>
      <c r="J22">
        <v>102.07623005886742</v>
      </c>
      <c r="K22">
        <v>101.0099093241755</v>
      </c>
      <c r="L22">
        <v>99.979272058969286</v>
      </c>
      <c r="M22">
        <v>100.37460484158285</v>
      </c>
      <c r="N22">
        <v>100.99203763868874</v>
      </c>
      <c r="O22">
        <v>102.41638516083873</v>
      </c>
      <c r="P22">
        <v>100.79059073212829</v>
      </c>
      <c r="Q22">
        <v>101.3213621202768</v>
      </c>
      <c r="R22">
        <v>101.44613455575143</v>
      </c>
      <c r="S22">
        <v>103.05681237951092</v>
      </c>
      <c r="T22">
        <v>102.86274552521282</v>
      </c>
      <c r="U22">
        <v>106.25492794778827</v>
      </c>
      <c r="V22">
        <v>109.85961347507993</v>
      </c>
      <c r="W22">
        <v>109.26871715223714</v>
      </c>
      <c r="X22">
        <v>106.25935142539998</v>
      </c>
      <c r="Y22">
        <v>106.48277705271082</v>
      </c>
      <c r="Z22">
        <v>108.08262152912032</v>
      </c>
      <c r="AA22">
        <v>108.98396825396824</v>
      </c>
      <c r="AB22">
        <v>109.96269841269842</v>
      </c>
      <c r="AC22">
        <v>110.38492063492063</v>
      </c>
      <c r="AD22">
        <v>111.32825396825396</v>
      </c>
      <c r="AE22">
        <v>111.78015873015873</v>
      </c>
      <c r="AF22">
        <v>111.96984126984127</v>
      </c>
      <c r="AG22">
        <v>112.37269841269841</v>
      </c>
      <c r="AH22">
        <v>112.66428571428571</v>
      </c>
      <c r="AI22">
        <v>112.3131746031746</v>
      </c>
      <c r="AJ22">
        <v>112.67285714285714</v>
      </c>
      <c r="AK22">
        <v>113.79285714285714</v>
      </c>
      <c r="AL22">
        <v>115.85746031746032</v>
      </c>
      <c r="AM22">
        <v>117.7695238095238</v>
      </c>
      <c r="AN22">
        <v>119.90460317460317</v>
      </c>
      <c r="AO22">
        <v>120.39920634920635</v>
      </c>
      <c r="AP22">
        <v>120.90317460317459</v>
      </c>
      <c r="AQ22">
        <v>122.23984126984126</v>
      </c>
      <c r="AR22">
        <v>121.8779365079365</v>
      </c>
      <c r="AS22">
        <v>123.05285714285714</v>
      </c>
      <c r="AT22">
        <v>121.18809523809523</v>
      </c>
      <c r="AU22">
        <v>121.46</v>
      </c>
      <c r="AV22">
        <v>122.42968253968253</v>
      </c>
      <c r="AW22">
        <v>122.03968253968253</v>
      </c>
      <c r="AX22">
        <v>122.98015873015872</v>
      </c>
      <c r="AY22">
        <v>123.32492063492063</v>
      </c>
      <c r="AZ22">
        <v>123.3838095238095</v>
      </c>
      <c r="BA22">
        <v>123.06682539682539</v>
      </c>
      <c r="BB22">
        <v>121.89380952380952</v>
      </c>
      <c r="BC22">
        <v>123.65238095238095</v>
      </c>
      <c r="BD22">
        <v>124.09428571428572</v>
      </c>
      <c r="BE22">
        <v>124.72809523809524</v>
      </c>
      <c r="BF22">
        <v>125.185873015873</v>
      </c>
      <c r="BG22">
        <v>124.97920634920635</v>
      </c>
      <c r="BH22">
        <v>125.66698412698412</v>
      </c>
      <c r="BI22">
        <v>126.18999999999998</v>
      </c>
      <c r="BJ22">
        <v>126.98333333333332</v>
      </c>
      <c r="BK22">
        <v>127.31666666666666</v>
      </c>
      <c r="BL22">
        <v>126.56634920634922</v>
      </c>
      <c r="BM22">
        <v>127.95253968253968</v>
      </c>
      <c r="BN22">
        <v>127.08698412698412</v>
      </c>
      <c r="BO22">
        <v>127.42666666666666</v>
      </c>
      <c r="BP22">
        <v>131.31888888888889</v>
      </c>
      <c r="BQ22">
        <v>132.62460317460315</v>
      </c>
      <c r="BR22">
        <v>129.86968253968254</v>
      </c>
      <c r="BS22">
        <v>129.79396825396825</v>
      </c>
      <c r="BT22">
        <v>128.42190476190476</v>
      </c>
      <c r="BU22">
        <v>127.40333333333334</v>
      </c>
      <c r="BV22">
        <v>127.974126984127</v>
      </c>
      <c r="BW22">
        <v>128.71968253968254</v>
      </c>
      <c r="BX22">
        <v>129.54190476190476</v>
      </c>
      <c r="BY22">
        <v>129.0952380952381</v>
      </c>
      <c r="BZ22">
        <v>128.19936507936507</v>
      </c>
      <c r="CA22">
        <v>129.80015873015873</v>
      </c>
      <c r="CB22">
        <v>131.16841269841271</v>
      </c>
      <c r="CC22">
        <v>129.51984126984127</v>
      </c>
      <c r="CD22">
        <v>129.53444444444443</v>
      </c>
      <c r="CE22">
        <v>129.02634920634921</v>
      </c>
      <c r="CF22">
        <v>129.6368253968254</v>
      </c>
      <c r="CG22">
        <v>130.7673015873016</v>
      </c>
      <c r="CH22">
        <v>132.25857142857143</v>
      </c>
      <c r="CI22">
        <v>132.7222222222222</v>
      </c>
      <c r="CJ22">
        <v>133.26301587301586</v>
      </c>
      <c r="CK22">
        <v>133.92079365079363</v>
      </c>
      <c r="CL22">
        <v>133.74968253968254</v>
      </c>
      <c r="CM22">
        <v>135.88285714285712</v>
      </c>
      <c r="CN22">
        <v>136.54365079365078</v>
      </c>
      <c r="CO22">
        <v>136.30920634920633</v>
      </c>
      <c r="CP22">
        <v>136.1311111111111</v>
      </c>
      <c r="CQ22">
        <v>136.14920634920634</v>
      </c>
      <c r="CR22">
        <v>136.49142857142857</v>
      </c>
      <c r="CS22">
        <v>135.40158730158728</v>
      </c>
      <c r="CT22">
        <v>135.01555555555555</v>
      </c>
    </row>
    <row r="23" spans="1:98">
      <c r="A23">
        <v>22</v>
      </c>
      <c r="B23" t="s">
        <v>22</v>
      </c>
      <c r="C23">
        <v>98.952432329978265</v>
      </c>
      <c r="D23">
        <v>99.816181154824847</v>
      </c>
      <c r="E23">
        <v>99.251641257384193</v>
      </c>
      <c r="F23">
        <v>99.518482211241405</v>
      </c>
      <c r="G23">
        <v>99.085850907608318</v>
      </c>
      <c r="H23">
        <v>99.544609541430646</v>
      </c>
      <c r="I23">
        <v>100.13421219786727</v>
      </c>
      <c r="J23">
        <v>100.6692912579243</v>
      </c>
      <c r="K23">
        <v>100.71950805319101</v>
      </c>
      <c r="L23">
        <v>100.56979192757252</v>
      </c>
      <c r="M23">
        <v>100.59647449007173</v>
      </c>
      <c r="N23">
        <v>101.14152467090541</v>
      </c>
      <c r="O23">
        <v>102.65656152451751</v>
      </c>
      <c r="P23">
        <v>103.56558485444707</v>
      </c>
      <c r="Q23">
        <v>104.24358212712772</v>
      </c>
      <c r="R23">
        <v>104.70478687953079</v>
      </c>
      <c r="S23">
        <v>103.94186062573817</v>
      </c>
      <c r="T23">
        <v>104.77125698958723</v>
      </c>
      <c r="U23">
        <v>108.94431573106857</v>
      </c>
      <c r="V23">
        <v>110.35474161607463</v>
      </c>
      <c r="W23">
        <v>108.87325042594426</v>
      </c>
      <c r="X23">
        <v>109.26934617603861</v>
      </c>
      <c r="Y23">
        <v>109.44963307817564</v>
      </c>
      <c r="Z23">
        <v>110.0860807368436</v>
      </c>
      <c r="AA23">
        <v>111.6678947368421</v>
      </c>
      <c r="AB23">
        <v>111.99587719298245</v>
      </c>
      <c r="AC23">
        <v>111.56991228070174</v>
      </c>
      <c r="AD23">
        <v>111.15912280701754</v>
      </c>
      <c r="AE23">
        <v>111.38140350877192</v>
      </c>
      <c r="AF23">
        <v>111.85114035087719</v>
      </c>
      <c r="AG23">
        <v>113.12070175438595</v>
      </c>
      <c r="AH23">
        <v>113.87412280701753</v>
      </c>
      <c r="AI23">
        <v>114.22263157894736</v>
      </c>
      <c r="AJ23">
        <v>114.38307017543858</v>
      </c>
      <c r="AK23">
        <v>115.49350877192981</v>
      </c>
      <c r="AL23">
        <v>118.0369298245614</v>
      </c>
      <c r="AM23">
        <v>118.60122807017544</v>
      </c>
      <c r="AN23">
        <v>117.89464912280701</v>
      </c>
      <c r="AO23">
        <v>118.24728070175438</v>
      </c>
      <c r="AP23">
        <v>118.31798245614034</v>
      </c>
      <c r="AQ23">
        <v>118.65140350877192</v>
      </c>
      <c r="AR23">
        <v>118.60140350877191</v>
      </c>
      <c r="AS23">
        <v>119.40964912280701</v>
      </c>
      <c r="AT23">
        <v>119.87307017543858</v>
      </c>
      <c r="AU23">
        <v>120.40394736842104</v>
      </c>
      <c r="AV23">
        <v>120.75166666666665</v>
      </c>
      <c r="AW23">
        <v>120.96298245614034</v>
      </c>
      <c r="AX23">
        <v>122.08289473684209</v>
      </c>
      <c r="AY23">
        <v>123.48736842105262</v>
      </c>
      <c r="AZ23">
        <v>123.4644736842105</v>
      </c>
      <c r="BA23">
        <v>123.38026315789473</v>
      </c>
      <c r="BB23">
        <v>122.84710526315789</v>
      </c>
      <c r="BC23">
        <v>122.48991228070174</v>
      </c>
      <c r="BD23">
        <v>123.80815789473684</v>
      </c>
      <c r="BE23">
        <v>125.1398245614035</v>
      </c>
      <c r="BF23">
        <v>124.72096491228069</v>
      </c>
      <c r="BG23">
        <v>123.94736842105262</v>
      </c>
      <c r="BH23">
        <v>124.21947368421051</v>
      </c>
      <c r="BI23">
        <v>124.46149122807017</v>
      </c>
      <c r="BJ23">
        <v>125.26245614035088</v>
      </c>
      <c r="BK23">
        <v>127.12833333333332</v>
      </c>
      <c r="BL23">
        <v>127.42254385964911</v>
      </c>
      <c r="BM23">
        <v>126.5598245614035</v>
      </c>
      <c r="BN23">
        <v>126.59684210526316</v>
      </c>
      <c r="BO23">
        <v>127.25921052631578</v>
      </c>
      <c r="BP23">
        <v>127.99640350877192</v>
      </c>
      <c r="BQ23">
        <v>128.51342105263154</v>
      </c>
      <c r="BR23">
        <v>128.1888596491228</v>
      </c>
      <c r="BS23">
        <v>128.23508771929824</v>
      </c>
      <c r="BT23">
        <v>128.31894736842105</v>
      </c>
      <c r="BU23">
        <v>128.79824561403507</v>
      </c>
      <c r="BV23">
        <v>129.88587719298243</v>
      </c>
      <c r="BW23">
        <v>130.50078947368422</v>
      </c>
      <c r="BX23">
        <v>131.05666666666667</v>
      </c>
      <c r="BY23">
        <v>130.74166666666667</v>
      </c>
      <c r="BZ23">
        <v>131.22096491228069</v>
      </c>
      <c r="CA23">
        <v>130.85263157894738</v>
      </c>
      <c r="CB23">
        <v>131.84473684210525</v>
      </c>
      <c r="CC23">
        <v>132.69728070175438</v>
      </c>
      <c r="CD23">
        <v>132.56692982456138</v>
      </c>
      <c r="CE23">
        <v>132.20307017543857</v>
      </c>
      <c r="CF23">
        <v>132.72736842105263</v>
      </c>
      <c r="CG23">
        <v>133.17929824561404</v>
      </c>
      <c r="CH23">
        <v>134.00035087719297</v>
      </c>
      <c r="CI23">
        <v>134.67719298245612</v>
      </c>
      <c r="CJ23">
        <v>134.22807017543857</v>
      </c>
      <c r="CK23">
        <v>133.94149122807016</v>
      </c>
      <c r="CL23">
        <v>134.48035087719296</v>
      </c>
      <c r="CM23">
        <v>135.58552631578945</v>
      </c>
      <c r="CN23">
        <v>136.30842105263159</v>
      </c>
      <c r="CO23">
        <v>136.12921052631577</v>
      </c>
      <c r="CP23">
        <v>135.59666666666666</v>
      </c>
      <c r="CQ23">
        <v>135.08131578947368</v>
      </c>
      <c r="CR23">
        <v>135.6767543859649</v>
      </c>
      <c r="CS23">
        <v>136.00991228070174</v>
      </c>
      <c r="CT23">
        <v>136.50377192982455</v>
      </c>
    </row>
    <row r="24" spans="1:98">
      <c r="A24">
        <v>23</v>
      </c>
      <c r="B24" t="s">
        <v>23</v>
      </c>
      <c r="C24">
        <v>98.39804994421533</v>
      </c>
      <c r="D24">
        <v>98.562100252409735</v>
      </c>
      <c r="E24">
        <v>98.772413963666509</v>
      </c>
      <c r="F24">
        <v>98.568583843214711</v>
      </c>
      <c r="G24">
        <v>99.05971118779668</v>
      </c>
      <c r="H24">
        <v>99.722387292957791</v>
      </c>
      <c r="I24">
        <v>101.01533946026427</v>
      </c>
      <c r="J24">
        <v>101.39333063450226</v>
      </c>
      <c r="K24">
        <v>100.8983078751572</v>
      </c>
      <c r="L24">
        <v>100.55684920622858</v>
      </c>
      <c r="M24">
        <v>100.78604241227707</v>
      </c>
      <c r="N24">
        <v>102.26688392731006</v>
      </c>
      <c r="O24">
        <v>103.48594941564274</v>
      </c>
      <c r="P24">
        <v>103.73515395633507</v>
      </c>
      <c r="Q24">
        <v>104.40207722598572</v>
      </c>
      <c r="R24">
        <v>103.67634554080722</v>
      </c>
      <c r="S24">
        <v>103.36157793555248</v>
      </c>
      <c r="T24">
        <v>104.78643055540661</v>
      </c>
      <c r="U24">
        <v>109.25163809720398</v>
      </c>
      <c r="V24">
        <v>109.59126492728994</v>
      </c>
      <c r="W24">
        <v>108.6629104168542</v>
      </c>
      <c r="X24">
        <v>108.36443701927402</v>
      </c>
      <c r="Y24">
        <v>108.96020728700456</v>
      </c>
      <c r="Z24">
        <v>110.57260487933807</v>
      </c>
      <c r="AA24">
        <v>111.04191176470589</v>
      </c>
      <c r="AB24">
        <v>112.68779411764706</v>
      </c>
      <c r="AC24">
        <v>112.52485294117648</v>
      </c>
      <c r="AD24">
        <v>112.49558823529412</v>
      </c>
      <c r="AE24">
        <v>112.5889705882353</v>
      </c>
      <c r="AF24">
        <v>113.27264705882354</v>
      </c>
      <c r="AG24">
        <v>114.35838235294118</v>
      </c>
      <c r="AH24">
        <v>113.54235294117647</v>
      </c>
      <c r="AI24">
        <v>113.14926470588236</v>
      </c>
      <c r="AJ24">
        <v>113.30941176470589</v>
      </c>
      <c r="AK24">
        <v>115.22573529411764</v>
      </c>
      <c r="AL24">
        <v>119.15205882352942</v>
      </c>
      <c r="AM24">
        <v>119.87955882352942</v>
      </c>
      <c r="AN24">
        <v>118.3414705882353</v>
      </c>
      <c r="AO24">
        <v>118.58852941176471</v>
      </c>
      <c r="AP24">
        <v>118.84294117647059</v>
      </c>
      <c r="AQ24">
        <v>119.37279411764706</v>
      </c>
      <c r="AR24">
        <v>120.07485294117647</v>
      </c>
      <c r="AS24">
        <v>121.35058823529413</v>
      </c>
      <c r="AT24">
        <v>120.45955882352942</v>
      </c>
      <c r="AU24">
        <v>120.77632352941178</v>
      </c>
      <c r="AV24">
        <v>121.16014705882353</v>
      </c>
      <c r="AW24">
        <v>122.01367647058824</v>
      </c>
      <c r="AX24">
        <v>125.01838235294119</v>
      </c>
      <c r="AY24">
        <v>125.94220588235294</v>
      </c>
      <c r="AZ24">
        <v>125.51602941176471</v>
      </c>
      <c r="BA24">
        <v>124.56264705882353</v>
      </c>
      <c r="BB24">
        <v>124.61308823529411</v>
      </c>
      <c r="BC24">
        <v>125.37529411764706</v>
      </c>
      <c r="BD24">
        <v>126.10308823529412</v>
      </c>
      <c r="BE24">
        <v>125.70470588235295</v>
      </c>
      <c r="BF24">
        <v>124.69735294117648</v>
      </c>
      <c r="BG24">
        <v>124.48352941176471</v>
      </c>
      <c r="BH24">
        <v>124.71544117647059</v>
      </c>
      <c r="BI24">
        <v>125.70191176470588</v>
      </c>
      <c r="BJ24">
        <v>128.11573529411766</v>
      </c>
      <c r="BK24">
        <v>129.06558823529411</v>
      </c>
      <c r="BL24">
        <v>129.25720588235293</v>
      </c>
      <c r="BM24">
        <v>128.23970588235295</v>
      </c>
      <c r="BN24">
        <v>128.54161764705881</v>
      </c>
      <c r="BO24">
        <v>128.53308823529412</v>
      </c>
      <c r="BP24">
        <v>129.19014705882353</v>
      </c>
      <c r="BQ24">
        <v>128.98750000000001</v>
      </c>
      <c r="BR24">
        <v>128.32191176470587</v>
      </c>
      <c r="BS24">
        <v>128.79161764705884</v>
      </c>
      <c r="BT24">
        <v>128.16411764705882</v>
      </c>
      <c r="BU24">
        <v>129.09970588235294</v>
      </c>
      <c r="BV24">
        <v>130.68029411764707</v>
      </c>
      <c r="BW24">
        <v>131.91411764705882</v>
      </c>
      <c r="BX24">
        <v>131.70588235294119</v>
      </c>
      <c r="BY24">
        <v>131.12</v>
      </c>
      <c r="BZ24">
        <v>131.07382352941175</v>
      </c>
      <c r="CA24">
        <v>131.96073529411765</v>
      </c>
      <c r="CB24">
        <v>132.92676470588236</v>
      </c>
      <c r="CC24">
        <v>132.74882352941177</v>
      </c>
      <c r="CD24">
        <v>132.15102941176471</v>
      </c>
      <c r="CE24">
        <v>131.24161764705883</v>
      </c>
      <c r="CF24">
        <v>131.18294117647059</v>
      </c>
      <c r="CG24">
        <v>132.26014705882355</v>
      </c>
      <c r="CH24">
        <v>134.69602941176473</v>
      </c>
      <c r="CI24">
        <v>134.99926470588235</v>
      </c>
      <c r="CJ24">
        <v>134.29779411764707</v>
      </c>
      <c r="CK24">
        <v>133.89750000000001</v>
      </c>
      <c r="CL24">
        <v>134.57632352941175</v>
      </c>
      <c r="CM24">
        <v>134.98485294117648</v>
      </c>
      <c r="CN24">
        <v>134.72235294117647</v>
      </c>
      <c r="CO24">
        <v>135.00294117647059</v>
      </c>
      <c r="CP24">
        <v>134.60588235294117</v>
      </c>
      <c r="CQ24">
        <v>133.94147058823529</v>
      </c>
      <c r="CR24">
        <v>134.08852941176471</v>
      </c>
      <c r="CS24">
        <v>134.51411764705884</v>
      </c>
      <c r="CT24">
        <v>135.59308823529412</v>
      </c>
    </row>
    <row r="25" spans="1:98">
      <c r="A25">
        <v>24</v>
      </c>
      <c r="B25" t="s">
        <v>24</v>
      </c>
      <c r="C25">
        <v>98.685116745292802</v>
      </c>
      <c r="D25">
        <v>99.432978174516563</v>
      </c>
      <c r="E25">
        <v>98.633704201098965</v>
      </c>
      <c r="F25">
        <v>99.743671717850376</v>
      </c>
      <c r="G25">
        <v>98.682000552210042</v>
      </c>
      <c r="H25">
        <v>99.174359347503142</v>
      </c>
      <c r="I25">
        <v>99.831041909745622</v>
      </c>
      <c r="J25">
        <v>100.48397570064959</v>
      </c>
      <c r="K25">
        <v>100.7215902022476</v>
      </c>
      <c r="L25">
        <v>100.92113212872127</v>
      </c>
      <c r="M25">
        <v>100.97396303578992</v>
      </c>
      <c r="N25">
        <v>102.71646628437412</v>
      </c>
      <c r="O25">
        <v>103.34250435628678</v>
      </c>
      <c r="P25">
        <v>105.8835825172536</v>
      </c>
      <c r="Q25">
        <v>103.61652278896129</v>
      </c>
      <c r="R25">
        <v>103.25091897278257</v>
      </c>
      <c r="S25">
        <v>104.25113630921504</v>
      </c>
      <c r="T25">
        <v>104.89579733774229</v>
      </c>
      <c r="U25">
        <v>107.8365650863069</v>
      </c>
      <c r="V25">
        <v>109.65994440410186</v>
      </c>
      <c r="W25">
        <v>109.12857586963176</v>
      </c>
      <c r="X25">
        <v>109.60086018625711</v>
      </c>
      <c r="Y25">
        <v>109.88218229924908</v>
      </c>
      <c r="Z25">
        <v>111.05518735257508</v>
      </c>
      <c r="AA25">
        <v>113.07622950819672</v>
      </c>
      <c r="AB25">
        <v>112.62934426229508</v>
      </c>
      <c r="AC25">
        <v>113.53573770491803</v>
      </c>
      <c r="AD25">
        <v>112.01508196721312</v>
      </c>
      <c r="AE25">
        <v>112.99819672131147</v>
      </c>
      <c r="AF25">
        <v>112.6555737704918</v>
      </c>
      <c r="AG25">
        <v>113.24704918032788</v>
      </c>
      <c r="AH25">
        <v>113.3416393442623</v>
      </c>
      <c r="AI25">
        <v>114.05311475409837</v>
      </c>
      <c r="AJ25">
        <v>114.71934426229508</v>
      </c>
      <c r="AK25">
        <v>116.13983606557379</v>
      </c>
      <c r="AL25">
        <v>121.17049180327871</v>
      </c>
      <c r="AM25">
        <v>121.35557377049182</v>
      </c>
      <c r="AN25">
        <v>121.01180327868852</v>
      </c>
      <c r="AO25">
        <v>121.30311475409837</v>
      </c>
      <c r="AP25">
        <v>121.25868852459017</v>
      </c>
      <c r="AQ25">
        <v>121.37540983606557</v>
      </c>
      <c r="AR25">
        <v>121.89737704918034</v>
      </c>
      <c r="AS25">
        <v>122.1449180327869</v>
      </c>
      <c r="AT25">
        <v>121.36606557377051</v>
      </c>
      <c r="AU25">
        <v>122.10081967213114</v>
      </c>
      <c r="AV25">
        <v>122.38442622950821</v>
      </c>
      <c r="AW25">
        <v>123.2488524590164</v>
      </c>
      <c r="AX25">
        <v>125.51459016393443</v>
      </c>
      <c r="AY25">
        <v>126.59360655737706</v>
      </c>
      <c r="AZ25">
        <v>125.72295081967215</v>
      </c>
      <c r="BA25">
        <v>125.86426229508197</v>
      </c>
      <c r="BB25">
        <v>125.34622950819673</v>
      </c>
      <c r="BC25">
        <v>126.23459016393443</v>
      </c>
      <c r="BD25">
        <v>128.26524590163933</v>
      </c>
      <c r="BE25">
        <v>127.20098360655739</v>
      </c>
      <c r="BF25">
        <v>127.26737704918034</v>
      </c>
      <c r="BG25">
        <v>127.86819672131148</v>
      </c>
      <c r="BH25">
        <v>127.77180327868852</v>
      </c>
      <c r="BI25">
        <v>127.84114754098363</v>
      </c>
      <c r="BJ25">
        <v>129.56016393442624</v>
      </c>
      <c r="BK25">
        <v>130.03229508196722</v>
      </c>
      <c r="BL25">
        <v>129.44360655737705</v>
      </c>
      <c r="BM25">
        <v>130.7716393442623</v>
      </c>
      <c r="BN25">
        <v>131.31557377049182</v>
      </c>
      <c r="BO25">
        <v>131.23459016393443</v>
      </c>
      <c r="BP25">
        <v>132.25032786885248</v>
      </c>
      <c r="BQ25">
        <v>130.62344262295085</v>
      </c>
      <c r="BR25">
        <v>130.52311475409837</v>
      </c>
      <c r="BS25">
        <v>129.68786885245902</v>
      </c>
      <c r="BT25">
        <v>129.76196721311476</v>
      </c>
      <c r="BU25">
        <v>129.77524590163935</v>
      </c>
      <c r="BV25">
        <v>132.27983606557379</v>
      </c>
      <c r="BW25">
        <v>131.49442622950821</v>
      </c>
      <c r="BX25">
        <v>132.82245901639345</v>
      </c>
      <c r="BY25">
        <v>134.90524590163935</v>
      </c>
      <c r="BZ25">
        <v>135.32573770491803</v>
      </c>
      <c r="CA25">
        <v>136.39885245901638</v>
      </c>
      <c r="CB25">
        <v>137.66524590163937</v>
      </c>
      <c r="CC25">
        <v>137.56786885245901</v>
      </c>
      <c r="CD25">
        <v>136.46639344262294</v>
      </c>
      <c r="CE25">
        <v>136.57278688524593</v>
      </c>
      <c r="CF25">
        <v>136.76639344262296</v>
      </c>
      <c r="CG25">
        <v>138.64426229508197</v>
      </c>
      <c r="CH25">
        <v>140.69540983606561</v>
      </c>
      <c r="CI25">
        <v>140.96311475409837</v>
      </c>
      <c r="CJ25">
        <v>140.15459016393442</v>
      </c>
      <c r="CK25">
        <v>140.53295081967215</v>
      </c>
      <c r="CL25">
        <v>140.69540983606558</v>
      </c>
      <c r="CM25">
        <v>141.69000000000003</v>
      </c>
      <c r="CN25">
        <v>141.68016393442625</v>
      </c>
      <c r="CO25">
        <v>141.06393442622954</v>
      </c>
      <c r="CP25">
        <v>140.85081967213117</v>
      </c>
      <c r="CQ25">
        <v>139.1709836065574</v>
      </c>
      <c r="CR25">
        <v>138.76229508196724</v>
      </c>
      <c r="CS25">
        <v>140.07557377049181</v>
      </c>
      <c r="CT25">
        <v>141.07639344262296</v>
      </c>
    </row>
    <row r="26" spans="1:98">
      <c r="A26">
        <v>25</v>
      </c>
      <c r="B26" t="s">
        <v>25</v>
      </c>
      <c r="C26">
        <v>99.409024808394506</v>
      </c>
      <c r="D26">
        <v>98.90005501328389</v>
      </c>
      <c r="E26">
        <v>98.837424189639378</v>
      </c>
      <c r="F26">
        <v>99.086283530771553</v>
      </c>
      <c r="G26">
        <v>99.297763876793482</v>
      </c>
      <c r="H26">
        <v>100.02650391115417</v>
      </c>
      <c r="I26">
        <v>100.13363321735011</v>
      </c>
      <c r="J26">
        <v>100.84715314121257</v>
      </c>
      <c r="K26">
        <v>100.69585993241795</v>
      </c>
      <c r="L26">
        <v>100.83465013810084</v>
      </c>
      <c r="M26">
        <v>100.79053125279262</v>
      </c>
      <c r="N26">
        <v>101.14111698808914</v>
      </c>
      <c r="O26">
        <v>102.97017938621444</v>
      </c>
      <c r="P26">
        <v>103.43374628080515</v>
      </c>
      <c r="Q26">
        <v>103.49662800801943</v>
      </c>
      <c r="R26">
        <v>103.85149078572096</v>
      </c>
      <c r="S26">
        <v>104.30881689047897</v>
      </c>
      <c r="T26">
        <v>105.46671213124176</v>
      </c>
      <c r="U26">
        <v>107.46937595357676</v>
      </c>
      <c r="V26">
        <v>108.3506253664811</v>
      </c>
      <c r="W26">
        <v>108.68236563981863</v>
      </c>
      <c r="X26">
        <v>109.5442279239665</v>
      </c>
      <c r="Y26">
        <v>109.94372477395528</v>
      </c>
      <c r="Z26">
        <v>110.35445565994053</v>
      </c>
      <c r="AA26">
        <v>111.23226086956522</v>
      </c>
      <c r="AB26">
        <v>111.35008695652175</v>
      </c>
      <c r="AC26">
        <v>111.51373913043479</v>
      </c>
      <c r="AD26">
        <v>111.59713043478261</v>
      </c>
      <c r="AE26">
        <v>111.77230434782609</v>
      </c>
      <c r="AF26">
        <v>112.41752173913045</v>
      </c>
      <c r="AG26">
        <v>113.49517391304347</v>
      </c>
      <c r="AH26">
        <v>114.51256521739131</v>
      </c>
      <c r="AI26">
        <v>114.99708695652176</v>
      </c>
      <c r="AJ26">
        <v>115.61560869565218</v>
      </c>
      <c r="AK26">
        <v>117.90669565217392</v>
      </c>
      <c r="AL26">
        <v>119.89834782608696</v>
      </c>
      <c r="AM26">
        <v>119.16865217391305</v>
      </c>
      <c r="AN26">
        <v>118.4095652173913</v>
      </c>
      <c r="AO26">
        <v>118.39460869565218</v>
      </c>
      <c r="AP26">
        <v>119.25882608695653</v>
      </c>
      <c r="AQ26">
        <v>119.88926086956522</v>
      </c>
      <c r="AR26">
        <v>120.72682608695654</v>
      </c>
      <c r="AS26">
        <v>121.46704347826088</v>
      </c>
      <c r="AT26">
        <v>122.00943478260871</v>
      </c>
      <c r="AU26">
        <v>121.5503043478261</v>
      </c>
      <c r="AV26">
        <v>121.36747826086958</v>
      </c>
      <c r="AW26">
        <v>121.76069565217391</v>
      </c>
      <c r="AX26">
        <v>123.07517391304349</v>
      </c>
      <c r="AY26">
        <v>123.47617391304348</v>
      </c>
      <c r="AZ26">
        <v>123.04956521739132</v>
      </c>
      <c r="BA26">
        <v>123.63282608695653</v>
      </c>
      <c r="BB26">
        <v>122.27100000000002</v>
      </c>
      <c r="BC26">
        <v>122.51269565217392</v>
      </c>
      <c r="BD26">
        <v>123.04326086956523</v>
      </c>
      <c r="BE26">
        <v>124.35365217391306</v>
      </c>
      <c r="BF26">
        <v>124.51260869565218</v>
      </c>
      <c r="BG26">
        <v>125.52160869565218</v>
      </c>
      <c r="BH26">
        <v>126.31021739130436</v>
      </c>
      <c r="BI26">
        <v>127.75917391304348</v>
      </c>
      <c r="BJ26">
        <v>128.04747826086958</v>
      </c>
      <c r="BK26">
        <v>129.91460869565219</v>
      </c>
      <c r="BL26">
        <v>129.49891304347827</v>
      </c>
      <c r="BM26">
        <v>129.84726086956522</v>
      </c>
      <c r="BN26">
        <v>130.09104347826087</v>
      </c>
      <c r="BO26">
        <v>130.3036086956522</v>
      </c>
      <c r="BP26">
        <v>130.65265217391305</v>
      </c>
      <c r="BQ26">
        <v>131.27673913043478</v>
      </c>
      <c r="BR26">
        <v>131.58439130434783</v>
      </c>
      <c r="BS26">
        <v>131.89747826086958</v>
      </c>
      <c r="BT26">
        <v>132.26504347826088</v>
      </c>
      <c r="BU26">
        <v>132.77021739130436</v>
      </c>
      <c r="BV26">
        <v>133.42247826086958</v>
      </c>
      <c r="BW26">
        <v>134.17982608695652</v>
      </c>
      <c r="BX26">
        <v>133.81447826086958</v>
      </c>
      <c r="BY26">
        <v>134.5504347826087</v>
      </c>
      <c r="BZ26">
        <v>134.80600000000001</v>
      </c>
      <c r="CA26">
        <v>134.83630434782611</v>
      </c>
      <c r="CB26">
        <v>134.98930434782608</v>
      </c>
      <c r="CC26">
        <v>135.40691304347826</v>
      </c>
      <c r="CD26">
        <v>135.48260869565217</v>
      </c>
      <c r="CE26">
        <v>135.13639130434782</v>
      </c>
      <c r="CF26">
        <v>135.71404347826086</v>
      </c>
      <c r="CG26">
        <v>136.37773913043478</v>
      </c>
      <c r="CH26">
        <v>136.68739130434784</v>
      </c>
      <c r="CI26">
        <v>136.60982608695653</v>
      </c>
      <c r="CJ26">
        <v>136.14613043478261</v>
      </c>
      <c r="CK26">
        <v>136.29356521739132</v>
      </c>
      <c r="CL26">
        <v>137.01039130434785</v>
      </c>
      <c r="CM26">
        <v>137.9448695652174</v>
      </c>
      <c r="CN26">
        <v>139.5974347826087</v>
      </c>
      <c r="CO26">
        <v>140.70639130434785</v>
      </c>
      <c r="CP26">
        <v>141.0127391304348</v>
      </c>
      <c r="CQ26">
        <v>140.56708695652173</v>
      </c>
      <c r="CR26">
        <v>140.46734782608695</v>
      </c>
      <c r="CS26">
        <v>140.14713043478261</v>
      </c>
      <c r="CT26">
        <v>139.91665217391306</v>
      </c>
    </row>
    <row r="27" spans="1:98">
      <c r="A27">
        <v>26</v>
      </c>
      <c r="B27" t="s">
        <v>26</v>
      </c>
      <c r="C27">
        <v>98.876445216476995</v>
      </c>
      <c r="D27">
        <v>99.03307645850056</v>
      </c>
      <c r="E27">
        <v>98.891963407455563</v>
      </c>
      <c r="F27">
        <v>98.960565965257942</v>
      </c>
      <c r="G27">
        <v>98.759838129595579</v>
      </c>
      <c r="H27">
        <v>99.142080426242018</v>
      </c>
      <c r="I27">
        <v>100.38945011972508</v>
      </c>
      <c r="J27">
        <v>101.32772314549878</v>
      </c>
      <c r="K27">
        <v>101.01835799050009</v>
      </c>
      <c r="L27">
        <v>100.86347118796736</v>
      </c>
      <c r="M27">
        <v>101.17095963553098</v>
      </c>
      <c r="N27">
        <v>101.56606831724898</v>
      </c>
      <c r="O27">
        <v>101.91172336238404</v>
      </c>
      <c r="P27">
        <v>102.03050435108076</v>
      </c>
      <c r="Q27">
        <v>102.52259036144578</v>
      </c>
      <c r="R27">
        <v>102.57785304356008</v>
      </c>
      <c r="S27">
        <v>102.97960334617915</v>
      </c>
      <c r="T27">
        <v>103.40365682137833</v>
      </c>
      <c r="U27">
        <v>106.19747899159664</v>
      </c>
      <c r="V27">
        <v>108.16958668086343</v>
      </c>
      <c r="W27">
        <v>107.7350181887804</v>
      </c>
      <c r="X27">
        <v>107.8639846743295</v>
      </c>
      <c r="Y27">
        <v>108.05229253505115</v>
      </c>
      <c r="Z27">
        <v>108.30594562294593</v>
      </c>
      <c r="AA27">
        <v>108.75</v>
      </c>
      <c r="AB27">
        <v>109.04</v>
      </c>
      <c r="AC27">
        <v>108.92</v>
      </c>
      <c r="AD27">
        <v>109.03</v>
      </c>
      <c r="AE27">
        <v>109.56</v>
      </c>
      <c r="AF27">
        <v>110.28</v>
      </c>
      <c r="AG27">
        <v>111.21</v>
      </c>
      <c r="AH27">
        <v>111.75</v>
      </c>
      <c r="AI27">
        <v>112.54</v>
      </c>
      <c r="AJ27">
        <v>112.61</v>
      </c>
      <c r="AK27">
        <v>114.06</v>
      </c>
      <c r="AL27">
        <v>116.85</v>
      </c>
      <c r="AM27">
        <v>117.01</v>
      </c>
      <c r="AN27">
        <v>115.69</v>
      </c>
      <c r="AO27">
        <v>116.2</v>
      </c>
      <c r="AP27">
        <v>116.31</v>
      </c>
      <c r="AQ27">
        <v>117.53</v>
      </c>
      <c r="AR27">
        <v>118.65</v>
      </c>
      <c r="AS27">
        <v>119.82</v>
      </c>
      <c r="AT27">
        <v>119.58</v>
      </c>
      <c r="AU27">
        <v>119.84</v>
      </c>
      <c r="AV27">
        <v>119.99</v>
      </c>
      <c r="AW27">
        <v>120.73</v>
      </c>
      <c r="AX27">
        <v>122.78</v>
      </c>
      <c r="AY27">
        <v>122.71</v>
      </c>
      <c r="AZ27">
        <v>122.25</v>
      </c>
      <c r="BA27">
        <v>122.23</v>
      </c>
      <c r="BB27">
        <v>122.12</v>
      </c>
      <c r="BC27">
        <v>122.28</v>
      </c>
      <c r="BD27">
        <v>123.74</v>
      </c>
      <c r="BE27">
        <v>124.53</v>
      </c>
      <c r="BF27">
        <v>123.55</v>
      </c>
      <c r="BG27">
        <v>123.94</v>
      </c>
      <c r="BH27">
        <v>123.73</v>
      </c>
      <c r="BI27">
        <v>124.3</v>
      </c>
      <c r="BJ27">
        <v>125.52</v>
      </c>
      <c r="BK27">
        <v>126.26</v>
      </c>
      <c r="BL27">
        <v>127.61</v>
      </c>
      <c r="BM27">
        <v>127.24</v>
      </c>
      <c r="BN27">
        <v>127.31</v>
      </c>
      <c r="BO27">
        <v>127.66</v>
      </c>
      <c r="BP27">
        <v>128.91999999999999</v>
      </c>
      <c r="BQ27">
        <v>129</v>
      </c>
      <c r="BR27">
        <v>129.54</v>
      </c>
      <c r="BS27">
        <v>129.55000000000001</v>
      </c>
      <c r="BT27">
        <v>128.93</v>
      </c>
      <c r="BU27">
        <v>129.51</v>
      </c>
      <c r="BV27">
        <v>130.28</v>
      </c>
      <c r="BW27">
        <v>130.93</v>
      </c>
      <c r="BX27">
        <v>131.27000000000001</v>
      </c>
      <c r="BY27">
        <v>130.57</v>
      </c>
      <c r="BZ27">
        <v>130.88</v>
      </c>
      <c r="CA27">
        <v>131.22999999999999</v>
      </c>
      <c r="CB27">
        <v>132.37</v>
      </c>
      <c r="CC27">
        <v>132.55000000000001</v>
      </c>
      <c r="CD27">
        <v>132.47999999999999</v>
      </c>
      <c r="CE27">
        <v>132.08000000000001</v>
      </c>
      <c r="CF27">
        <v>132.1</v>
      </c>
      <c r="CG27">
        <v>132.01</v>
      </c>
      <c r="CH27">
        <v>132.62</v>
      </c>
      <c r="CI27">
        <v>132.55000000000001</v>
      </c>
      <c r="CJ27">
        <v>132.06</v>
      </c>
      <c r="CK27">
        <v>131.82</v>
      </c>
      <c r="CL27">
        <v>132.05000000000001</v>
      </c>
      <c r="CM27">
        <v>132.87</v>
      </c>
      <c r="CN27">
        <v>133.08000000000001</v>
      </c>
      <c r="CO27">
        <v>133.21</v>
      </c>
      <c r="CP27">
        <v>133.78</v>
      </c>
      <c r="CQ27">
        <v>133.09</v>
      </c>
      <c r="CR27">
        <v>133.28</v>
      </c>
      <c r="CS27">
        <v>133.59</v>
      </c>
      <c r="CT27">
        <v>134.52000000000001</v>
      </c>
    </row>
    <row r="28" spans="1:98">
      <c r="A28">
        <v>27</v>
      </c>
      <c r="B28" t="s">
        <v>27</v>
      </c>
      <c r="C28">
        <v>98.448022829283261</v>
      </c>
      <c r="D28">
        <v>98.747393581287952</v>
      </c>
      <c r="E28">
        <v>99.074817729105803</v>
      </c>
      <c r="F28">
        <v>99.480278411411703</v>
      </c>
      <c r="G28">
        <v>99.054673947004318</v>
      </c>
      <c r="H28">
        <v>99.545095905202089</v>
      </c>
      <c r="I28">
        <v>100.19991351085207</v>
      </c>
      <c r="J28">
        <v>101.25680543694243</v>
      </c>
      <c r="K28">
        <v>101.00268399721223</v>
      </c>
      <c r="L28">
        <v>100.98160564677089</v>
      </c>
      <c r="M28">
        <v>100.87495010692872</v>
      </c>
      <c r="N28">
        <v>101.33375889799879</v>
      </c>
      <c r="O28">
        <v>102.24106712063329</v>
      </c>
      <c r="P28">
        <v>102.84919530418337</v>
      </c>
      <c r="Q28">
        <v>103.09747586432717</v>
      </c>
      <c r="R28">
        <v>103.15265006213131</v>
      </c>
      <c r="S28">
        <v>102.97587455128429</v>
      </c>
      <c r="T28">
        <v>103.58338297592599</v>
      </c>
      <c r="U28">
        <v>106.47323247773625</v>
      </c>
      <c r="V28">
        <v>107.8942262859447</v>
      </c>
      <c r="W28">
        <v>107.70422543325066</v>
      </c>
      <c r="X28">
        <v>107.1587889805905</v>
      </c>
      <c r="Y28">
        <v>106.76920869681082</v>
      </c>
      <c r="Z28">
        <v>107.6192785197597</v>
      </c>
      <c r="AA28">
        <v>108.81398176291796</v>
      </c>
      <c r="AB28">
        <v>109.13744680851063</v>
      </c>
      <c r="AC28">
        <v>109.16465045592706</v>
      </c>
      <c r="AD28">
        <v>109.55753799392099</v>
      </c>
      <c r="AE28">
        <v>109.3827963525836</v>
      </c>
      <c r="AF28">
        <v>109.7115501519757</v>
      </c>
      <c r="AG28">
        <v>110.99571428571431</v>
      </c>
      <c r="AH28">
        <v>111.44091185410335</v>
      </c>
      <c r="AI28">
        <v>111.71598784194529</v>
      </c>
      <c r="AJ28">
        <v>112.16954407294836</v>
      </c>
      <c r="AK28">
        <v>113.7521276595745</v>
      </c>
      <c r="AL28">
        <v>116.88544072948328</v>
      </c>
      <c r="AM28">
        <v>116.68574468085107</v>
      </c>
      <c r="AN28">
        <v>116.37221884498481</v>
      </c>
      <c r="AO28">
        <v>116.94848024316109</v>
      </c>
      <c r="AP28">
        <v>117.33255319148938</v>
      </c>
      <c r="AQ28">
        <v>117.69702127659576</v>
      </c>
      <c r="AR28">
        <v>118.55425531914895</v>
      </c>
      <c r="AS28">
        <v>119.96854103343466</v>
      </c>
      <c r="AT28">
        <v>120.41346504559273</v>
      </c>
      <c r="AU28">
        <v>121.05942249240123</v>
      </c>
      <c r="AV28">
        <v>120.96401215805473</v>
      </c>
      <c r="AW28">
        <v>121.28054711246202</v>
      </c>
      <c r="AX28">
        <v>122.12565349544076</v>
      </c>
      <c r="AY28">
        <v>123.62060790273559</v>
      </c>
      <c r="AZ28">
        <v>123.52069908814592</v>
      </c>
      <c r="BA28">
        <v>123.61963525835867</v>
      </c>
      <c r="BB28">
        <v>123.13747720364744</v>
      </c>
      <c r="BC28">
        <v>123.09674772036476</v>
      </c>
      <c r="BD28">
        <v>123.64920972644379</v>
      </c>
      <c r="BE28">
        <v>124.92948328267479</v>
      </c>
      <c r="BF28">
        <v>124.37541033434651</v>
      </c>
      <c r="BG28">
        <v>124.77683890577509</v>
      </c>
      <c r="BH28">
        <v>124.77617021276598</v>
      </c>
      <c r="BI28">
        <v>125.33148936170213</v>
      </c>
      <c r="BJ28">
        <v>125.71373860182372</v>
      </c>
      <c r="BK28">
        <v>127.12373860182373</v>
      </c>
      <c r="BL28">
        <v>128.07744680851064</v>
      </c>
      <c r="BM28">
        <v>127.84151975683891</v>
      </c>
      <c r="BN28">
        <v>128.2628267477204</v>
      </c>
      <c r="BO28">
        <v>127.95358662613984</v>
      </c>
      <c r="BP28">
        <v>129.19826747720364</v>
      </c>
      <c r="BQ28">
        <v>130.39893617021281</v>
      </c>
      <c r="BR28">
        <v>130.06613981762922</v>
      </c>
      <c r="BS28">
        <v>129.98063829787236</v>
      </c>
      <c r="BT28">
        <v>129.58325227963527</v>
      </c>
      <c r="BU28">
        <v>129.94440729483281</v>
      </c>
      <c r="BV28">
        <v>131.29079027355624</v>
      </c>
      <c r="BW28">
        <v>132.35294832826747</v>
      </c>
      <c r="BX28">
        <v>132.65556231003043</v>
      </c>
      <c r="BY28">
        <v>132.57155015197571</v>
      </c>
      <c r="BZ28">
        <v>132.80726443769001</v>
      </c>
      <c r="CA28">
        <v>133.29276595744682</v>
      </c>
      <c r="CB28">
        <v>134.54723404255324</v>
      </c>
      <c r="CC28">
        <v>135.29510638297876</v>
      </c>
      <c r="CD28">
        <v>135.15866261398179</v>
      </c>
      <c r="CE28">
        <v>133.99717325227965</v>
      </c>
      <c r="CF28">
        <v>134.35887537993924</v>
      </c>
      <c r="CG28">
        <v>134.72866261398178</v>
      </c>
      <c r="CH28">
        <v>135.88875379939211</v>
      </c>
      <c r="CI28">
        <v>136.61471124620061</v>
      </c>
      <c r="CJ28">
        <v>136.36012158054714</v>
      </c>
      <c r="CK28">
        <v>136.65486322188451</v>
      </c>
      <c r="CL28">
        <v>137.22762917933133</v>
      </c>
      <c r="CM28">
        <v>138.27668693009122</v>
      </c>
      <c r="CN28">
        <v>138.55762917933131</v>
      </c>
      <c r="CO28">
        <v>138.4950455927052</v>
      </c>
      <c r="CP28">
        <v>138.9932218844985</v>
      </c>
      <c r="CQ28">
        <v>138.78142857142859</v>
      </c>
      <c r="CR28">
        <v>138.87595744680854</v>
      </c>
      <c r="CS28">
        <v>139.02844984802431</v>
      </c>
      <c r="CT28">
        <v>139.07896656534956</v>
      </c>
    </row>
    <row r="29" spans="1:98">
      <c r="A29">
        <v>28</v>
      </c>
      <c r="B29" t="s">
        <v>28</v>
      </c>
      <c r="C29">
        <v>97.63873858849847</v>
      </c>
      <c r="D29">
        <v>97.591107376509328</v>
      </c>
      <c r="E29">
        <v>97.797458453003756</v>
      </c>
      <c r="F29">
        <v>97.830036501053542</v>
      </c>
      <c r="G29">
        <v>98.670283021359467</v>
      </c>
      <c r="H29">
        <v>99.340807747294917</v>
      </c>
      <c r="I29">
        <v>100.98247729598037</v>
      </c>
      <c r="J29">
        <v>104.05341705140015</v>
      </c>
      <c r="K29">
        <v>101.7972057989397</v>
      </c>
      <c r="L29">
        <v>101.29342098716488</v>
      </c>
      <c r="M29">
        <v>100.61900861221469</v>
      </c>
      <c r="N29">
        <v>102.38603856658062</v>
      </c>
      <c r="O29">
        <v>102.54572190056061</v>
      </c>
      <c r="P29">
        <v>103.1759336872497</v>
      </c>
      <c r="Q29">
        <v>102.79468732706142</v>
      </c>
      <c r="R29">
        <v>102.06543593492962</v>
      </c>
      <c r="S29">
        <v>101.91924678616694</v>
      </c>
      <c r="T29">
        <v>102.96276162000545</v>
      </c>
      <c r="U29">
        <v>107.77134317205305</v>
      </c>
      <c r="V29">
        <v>110.00666476244884</v>
      </c>
      <c r="W29">
        <v>109.15987104115305</v>
      </c>
      <c r="X29">
        <v>108.69524697110904</v>
      </c>
      <c r="Y29">
        <v>109.45958602603727</v>
      </c>
      <c r="Z29">
        <v>110.44244283876077</v>
      </c>
      <c r="AA29">
        <v>111.58</v>
      </c>
      <c r="AB29">
        <v>110.78</v>
      </c>
      <c r="AC29">
        <v>111.45</v>
      </c>
      <c r="AD29">
        <v>111.68</v>
      </c>
      <c r="AE29">
        <v>112.58</v>
      </c>
      <c r="AF29">
        <v>113.64</v>
      </c>
      <c r="AG29">
        <v>115.38</v>
      </c>
      <c r="AH29">
        <v>115.54</v>
      </c>
      <c r="AI29">
        <v>115.12</v>
      </c>
      <c r="AJ29">
        <v>116.63</v>
      </c>
      <c r="AK29">
        <v>116.87</v>
      </c>
      <c r="AL29">
        <v>120.21</v>
      </c>
      <c r="AM29">
        <v>120.35</v>
      </c>
      <c r="AN29">
        <v>118.14</v>
      </c>
      <c r="AO29">
        <v>117.34</v>
      </c>
      <c r="AP29">
        <v>117.78</v>
      </c>
      <c r="AQ29">
        <v>120.42</v>
      </c>
      <c r="AR29">
        <v>120.46</v>
      </c>
      <c r="AS29">
        <v>122.05</v>
      </c>
      <c r="AT29">
        <v>121.14</v>
      </c>
      <c r="AU29">
        <v>121.29</v>
      </c>
      <c r="AV29">
        <v>122.24</v>
      </c>
      <c r="AW29">
        <v>122.81</v>
      </c>
      <c r="AX29">
        <v>125.22</v>
      </c>
      <c r="AY29">
        <v>124.71</v>
      </c>
      <c r="AZ29">
        <v>123.95</v>
      </c>
      <c r="BA29">
        <v>124.42</v>
      </c>
      <c r="BB29">
        <v>123.76</v>
      </c>
      <c r="BC29">
        <v>124.75</v>
      </c>
      <c r="BD29">
        <v>125.53</v>
      </c>
      <c r="BE29">
        <v>126.02</v>
      </c>
      <c r="BF29">
        <v>125.5</v>
      </c>
      <c r="BG29">
        <v>126.24</v>
      </c>
      <c r="BH29">
        <v>125.04</v>
      </c>
      <c r="BI29">
        <v>125.65</v>
      </c>
      <c r="BJ29">
        <v>127.09</v>
      </c>
      <c r="BK29">
        <v>128.77000000000001</v>
      </c>
      <c r="BL29">
        <v>129.13999999999999</v>
      </c>
      <c r="BM29">
        <v>129.46</v>
      </c>
      <c r="BN29">
        <v>130.06</v>
      </c>
      <c r="BO29">
        <v>131.11000000000001</v>
      </c>
      <c r="BP29">
        <v>132.1</v>
      </c>
      <c r="BQ29">
        <v>132.16</v>
      </c>
      <c r="BR29">
        <v>132.22999999999999</v>
      </c>
      <c r="BS29">
        <v>132.06</v>
      </c>
      <c r="BT29">
        <v>130.33000000000001</v>
      </c>
      <c r="BU29">
        <v>130.15</v>
      </c>
      <c r="BV29">
        <v>132.59</v>
      </c>
      <c r="BW29">
        <v>133.5</v>
      </c>
      <c r="BX29">
        <v>133.08000000000001</v>
      </c>
      <c r="BY29">
        <v>132.97</v>
      </c>
      <c r="BZ29">
        <v>133.97999999999999</v>
      </c>
      <c r="CA29">
        <v>134.33000000000001</v>
      </c>
      <c r="CB29">
        <v>136.87</v>
      </c>
      <c r="CC29">
        <v>137.13999999999999</v>
      </c>
      <c r="CD29">
        <v>137.06</v>
      </c>
      <c r="CE29">
        <v>135.38999999999999</v>
      </c>
      <c r="CF29">
        <v>138.46</v>
      </c>
      <c r="CG29">
        <v>139.61000000000001</v>
      </c>
      <c r="CH29">
        <v>141.15</v>
      </c>
      <c r="CI29">
        <v>141.44999999999999</v>
      </c>
      <c r="CJ29">
        <v>141.04</v>
      </c>
      <c r="CK29">
        <v>140.4</v>
      </c>
      <c r="CL29">
        <v>141.41</v>
      </c>
      <c r="CM29">
        <v>142.78</v>
      </c>
      <c r="CN29">
        <v>144.15</v>
      </c>
      <c r="CO29">
        <v>143.16999999999999</v>
      </c>
      <c r="CP29">
        <v>143.62</v>
      </c>
      <c r="CQ29">
        <v>143.12</v>
      </c>
      <c r="CR29">
        <v>142.83000000000001</v>
      </c>
      <c r="CS29">
        <v>143.21</v>
      </c>
      <c r="CT29">
        <v>144.4</v>
      </c>
    </row>
    <row r="30" spans="1:98">
      <c r="A30">
        <v>29</v>
      </c>
      <c r="B30" t="s">
        <v>29</v>
      </c>
      <c r="C30">
        <v>98.335764932686899</v>
      </c>
      <c r="D30">
        <v>98.818553888376499</v>
      </c>
      <c r="E30">
        <v>98.601315301326508</v>
      </c>
      <c r="F30">
        <v>99.167802230362085</v>
      </c>
      <c r="G30">
        <v>99.220089374266891</v>
      </c>
      <c r="H30">
        <v>99.754920944556531</v>
      </c>
      <c r="I30">
        <v>100.42825076238047</v>
      </c>
      <c r="J30">
        <v>101.23622759152465</v>
      </c>
      <c r="K30">
        <v>100.77572171316633</v>
      </c>
      <c r="L30">
        <v>100.77214944068973</v>
      </c>
      <c r="M30">
        <v>101.22348575964429</v>
      </c>
      <c r="N30">
        <v>101.66571806101925</v>
      </c>
      <c r="O30">
        <v>101.77276057729158</v>
      </c>
      <c r="P30">
        <v>102.03249902284159</v>
      </c>
      <c r="Q30">
        <v>102.2757156127675</v>
      </c>
      <c r="R30">
        <v>102.59173218187972</v>
      </c>
      <c r="S30">
        <v>103.47747883006981</v>
      </c>
      <c r="T30">
        <v>104.6989232863191</v>
      </c>
      <c r="U30">
        <v>109.45712979794686</v>
      </c>
      <c r="V30">
        <v>110.57071963934621</v>
      </c>
      <c r="W30">
        <v>109.70839539275428</v>
      </c>
      <c r="X30">
        <v>108.50288122126464</v>
      </c>
      <c r="Y30">
        <v>108.4440133731075</v>
      </c>
      <c r="Z30">
        <v>108.50489908503577</v>
      </c>
      <c r="AA30">
        <v>109.38138888888889</v>
      </c>
      <c r="AB30">
        <v>108.18625</v>
      </c>
      <c r="AC30">
        <v>107.99972222222223</v>
      </c>
      <c r="AD30">
        <v>108.27180555555557</v>
      </c>
      <c r="AE30">
        <v>108.87958333333333</v>
      </c>
      <c r="AF30">
        <v>109.76819444444445</v>
      </c>
      <c r="AG30">
        <v>111.69277777777778</v>
      </c>
      <c r="AH30">
        <v>112.05833333333332</v>
      </c>
      <c r="AI30">
        <v>111.71777777777778</v>
      </c>
      <c r="AJ30">
        <v>112.06555555555555</v>
      </c>
      <c r="AK30">
        <v>113.92347222222223</v>
      </c>
      <c r="AL30">
        <v>117.67208333333335</v>
      </c>
      <c r="AM30">
        <v>116.95791666666666</v>
      </c>
      <c r="AN30">
        <v>116.07680555555555</v>
      </c>
      <c r="AO30">
        <v>116.42861111111111</v>
      </c>
      <c r="AP30">
        <v>116.63611111111112</v>
      </c>
      <c r="AQ30">
        <v>117.23416666666665</v>
      </c>
      <c r="AR30">
        <v>117.83652777777777</v>
      </c>
      <c r="AS30">
        <v>118.87277777777778</v>
      </c>
      <c r="AT30">
        <v>119.2638888888889</v>
      </c>
      <c r="AU30">
        <v>119.81291666666667</v>
      </c>
      <c r="AV30">
        <v>119.16861111111112</v>
      </c>
      <c r="AW30">
        <v>119.49458333333334</v>
      </c>
      <c r="AX30">
        <v>120.34</v>
      </c>
      <c r="AY30">
        <v>122.04194444444445</v>
      </c>
      <c r="AZ30">
        <v>121.77097222222224</v>
      </c>
      <c r="BA30">
        <v>121.9638888888889</v>
      </c>
      <c r="BB30">
        <v>121.16375000000001</v>
      </c>
      <c r="BC30">
        <v>121.77652777777777</v>
      </c>
      <c r="BD30">
        <v>122.69388888888889</v>
      </c>
      <c r="BE30">
        <v>123.89833333333334</v>
      </c>
      <c r="BF30">
        <v>123.65763888888888</v>
      </c>
      <c r="BG30">
        <v>123.74263888888891</v>
      </c>
      <c r="BH30">
        <v>123.99083333333334</v>
      </c>
      <c r="BI30">
        <v>123.26166666666666</v>
      </c>
      <c r="BJ30">
        <v>123.57736111111112</v>
      </c>
      <c r="BK30">
        <v>124.51805555555556</v>
      </c>
      <c r="BL30">
        <v>124.90958333333333</v>
      </c>
      <c r="BM30">
        <v>124.70402777777778</v>
      </c>
      <c r="BN30">
        <v>124.35666666666668</v>
      </c>
      <c r="BO30">
        <v>125.03305555555556</v>
      </c>
      <c r="BP30">
        <v>129.08041666666668</v>
      </c>
      <c r="BQ30">
        <v>130.36180555555558</v>
      </c>
      <c r="BR30">
        <v>128.33777777777777</v>
      </c>
      <c r="BS30">
        <v>127.6738888888889</v>
      </c>
      <c r="BT30">
        <v>126.54569444444445</v>
      </c>
      <c r="BU30">
        <v>126.37166666666667</v>
      </c>
      <c r="BV30">
        <v>127.24861111111113</v>
      </c>
      <c r="BW30">
        <v>128.03874999999999</v>
      </c>
      <c r="BX30">
        <v>128.14625000000001</v>
      </c>
      <c r="BY30">
        <v>127.67944444444444</v>
      </c>
      <c r="BZ30">
        <v>127.48472222222222</v>
      </c>
      <c r="CA30">
        <v>128.82930555555555</v>
      </c>
      <c r="CB30">
        <v>131.39250000000001</v>
      </c>
      <c r="CC30">
        <v>132.45833333333334</v>
      </c>
      <c r="CD30">
        <v>130.3138888888889</v>
      </c>
      <c r="CE30">
        <v>129.46291666666667</v>
      </c>
      <c r="CF30">
        <v>129.72097222222223</v>
      </c>
      <c r="CG30">
        <v>130.13375000000002</v>
      </c>
      <c r="CH30">
        <v>130.62541666666667</v>
      </c>
      <c r="CI30">
        <v>131.46541666666667</v>
      </c>
      <c r="CJ30">
        <v>131.26791666666668</v>
      </c>
      <c r="CK30">
        <v>131.00277777777779</v>
      </c>
      <c r="CL30">
        <v>131.54472222222222</v>
      </c>
      <c r="CM30">
        <v>133.31527777777777</v>
      </c>
      <c r="CN30">
        <v>135.9675</v>
      </c>
      <c r="CO30">
        <v>136.15944444444446</v>
      </c>
      <c r="CP30">
        <v>133.83305555555555</v>
      </c>
      <c r="CQ30">
        <v>134.25986111111112</v>
      </c>
      <c r="CR30">
        <v>133.61763888888888</v>
      </c>
      <c r="CS30">
        <v>133.57569444444445</v>
      </c>
      <c r="CT30">
        <v>134.15847222222223</v>
      </c>
    </row>
    <row r="31" spans="1:98">
      <c r="A31">
        <v>30</v>
      </c>
      <c r="B31" t="s">
        <v>30</v>
      </c>
      <c r="C31">
        <v>97.616871802006429</v>
      </c>
      <c r="D31">
        <v>97.925416808562161</v>
      </c>
      <c r="E31">
        <v>98.456841658781016</v>
      </c>
      <c r="F31">
        <v>99.311745322416357</v>
      </c>
      <c r="G31">
        <v>98.977839162767651</v>
      </c>
      <c r="H31">
        <v>99.599194449006717</v>
      </c>
      <c r="I31">
        <v>100.1303073607485</v>
      </c>
      <c r="J31">
        <v>102.48481898544692</v>
      </c>
      <c r="K31">
        <v>100.70371548342804</v>
      </c>
      <c r="L31">
        <v>100.97948376259988</v>
      </c>
      <c r="M31">
        <v>101.87333137945585</v>
      </c>
      <c r="N31">
        <v>101.94043382478048</v>
      </c>
      <c r="O31">
        <v>102.13998691711055</v>
      </c>
      <c r="P31">
        <v>102.79008389103592</v>
      </c>
      <c r="Q31">
        <v>103.52039367843285</v>
      </c>
      <c r="R31">
        <v>103.39238597813797</v>
      </c>
      <c r="S31">
        <v>103.28085226737061</v>
      </c>
      <c r="T31">
        <v>103.78317334839075</v>
      </c>
      <c r="U31">
        <v>106.9217458181119</v>
      </c>
      <c r="V31">
        <v>108.51022204832242</v>
      </c>
      <c r="W31">
        <v>106.63461538461539</v>
      </c>
      <c r="X31">
        <v>105.66516347237881</v>
      </c>
      <c r="Y31">
        <v>106.09269062877311</v>
      </c>
      <c r="Z31">
        <v>108.15357213536514</v>
      </c>
      <c r="AA31">
        <v>109.3</v>
      </c>
      <c r="AB31">
        <v>109.05</v>
      </c>
      <c r="AC31">
        <v>109.39</v>
      </c>
      <c r="AD31">
        <v>109.72</v>
      </c>
      <c r="AE31">
        <v>109.55</v>
      </c>
      <c r="AF31">
        <v>110.28</v>
      </c>
      <c r="AG31">
        <v>111.22</v>
      </c>
      <c r="AH31">
        <v>110.93</v>
      </c>
      <c r="AI31">
        <v>110.9</v>
      </c>
      <c r="AJ31">
        <v>112.47</v>
      </c>
      <c r="AK31">
        <v>114.23</v>
      </c>
      <c r="AL31">
        <v>118.61</v>
      </c>
      <c r="AM31">
        <v>117.77</v>
      </c>
      <c r="AN31">
        <v>117.54</v>
      </c>
      <c r="AO31">
        <v>118.13</v>
      </c>
      <c r="AP31">
        <v>118.2</v>
      </c>
      <c r="AQ31">
        <v>119.32</v>
      </c>
      <c r="AR31">
        <v>119.91</v>
      </c>
      <c r="AS31">
        <v>121.15</v>
      </c>
      <c r="AT31">
        <v>120.51</v>
      </c>
      <c r="AU31">
        <v>121.26</v>
      </c>
      <c r="AV31">
        <v>123.07</v>
      </c>
      <c r="AW31">
        <v>123.06</v>
      </c>
      <c r="AX31">
        <v>125.2</v>
      </c>
      <c r="AY31">
        <v>124.98</v>
      </c>
      <c r="AZ31">
        <v>123.96</v>
      </c>
      <c r="BA31">
        <v>123.92</v>
      </c>
      <c r="BB31">
        <v>122.84</v>
      </c>
      <c r="BC31">
        <v>123.01</v>
      </c>
      <c r="BD31">
        <v>124.31</v>
      </c>
      <c r="BE31">
        <v>125.35</v>
      </c>
      <c r="BF31">
        <v>124.87</v>
      </c>
      <c r="BG31">
        <v>124.02</v>
      </c>
      <c r="BH31">
        <v>124.03</v>
      </c>
      <c r="BI31">
        <v>127.58</v>
      </c>
      <c r="BJ31">
        <v>125.64</v>
      </c>
      <c r="BK31">
        <v>127.02</v>
      </c>
      <c r="BL31">
        <v>128.49</v>
      </c>
      <c r="BM31">
        <v>128.79</v>
      </c>
      <c r="BN31">
        <v>128.77000000000001</v>
      </c>
      <c r="BO31">
        <v>127.31</v>
      </c>
      <c r="BP31">
        <v>128.77000000000001</v>
      </c>
      <c r="BQ31">
        <v>129.88</v>
      </c>
      <c r="BR31">
        <v>129.61000000000001</v>
      </c>
      <c r="BS31">
        <v>128.26</v>
      </c>
      <c r="BT31">
        <v>128.18</v>
      </c>
      <c r="BU31">
        <v>128.06</v>
      </c>
      <c r="BV31">
        <v>128.71</v>
      </c>
      <c r="BW31">
        <v>129.34</v>
      </c>
      <c r="BX31">
        <v>130.06</v>
      </c>
      <c r="BY31">
        <v>130.22999999999999</v>
      </c>
      <c r="BZ31">
        <v>131.65</v>
      </c>
      <c r="CA31">
        <v>132.37</v>
      </c>
      <c r="CB31">
        <v>133.22999999999999</v>
      </c>
      <c r="CC31">
        <v>132.32</v>
      </c>
      <c r="CD31">
        <v>131.16</v>
      </c>
      <c r="CE31">
        <v>130.12</v>
      </c>
      <c r="CF31">
        <v>130.22</v>
      </c>
      <c r="CG31">
        <v>132.61000000000001</v>
      </c>
      <c r="CH31">
        <v>133.63999999999999</v>
      </c>
      <c r="CI31">
        <v>135.09</v>
      </c>
      <c r="CJ31">
        <v>134.36000000000001</v>
      </c>
      <c r="CK31">
        <v>133.43</v>
      </c>
      <c r="CL31">
        <v>131.74</v>
      </c>
      <c r="CM31">
        <v>135.16</v>
      </c>
      <c r="CN31">
        <v>140.02000000000001</v>
      </c>
      <c r="CO31">
        <v>138.32</v>
      </c>
      <c r="CP31">
        <v>136.25</v>
      </c>
      <c r="CQ31">
        <v>134.84</v>
      </c>
      <c r="CR31">
        <v>136.49</v>
      </c>
      <c r="CS31">
        <v>140.99</v>
      </c>
      <c r="CT31">
        <v>138.34</v>
      </c>
    </row>
    <row r="32" spans="1:98">
      <c r="A32">
        <v>31</v>
      </c>
      <c r="B32" t="s">
        <v>31</v>
      </c>
      <c r="C32">
        <v>99.128295416146102</v>
      </c>
      <c r="D32">
        <v>98.296579829270044</v>
      </c>
      <c r="E32">
        <v>98.565477678451686</v>
      </c>
      <c r="F32">
        <v>98.968996649767334</v>
      </c>
      <c r="G32">
        <v>98.681855059218265</v>
      </c>
      <c r="H32">
        <v>99.83535980939584</v>
      </c>
      <c r="I32">
        <v>99.869660157910729</v>
      </c>
      <c r="J32">
        <v>100.61474726972985</v>
      </c>
      <c r="K32">
        <v>101.1310862921171</v>
      </c>
      <c r="L32">
        <v>101.78090712577819</v>
      </c>
      <c r="M32">
        <v>101.21258214295987</v>
      </c>
      <c r="N32">
        <v>101.91445256925493</v>
      </c>
      <c r="O32">
        <v>103.13280233405757</v>
      </c>
      <c r="P32">
        <v>103.81065670991217</v>
      </c>
      <c r="Q32">
        <v>104.12440922638055</v>
      </c>
      <c r="R32">
        <v>104.69829694189391</v>
      </c>
      <c r="S32">
        <v>105.36431562738215</v>
      </c>
      <c r="T32">
        <v>106.8474679862519</v>
      </c>
      <c r="U32">
        <v>109.36971683342287</v>
      </c>
      <c r="V32">
        <v>110.32591535297935</v>
      </c>
      <c r="W32">
        <v>110.18333765912243</v>
      </c>
      <c r="X32">
        <v>111.10717601519444</v>
      </c>
      <c r="Y32">
        <v>111.66480846479276</v>
      </c>
      <c r="Z32">
        <v>112.08602083407192</v>
      </c>
      <c r="AA32">
        <v>114.21247191011237</v>
      </c>
      <c r="AB32">
        <v>113.53685393258428</v>
      </c>
      <c r="AC32">
        <v>113.11528089887641</v>
      </c>
      <c r="AD32">
        <v>112.99426966292135</v>
      </c>
      <c r="AE32">
        <v>113.11112359550562</v>
      </c>
      <c r="AF32">
        <v>113.43022471910112</v>
      </c>
      <c r="AG32">
        <v>114.35516853932585</v>
      </c>
      <c r="AH32">
        <v>116.32044943820225</v>
      </c>
      <c r="AI32">
        <v>116.79449438202246</v>
      </c>
      <c r="AJ32">
        <v>118.07314606741573</v>
      </c>
      <c r="AK32">
        <v>121.93438202247191</v>
      </c>
      <c r="AL32">
        <v>125.0647191011236</v>
      </c>
      <c r="AM32">
        <v>122.82561797752811</v>
      </c>
      <c r="AN32">
        <v>120.23966292134831</v>
      </c>
      <c r="AO32">
        <v>120.22370786516854</v>
      </c>
      <c r="AP32">
        <v>120.92842696629214</v>
      </c>
      <c r="AQ32">
        <v>121.738202247191</v>
      </c>
      <c r="AR32">
        <v>122.69764044943821</v>
      </c>
      <c r="AS32">
        <v>124.24325842696629</v>
      </c>
      <c r="AT32">
        <v>124.73550561797754</v>
      </c>
      <c r="AU32">
        <v>124.09337078651686</v>
      </c>
      <c r="AV32">
        <v>123.55202247191012</v>
      </c>
      <c r="AW32">
        <v>124.19022471910114</v>
      </c>
      <c r="AX32">
        <v>126.41033707865168</v>
      </c>
      <c r="AY32">
        <v>126.47235955056181</v>
      </c>
      <c r="AZ32">
        <v>127.39550561797753</v>
      </c>
      <c r="BA32">
        <v>128.18573033707864</v>
      </c>
      <c r="BB32">
        <v>126.9005617977528</v>
      </c>
      <c r="BC32">
        <v>126.43797752808989</v>
      </c>
      <c r="BD32">
        <v>126.66067415730336</v>
      </c>
      <c r="BE32">
        <v>128.58089887640449</v>
      </c>
      <c r="BF32">
        <v>129.58797752808991</v>
      </c>
      <c r="BG32">
        <v>130.42337078651684</v>
      </c>
      <c r="BH32">
        <v>131.12876404494384</v>
      </c>
      <c r="BI32">
        <v>132.60146067415729</v>
      </c>
      <c r="BJ32">
        <v>132.59134831460673</v>
      </c>
      <c r="BK32">
        <v>133.29202247191012</v>
      </c>
      <c r="BL32">
        <v>133.06382022471911</v>
      </c>
      <c r="BM32">
        <v>133.08460674157303</v>
      </c>
      <c r="BN32">
        <v>132.68808988764044</v>
      </c>
      <c r="BO32">
        <v>132.56629213483146</v>
      </c>
      <c r="BP32">
        <v>132.99157303370785</v>
      </c>
      <c r="BQ32">
        <v>133.63617977528091</v>
      </c>
      <c r="BR32">
        <v>133.25876404494383</v>
      </c>
      <c r="BS32">
        <v>133.46471910112362</v>
      </c>
      <c r="BT32">
        <v>133.75685393258428</v>
      </c>
      <c r="BU32">
        <v>134.36842696629213</v>
      </c>
      <c r="BV32">
        <v>135.27662921348318</v>
      </c>
      <c r="BW32">
        <v>135.90359550561797</v>
      </c>
      <c r="BX32">
        <v>135.76258426966291</v>
      </c>
      <c r="BY32">
        <v>136.18393258426966</v>
      </c>
      <c r="BZ32">
        <v>136.21247191011236</v>
      </c>
      <c r="CA32">
        <v>136.70280898876408</v>
      </c>
      <c r="CB32">
        <v>137.20820224719102</v>
      </c>
      <c r="CC32">
        <v>137.97550561797752</v>
      </c>
      <c r="CD32">
        <v>137.46370786516854</v>
      </c>
      <c r="CE32">
        <v>137.05033707865169</v>
      </c>
      <c r="CF32">
        <v>138.1614606741573</v>
      </c>
      <c r="CG32">
        <v>138.53157303370787</v>
      </c>
      <c r="CH32">
        <v>138.79112359550561</v>
      </c>
      <c r="CI32">
        <v>139.02606741573035</v>
      </c>
      <c r="CJ32">
        <v>138.403595505618</v>
      </c>
      <c r="CK32">
        <v>138.82404494382021</v>
      </c>
      <c r="CL32">
        <v>139.4414606741573</v>
      </c>
      <c r="CM32">
        <v>140.62921348314609</v>
      </c>
      <c r="CN32">
        <v>142.16269662921349</v>
      </c>
      <c r="CO32">
        <v>143.35235955056183</v>
      </c>
      <c r="CP32">
        <v>143.26921348314607</v>
      </c>
      <c r="CQ32">
        <v>141.8843820224719</v>
      </c>
      <c r="CR32">
        <v>141.45865168539328</v>
      </c>
      <c r="CS32">
        <v>141.02191011235954</v>
      </c>
      <c r="CT32">
        <v>141.10831460674157</v>
      </c>
    </row>
    <row r="33" spans="1:98">
      <c r="A33">
        <v>32</v>
      </c>
      <c r="B33" t="s">
        <v>32</v>
      </c>
      <c r="C33">
        <v>99.469369410587461</v>
      </c>
      <c r="D33">
        <v>98.918702129983544</v>
      </c>
      <c r="E33">
        <v>98.87048433428815</v>
      </c>
      <c r="F33">
        <v>99.265513591685504</v>
      </c>
      <c r="G33">
        <v>99.303122667695646</v>
      </c>
      <c r="H33">
        <v>99.885253838244836</v>
      </c>
      <c r="I33">
        <v>100.29873166246442</v>
      </c>
      <c r="J33">
        <v>100.85756912245103</v>
      </c>
      <c r="K33">
        <v>100.4101236185052</v>
      </c>
      <c r="L33">
        <v>100.75748384638138</v>
      </c>
      <c r="M33">
        <v>100.82319424987919</v>
      </c>
      <c r="N33">
        <v>101.14045152783353</v>
      </c>
      <c r="O33">
        <v>101.72651941372044</v>
      </c>
      <c r="P33">
        <v>102.46247071526005</v>
      </c>
      <c r="Q33">
        <v>103.19276931179479</v>
      </c>
      <c r="R33">
        <v>103.30644994680874</v>
      </c>
      <c r="S33">
        <v>103.16533131097876</v>
      </c>
      <c r="T33">
        <v>104.33571819219935</v>
      </c>
      <c r="U33">
        <v>106.97070744795109</v>
      </c>
      <c r="V33">
        <v>107.61115323790729</v>
      </c>
      <c r="W33">
        <v>107.05328908931936</v>
      </c>
      <c r="X33">
        <v>107.79826199791229</v>
      </c>
      <c r="Y33">
        <v>107.75454818831435</v>
      </c>
      <c r="Z33">
        <v>107.76980495304511</v>
      </c>
      <c r="AA33">
        <v>108.95518518518519</v>
      </c>
      <c r="AB33">
        <v>108.67639730639731</v>
      </c>
      <c r="AC33">
        <v>108.46474747474748</v>
      </c>
      <c r="AD33">
        <v>108.26464646464646</v>
      </c>
      <c r="AE33">
        <v>108.27952861952863</v>
      </c>
      <c r="AF33">
        <v>108.86013468013468</v>
      </c>
      <c r="AG33">
        <v>109.92198653198653</v>
      </c>
      <c r="AH33">
        <v>110.02781144781144</v>
      </c>
      <c r="AI33">
        <v>110.54363636363637</v>
      </c>
      <c r="AJ33">
        <v>111.41380471380472</v>
      </c>
      <c r="AK33">
        <v>113.74858585858586</v>
      </c>
      <c r="AL33">
        <v>116.90885521885521</v>
      </c>
      <c r="AM33">
        <v>115.56407407407407</v>
      </c>
      <c r="AN33">
        <v>114.92787878787878</v>
      </c>
      <c r="AO33">
        <v>115.25343434343435</v>
      </c>
      <c r="AP33">
        <v>115.86397306397306</v>
      </c>
      <c r="AQ33">
        <v>116.50666666666667</v>
      </c>
      <c r="AR33">
        <v>117.01407407407409</v>
      </c>
      <c r="AS33">
        <v>118.34740740740742</v>
      </c>
      <c r="AT33">
        <v>118.69454545454546</v>
      </c>
      <c r="AU33">
        <v>118.2716835016835</v>
      </c>
      <c r="AV33">
        <v>118.39983164983164</v>
      </c>
      <c r="AW33">
        <v>119.15346801346801</v>
      </c>
      <c r="AX33">
        <v>120.52791245791246</v>
      </c>
      <c r="AY33">
        <v>120.92983164983164</v>
      </c>
      <c r="AZ33">
        <v>120.75912457912457</v>
      </c>
      <c r="BA33">
        <v>121.07400673400674</v>
      </c>
      <c r="BB33">
        <v>120.77303030303031</v>
      </c>
      <c r="BC33">
        <v>121.53127946127947</v>
      </c>
      <c r="BD33">
        <v>122.12363636363636</v>
      </c>
      <c r="BE33">
        <v>123.41222222222223</v>
      </c>
      <c r="BF33">
        <v>123.07656565656566</v>
      </c>
      <c r="BG33">
        <v>123.44545454545455</v>
      </c>
      <c r="BH33">
        <v>123.39659932659933</v>
      </c>
      <c r="BI33">
        <v>124.08303030303031</v>
      </c>
      <c r="BJ33">
        <v>124.83996632996633</v>
      </c>
      <c r="BK33">
        <v>125.5406734006734</v>
      </c>
      <c r="BL33">
        <v>125.67781144781145</v>
      </c>
      <c r="BM33">
        <v>125.56094276094277</v>
      </c>
      <c r="BN33">
        <v>125.49747474747475</v>
      </c>
      <c r="BO33">
        <v>126.2849494949495</v>
      </c>
      <c r="BP33">
        <v>127.39269360269361</v>
      </c>
      <c r="BQ33">
        <v>127.50885521885523</v>
      </c>
      <c r="BR33">
        <v>127.30626262626262</v>
      </c>
      <c r="BS33">
        <v>127.14824915824916</v>
      </c>
      <c r="BT33">
        <v>127.24616161616163</v>
      </c>
      <c r="BU33">
        <v>127.73313131313132</v>
      </c>
      <c r="BV33">
        <v>128.53774410774412</v>
      </c>
      <c r="BW33">
        <v>129.34531986531985</v>
      </c>
      <c r="BX33">
        <v>129.27053872053872</v>
      </c>
      <c r="BY33">
        <v>129.76801346801346</v>
      </c>
      <c r="BZ33">
        <v>130.14801346801346</v>
      </c>
      <c r="CA33">
        <v>130.33653198653201</v>
      </c>
      <c r="CB33">
        <v>131.12390572390572</v>
      </c>
      <c r="CC33">
        <v>131.15356902356902</v>
      </c>
      <c r="CD33">
        <v>130.96592592592592</v>
      </c>
      <c r="CE33">
        <v>130.45158249158249</v>
      </c>
      <c r="CF33">
        <v>130.6169696969697</v>
      </c>
      <c r="CG33">
        <v>130.89323232323233</v>
      </c>
      <c r="CH33">
        <v>132.05973063973065</v>
      </c>
      <c r="CI33">
        <v>132.25643097643098</v>
      </c>
      <c r="CJ33">
        <v>131.91451178451177</v>
      </c>
      <c r="CK33">
        <v>131.92121212121214</v>
      </c>
      <c r="CL33">
        <v>132.62511784511784</v>
      </c>
      <c r="CM33">
        <v>133.19400673400673</v>
      </c>
      <c r="CN33">
        <v>133.9346127946128</v>
      </c>
      <c r="CO33">
        <v>134.46296296296296</v>
      </c>
      <c r="CP33">
        <v>134.2654882154882</v>
      </c>
      <c r="CQ33">
        <v>134.02461279461278</v>
      </c>
      <c r="CR33">
        <v>133.92131313131313</v>
      </c>
      <c r="CS33">
        <v>134.28478114478114</v>
      </c>
      <c r="CT33">
        <v>134.7849494949495</v>
      </c>
    </row>
    <row r="34" spans="1:98">
      <c r="A34">
        <v>33</v>
      </c>
      <c r="B34" t="s">
        <v>33</v>
      </c>
      <c r="C34">
        <v>99.769530624434239</v>
      </c>
      <c r="D34">
        <v>99.001867274118226</v>
      </c>
      <c r="E34">
        <v>98.742653598584056</v>
      </c>
      <c r="F34">
        <v>98.970539248312917</v>
      </c>
      <c r="G34">
        <v>99.038140214290038</v>
      </c>
      <c r="H34">
        <v>100.20107643981078</v>
      </c>
      <c r="I34">
        <v>100.59002393651095</v>
      </c>
      <c r="J34">
        <v>100.60593355773533</v>
      </c>
      <c r="K34">
        <v>100.51213233551073</v>
      </c>
      <c r="L34">
        <v>100.74876038806916</v>
      </c>
      <c r="M34">
        <v>100.68145518725652</v>
      </c>
      <c r="N34">
        <v>101.13788719536723</v>
      </c>
      <c r="O34">
        <v>102.37929750235263</v>
      </c>
      <c r="P34">
        <v>103.2649852999208</v>
      </c>
      <c r="Q34">
        <v>103.74090428756152</v>
      </c>
      <c r="R34">
        <v>104.5900401540909</v>
      </c>
      <c r="S34">
        <v>105.02889625901113</v>
      </c>
      <c r="T34">
        <v>106.44911386231165</v>
      </c>
      <c r="U34">
        <v>109.55611910229661</v>
      </c>
      <c r="V34">
        <v>109.97529517907458</v>
      </c>
      <c r="W34">
        <v>110.07904275931082</v>
      </c>
      <c r="X34">
        <v>110.7768116478087</v>
      </c>
      <c r="Y34">
        <v>111.54323560265757</v>
      </c>
      <c r="Z34">
        <v>111.53614490586608</v>
      </c>
      <c r="AA34">
        <v>112.76098739495801</v>
      </c>
      <c r="AB34">
        <v>111.98403361344539</v>
      </c>
      <c r="AC34">
        <v>111.71205882352942</v>
      </c>
      <c r="AD34">
        <v>111.96651260504203</v>
      </c>
      <c r="AE34">
        <v>112.44441176470589</v>
      </c>
      <c r="AF34">
        <v>113.02441176470589</v>
      </c>
      <c r="AG34">
        <v>113.90676470588237</v>
      </c>
      <c r="AH34">
        <v>114.57342436974791</v>
      </c>
      <c r="AI34">
        <v>114.87123949579832</v>
      </c>
      <c r="AJ34">
        <v>115.61474789915967</v>
      </c>
      <c r="AK34">
        <v>117.69487394957984</v>
      </c>
      <c r="AL34">
        <v>120.6478361344538</v>
      </c>
      <c r="AM34">
        <v>120.23684873949581</v>
      </c>
      <c r="AN34">
        <v>118.57621848739497</v>
      </c>
      <c r="AO34">
        <v>118.5744117647059</v>
      </c>
      <c r="AP34">
        <v>119.62724789915967</v>
      </c>
      <c r="AQ34">
        <v>120.84550420168068</v>
      </c>
      <c r="AR34">
        <v>121.85693277310926</v>
      </c>
      <c r="AS34">
        <v>122.81092436974791</v>
      </c>
      <c r="AT34">
        <v>123.33220588235295</v>
      </c>
      <c r="AU34">
        <v>122.4711974789916</v>
      </c>
      <c r="AV34">
        <v>122.18350840336136</v>
      </c>
      <c r="AW34">
        <v>122.80445378151262</v>
      </c>
      <c r="AX34">
        <v>124.56235294117647</v>
      </c>
      <c r="AY34">
        <v>125.66065126050422</v>
      </c>
      <c r="AZ34">
        <v>126.00401260504204</v>
      </c>
      <c r="BA34">
        <v>127.05899159663868</v>
      </c>
      <c r="BB34">
        <v>125.58922268907564</v>
      </c>
      <c r="BC34">
        <v>126.14086134453783</v>
      </c>
      <c r="BD34">
        <v>127.11823529411767</v>
      </c>
      <c r="BE34">
        <v>127.34537815126052</v>
      </c>
      <c r="BF34">
        <v>128.28949579831934</v>
      </c>
      <c r="BG34">
        <v>129.84964285714287</v>
      </c>
      <c r="BH34">
        <v>131.20548319327733</v>
      </c>
      <c r="BI34">
        <v>132.20023109243698</v>
      </c>
      <c r="BJ34">
        <v>132.45378151260505</v>
      </c>
      <c r="BK34">
        <v>133.0564285714286</v>
      </c>
      <c r="BL34">
        <v>132.27500000000001</v>
      </c>
      <c r="BM34">
        <v>132.02590336134455</v>
      </c>
      <c r="BN34">
        <v>131.45214285714286</v>
      </c>
      <c r="BO34">
        <v>131.54407563025211</v>
      </c>
      <c r="BP34">
        <v>131.88392857142858</v>
      </c>
      <c r="BQ34">
        <v>132.2126260504202</v>
      </c>
      <c r="BR34">
        <v>133.54693277310926</v>
      </c>
      <c r="BS34">
        <v>134.86724789915965</v>
      </c>
      <c r="BT34">
        <v>135.17268907563025</v>
      </c>
      <c r="BU34">
        <v>135.74634453781513</v>
      </c>
      <c r="BV34">
        <v>136.69405462184875</v>
      </c>
      <c r="BW34">
        <v>137.64342436974789</v>
      </c>
      <c r="BX34">
        <v>136.42161764705884</v>
      </c>
      <c r="BY34">
        <v>137.19115546218489</v>
      </c>
      <c r="BZ34">
        <v>137.27758403361346</v>
      </c>
      <c r="CA34">
        <v>136.2571848739496</v>
      </c>
      <c r="CB34">
        <v>136.31647058823529</v>
      </c>
      <c r="CC34">
        <v>136.97518907563025</v>
      </c>
      <c r="CD34">
        <v>136.97605042016809</v>
      </c>
      <c r="CE34">
        <v>137.07144957983195</v>
      </c>
      <c r="CF34">
        <v>138.86760504201681</v>
      </c>
      <c r="CG34">
        <v>138.15470588235294</v>
      </c>
      <c r="CH34">
        <v>138.36821428571429</v>
      </c>
      <c r="CI34">
        <v>138.64571428571432</v>
      </c>
      <c r="CJ34">
        <v>138.20817226890759</v>
      </c>
      <c r="CK34">
        <v>138.63285714285718</v>
      </c>
      <c r="CL34">
        <v>140.32533613445378</v>
      </c>
      <c r="CM34">
        <v>142.0022899159664</v>
      </c>
      <c r="CN34">
        <v>144.3136974789916</v>
      </c>
      <c r="CO34">
        <v>145.5793067226891</v>
      </c>
      <c r="CP34">
        <v>145.84134453781513</v>
      </c>
      <c r="CQ34">
        <v>143.20449579831933</v>
      </c>
      <c r="CR34">
        <v>142.81035714285713</v>
      </c>
      <c r="CS34">
        <v>141.86596638655465</v>
      </c>
      <c r="CT34">
        <v>141.59586134453781</v>
      </c>
    </row>
    <row r="35" spans="1:98">
      <c r="A35">
        <v>34</v>
      </c>
      <c r="B35" t="s">
        <v>34</v>
      </c>
      <c r="C35">
        <v>98.540768287113877</v>
      </c>
      <c r="D35">
        <v>98.652339295655423</v>
      </c>
      <c r="E35">
        <v>98.941218216316457</v>
      </c>
      <c r="F35">
        <v>99.065195163868751</v>
      </c>
      <c r="G35">
        <v>99.074404371993239</v>
      </c>
      <c r="H35">
        <v>99.63193193455227</v>
      </c>
      <c r="I35">
        <v>100.20419298098089</v>
      </c>
      <c r="J35">
        <v>100.68771398550014</v>
      </c>
      <c r="K35">
        <v>100.82357765051768</v>
      </c>
      <c r="L35">
        <v>101.08658792949863</v>
      </c>
      <c r="M35">
        <v>101.32576648083341</v>
      </c>
      <c r="N35">
        <v>101.96630370316942</v>
      </c>
      <c r="O35">
        <v>102.81232596992761</v>
      </c>
      <c r="P35">
        <v>103.64656381486674</v>
      </c>
      <c r="Q35">
        <v>104.5394612921454</v>
      </c>
      <c r="R35">
        <v>104.42794020870545</v>
      </c>
      <c r="S35">
        <v>104.21003281762775</v>
      </c>
      <c r="T35">
        <v>104.95533615420781</v>
      </c>
      <c r="U35">
        <v>107.62979252318576</v>
      </c>
      <c r="V35">
        <v>108.62900115696107</v>
      </c>
      <c r="W35">
        <v>108.30304189783814</v>
      </c>
      <c r="X35">
        <v>108.75478927203065</v>
      </c>
      <c r="Y35">
        <v>109.32114633914119</v>
      </c>
      <c r="Z35">
        <v>109.61900049480455</v>
      </c>
      <c r="AA35">
        <v>110.77</v>
      </c>
      <c r="AB35">
        <v>110.85</v>
      </c>
      <c r="AC35">
        <v>111</v>
      </c>
      <c r="AD35">
        <v>111.08</v>
      </c>
      <c r="AE35">
        <v>111.14</v>
      </c>
      <c r="AF35">
        <v>111.62</v>
      </c>
      <c r="AG35">
        <v>112.57</v>
      </c>
      <c r="AH35">
        <v>112.67</v>
      </c>
      <c r="AI35">
        <v>113.22</v>
      </c>
      <c r="AJ35">
        <v>113.54</v>
      </c>
      <c r="AK35">
        <v>114.82</v>
      </c>
      <c r="AL35">
        <v>116.84</v>
      </c>
      <c r="AM35">
        <v>116.99</v>
      </c>
      <c r="AN35">
        <v>116.52</v>
      </c>
      <c r="AO35">
        <v>116.69</v>
      </c>
      <c r="AP35">
        <v>117.13</v>
      </c>
      <c r="AQ35">
        <v>117.55</v>
      </c>
      <c r="AR35">
        <v>117.96</v>
      </c>
      <c r="AS35">
        <v>118.7</v>
      </c>
      <c r="AT35">
        <v>119.09</v>
      </c>
      <c r="AU35">
        <v>119.14</v>
      </c>
      <c r="AV35">
        <v>119.15</v>
      </c>
      <c r="AW35">
        <v>119.31</v>
      </c>
      <c r="AX35">
        <v>120.45</v>
      </c>
      <c r="AY35">
        <v>121.09</v>
      </c>
      <c r="AZ35">
        <v>120.98</v>
      </c>
      <c r="BA35">
        <v>121</v>
      </c>
      <c r="BB35">
        <v>120.81</v>
      </c>
      <c r="BC35">
        <v>120.91</v>
      </c>
      <c r="BD35">
        <v>121.43</v>
      </c>
      <c r="BE35">
        <v>122.57</v>
      </c>
      <c r="BF35">
        <v>122.52</v>
      </c>
      <c r="BG35">
        <v>122.33</v>
      </c>
      <c r="BH35">
        <v>122.39</v>
      </c>
      <c r="BI35">
        <v>122.78</v>
      </c>
      <c r="BJ35">
        <v>123.21</v>
      </c>
      <c r="BK35">
        <v>124.74</v>
      </c>
      <c r="BL35">
        <v>125.19</v>
      </c>
      <c r="BM35">
        <v>125.11</v>
      </c>
      <c r="BN35">
        <v>125.46</v>
      </c>
      <c r="BO35">
        <v>125.87</v>
      </c>
      <c r="BP35">
        <v>126.64</v>
      </c>
      <c r="BQ35">
        <v>127.18</v>
      </c>
      <c r="BR35">
        <v>126.61</v>
      </c>
      <c r="BS35">
        <v>126.78</v>
      </c>
      <c r="BT35">
        <v>126.98</v>
      </c>
      <c r="BU35">
        <v>127.24</v>
      </c>
      <c r="BV35">
        <v>128.38999999999999</v>
      </c>
      <c r="BW35">
        <v>129.1</v>
      </c>
      <c r="BX35">
        <v>129.04</v>
      </c>
      <c r="BY35">
        <v>129.22999999999999</v>
      </c>
      <c r="BZ35">
        <v>129.36000000000001</v>
      </c>
      <c r="CA35">
        <v>129.46</v>
      </c>
      <c r="CB35">
        <v>130.05000000000001</v>
      </c>
      <c r="CC35">
        <v>130.78</v>
      </c>
      <c r="CD35">
        <v>130.44</v>
      </c>
      <c r="CE35">
        <v>130.29</v>
      </c>
      <c r="CF35">
        <v>130.46</v>
      </c>
      <c r="CG35">
        <v>131.06</v>
      </c>
      <c r="CH35">
        <v>131.81</v>
      </c>
      <c r="CI35">
        <v>132.37</v>
      </c>
      <c r="CJ35">
        <v>132.26</v>
      </c>
      <c r="CK35">
        <v>132.6</v>
      </c>
      <c r="CL35">
        <v>133.21</v>
      </c>
      <c r="CM35">
        <v>133.77000000000001</v>
      </c>
      <c r="CN35">
        <v>134.1</v>
      </c>
      <c r="CO35">
        <v>134.16999999999999</v>
      </c>
      <c r="CP35">
        <v>134.27000000000001</v>
      </c>
      <c r="CQ35">
        <v>134.18</v>
      </c>
      <c r="CR35">
        <v>134.41999999999999</v>
      </c>
      <c r="CS35">
        <v>134.84</v>
      </c>
      <c r="CT35">
        <v>135.46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DF7A-864F-4B0A-9775-E7D08D4E9D2A}">
  <dimension ref="A1:H127"/>
  <sheetViews>
    <sheetView workbookViewId="0">
      <selection activeCell="G94" sqref="G94:G127"/>
    </sheetView>
  </sheetViews>
  <sheetFormatPr defaultRowHeight="18"/>
  <cols>
    <col min="2" max="2" width="20.9140625" bestFit="1" customWidth="1"/>
    <col min="4" max="4" width="19.33203125" bestFit="1" customWidth="1"/>
    <col min="5" max="5" width="12.33203125" bestFit="1" customWidth="1"/>
    <col min="6" max="6" width="11.25" bestFit="1" customWidth="1"/>
    <col min="7" max="7" width="12.1640625" bestFit="1" customWidth="1"/>
    <col min="8" max="8" width="10.25" bestFit="1" customWidth="1"/>
  </cols>
  <sheetData>
    <row r="1" spans="1:8">
      <c r="B1" t="s">
        <v>472</v>
      </c>
      <c r="C1" t="s">
        <v>473</v>
      </c>
      <c r="D1" t="s">
        <v>0</v>
      </c>
      <c r="E1" t="s">
        <v>570</v>
      </c>
      <c r="F1" t="s">
        <v>571</v>
      </c>
      <c r="G1" t="s">
        <v>572</v>
      </c>
      <c r="H1" t="s">
        <v>573</v>
      </c>
    </row>
    <row r="2" spans="1:8">
      <c r="A2">
        <v>1</v>
      </c>
      <c r="B2" t="s">
        <v>474</v>
      </c>
      <c r="C2">
        <v>1</v>
      </c>
      <c r="D2" t="s">
        <v>1</v>
      </c>
      <c r="E2" s="10">
        <v>178116.19</v>
      </c>
      <c r="F2" s="10">
        <v>440872.5</v>
      </c>
      <c r="G2">
        <v>392771.39</v>
      </c>
      <c r="H2">
        <v>655821.4</v>
      </c>
    </row>
    <row r="3" spans="1:8">
      <c r="A3">
        <v>2</v>
      </c>
      <c r="B3" t="s">
        <v>475</v>
      </c>
      <c r="C3">
        <v>1</v>
      </c>
      <c r="D3" t="s">
        <v>1</v>
      </c>
      <c r="E3" s="10">
        <v>846856.15999999992</v>
      </c>
      <c r="F3" s="10">
        <v>440872.5</v>
      </c>
      <c r="G3">
        <v>1056680.82</v>
      </c>
      <c r="H3">
        <v>655821.4</v>
      </c>
    </row>
    <row r="4" spans="1:8">
      <c r="A4">
        <v>3</v>
      </c>
      <c r="B4" t="s">
        <v>476</v>
      </c>
      <c r="C4">
        <v>1</v>
      </c>
      <c r="D4" t="s">
        <v>1</v>
      </c>
      <c r="E4" s="10">
        <v>297645.25</v>
      </c>
      <c r="F4" s="10">
        <v>440872.5</v>
      </c>
      <c r="G4">
        <v>518012.08</v>
      </c>
      <c r="H4">
        <v>655821.4</v>
      </c>
    </row>
    <row r="5" spans="1:8">
      <c r="A5">
        <v>4</v>
      </c>
      <c r="B5" t="s">
        <v>477</v>
      </c>
      <c r="C5">
        <v>2</v>
      </c>
      <c r="D5" t="s">
        <v>33</v>
      </c>
      <c r="E5" s="10">
        <v>130879.35</v>
      </c>
      <c r="F5" s="10">
        <v>1390255.1</v>
      </c>
      <c r="G5">
        <v>500206.72</v>
      </c>
      <c r="H5">
        <v>675118.9</v>
      </c>
    </row>
    <row r="6" spans="1:8">
      <c r="A6">
        <v>5</v>
      </c>
      <c r="B6" t="s">
        <v>478</v>
      </c>
      <c r="C6">
        <v>2</v>
      </c>
      <c r="D6" t="s">
        <v>33</v>
      </c>
      <c r="E6" s="10">
        <v>570735.55000000005</v>
      </c>
      <c r="F6" s="10">
        <v>1390255.1</v>
      </c>
      <c r="G6">
        <v>540228.29</v>
      </c>
      <c r="H6">
        <v>675118.9</v>
      </c>
    </row>
    <row r="7" spans="1:8">
      <c r="A7">
        <v>6</v>
      </c>
      <c r="B7" t="s">
        <v>479</v>
      </c>
      <c r="C7">
        <v>2</v>
      </c>
      <c r="D7" t="s">
        <v>33</v>
      </c>
      <c r="E7" s="10">
        <v>5878506.5299999993</v>
      </c>
      <c r="F7" s="10">
        <v>1390255.1</v>
      </c>
      <c r="G7">
        <v>984125.86</v>
      </c>
      <c r="H7">
        <v>675118.9</v>
      </c>
    </row>
    <row r="8" spans="1:8">
      <c r="A8">
        <v>7</v>
      </c>
      <c r="B8" t="s">
        <v>480</v>
      </c>
      <c r="C8">
        <v>2</v>
      </c>
      <c r="D8" t="s">
        <v>33</v>
      </c>
      <c r="E8" s="10">
        <v>300228.95</v>
      </c>
      <c r="F8" s="10">
        <v>1390255.1</v>
      </c>
      <c r="G8">
        <v>675914.54</v>
      </c>
      <c r="H8">
        <v>675118.9</v>
      </c>
    </row>
    <row r="9" spans="1:8">
      <c r="A9">
        <v>8</v>
      </c>
      <c r="B9" t="s">
        <v>481</v>
      </c>
      <c r="C9">
        <v>2</v>
      </c>
      <c r="D9" t="s">
        <v>33</v>
      </c>
      <c r="E9" s="10">
        <v>70925.149999999994</v>
      </c>
      <c r="F9" s="10">
        <v>1390255.1</v>
      </c>
    </row>
    <row r="10" spans="1:8">
      <c r="A10">
        <v>9</v>
      </c>
      <c r="B10" t="s">
        <v>482</v>
      </c>
      <c r="C10">
        <v>3</v>
      </c>
      <c r="D10" t="s">
        <v>31</v>
      </c>
      <c r="E10" s="10">
        <v>3047736.71</v>
      </c>
      <c r="F10" s="10">
        <v>1668868.9</v>
      </c>
      <c r="G10">
        <v>854888.12</v>
      </c>
      <c r="H10">
        <v>779943.8</v>
      </c>
    </row>
    <row r="11" spans="1:8">
      <c r="A11">
        <v>10</v>
      </c>
      <c r="B11" t="s">
        <v>483</v>
      </c>
      <c r="C11">
        <v>3</v>
      </c>
      <c r="D11" t="s">
        <v>31</v>
      </c>
      <c r="E11" s="10">
        <v>290001</v>
      </c>
      <c r="F11" s="10">
        <v>1668868.9</v>
      </c>
      <c r="G11">
        <v>704999.43</v>
      </c>
      <c r="H11">
        <v>779943.8</v>
      </c>
    </row>
    <row r="12" spans="1:8">
      <c r="A12">
        <v>11</v>
      </c>
      <c r="B12" t="s">
        <v>484</v>
      </c>
      <c r="C12">
        <v>4</v>
      </c>
      <c r="D12" t="s">
        <v>25</v>
      </c>
      <c r="E12" s="10">
        <v>189186.97</v>
      </c>
      <c r="F12" s="10">
        <v>1236844.1000000001</v>
      </c>
      <c r="G12">
        <v>425761.01</v>
      </c>
      <c r="H12">
        <v>785795.7</v>
      </c>
    </row>
    <row r="13" spans="1:8">
      <c r="A13">
        <v>12</v>
      </c>
      <c r="B13" t="s">
        <v>485</v>
      </c>
      <c r="C13">
        <v>4</v>
      </c>
      <c r="D13" t="s">
        <v>25</v>
      </c>
      <c r="E13" s="10">
        <v>2815449.88</v>
      </c>
      <c r="F13" s="10">
        <v>1236844.1000000001</v>
      </c>
      <c r="G13">
        <v>1038500.53</v>
      </c>
      <c r="H13">
        <v>785795.7</v>
      </c>
    </row>
    <row r="14" spans="1:8">
      <c r="A14">
        <v>13</v>
      </c>
      <c r="B14" t="s">
        <v>486</v>
      </c>
      <c r="C14">
        <v>4</v>
      </c>
      <c r="D14" t="s">
        <v>25</v>
      </c>
      <c r="E14" s="10">
        <v>705895.31</v>
      </c>
      <c r="F14" s="10">
        <v>1236844.1000000001</v>
      </c>
      <c r="G14">
        <v>893125.56</v>
      </c>
      <c r="H14">
        <v>785795.7</v>
      </c>
    </row>
    <row r="15" spans="1:8">
      <c r="A15">
        <v>14</v>
      </c>
      <c r="B15" t="s">
        <v>487</v>
      </c>
      <c r="C15">
        <v>5</v>
      </c>
      <c r="D15" t="s">
        <v>9</v>
      </c>
      <c r="E15" s="10">
        <v>228475.88</v>
      </c>
      <c r="F15" s="10">
        <v>975902</v>
      </c>
      <c r="G15">
        <v>640391.98</v>
      </c>
      <c r="H15">
        <v>710964.8</v>
      </c>
    </row>
    <row r="16" spans="1:8">
      <c r="A16">
        <v>15</v>
      </c>
      <c r="B16" t="s">
        <v>488</v>
      </c>
      <c r="C16">
        <v>5</v>
      </c>
      <c r="D16" t="s">
        <v>9</v>
      </c>
      <c r="E16" s="10">
        <v>1723328.1500000001</v>
      </c>
      <c r="F16" s="10">
        <v>975902</v>
      </c>
      <c r="G16">
        <v>781537.7</v>
      </c>
      <c r="H16">
        <v>710964.8</v>
      </c>
    </row>
    <row r="17" spans="1:8">
      <c r="A17">
        <v>16</v>
      </c>
      <c r="B17" t="s">
        <v>489</v>
      </c>
      <c r="C17">
        <v>6</v>
      </c>
      <c r="D17" t="s">
        <v>32</v>
      </c>
      <c r="E17" s="10">
        <v>4901010.37</v>
      </c>
      <c r="F17" s="10">
        <v>2642036</v>
      </c>
      <c r="G17">
        <v>1001991.26</v>
      </c>
      <c r="H17">
        <v>726552.7</v>
      </c>
    </row>
    <row r="18" spans="1:8">
      <c r="A18">
        <v>17</v>
      </c>
      <c r="B18" t="s">
        <v>490</v>
      </c>
      <c r="C18">
        <v>6</v>
      </c>
      <c r="D18" t="s">
        <v>32</v>
      </c>
      <c r="E18" s="10">
        <v>383061.72000000003</v>
      </c>
      <c r="F18" s="10">
        <v>2642036</v>
      </c>
      <c r="G18">
        <v>451114.19</v>
      </c>
      <c r="H18">
        <v>726552.7</v>
      </c>
    </row>
    <row r="19" spans="1:8">
      <c r="A19">
        <v>18</v>
      </c>
      <c r="B19" t="s">
        <v>491</v>
      </c>
      <c r="C19">
        <v>7</v>
      </c>
      <c r="D19" t="s">
        <v>5</v>
      </c>
      <c r="E19" s="10">
        <v>1428783.66</v>
      </c>
      <c r="F19" s="10">
        <v>1428783.7</v>
      </c>
      <c r="G19">
        <v>804618.28</v>
      </c>
      <c r="H19">
        <v>804618.3</v>
      </c>
    </row>
    <row r="20" spans="1:8">
      <c r="A20">
        <v>19</v>
      </c>
      <c r="B20" t="s">
        <v>492</v>
      </c>
      <c r="C20">
        <v>8</v>
      </c>
      <c r="D20" t="s">
        <v>19</v>
      </c>
      <c r="E20" s="10">
        <v>3525789.58</v>
      </c>
      <c r="F20" s="10">
        <v>1999346.9</v>
      </c>
      <c r="G20">
        <v>758423.97</v>
      </c>
      <c r="H20">
        <v>578159.80000000005</v>
      </c>
    </row>
    <row r="21" spans="1:8">
      <c r="A21">
        <v>20</v>
      </c>
      <c r="B21" t="s">
        <v>493</v>
      </c>
      <c r="C21">
        <v>8</v>
      </c>
      <c r="D21" t="s">
        <v>19</v>
      </c>
      <c r="E21" s="10">
        <v>472904.31999999995</v>
      </c>
      <c r="F21" s="10">
        <v>1999346.9</v>
      </c>
      <c r="G21">
        <v>397895.64</v>
      </c>
      <c r="H21">
        <v>578159.80000000005</v>
      </c>
    </row>
    <row r="22" spans="1:8">
      <c r="A22">
        <v>21</v>
      </c>
      <c r="B22" t="s">
        <v>494</v>
      </c>
      <c r="C22">
        <v>9</v>
      </c>
      <c r="D22" t="s">
        <v>3</v>
      </c>
      <c r="E22" s="10">
        <v>290096.82</v>
      </c>
      <c r="F22" s="10">
        <v>494009.4</v>
      </c>
      <c r="G22">
        <v>503113.23</v>
      </c>
      <c r="H22">
        <v>640256.6</v>
      </c>
    </row>
    <row r="23" spans="1:8">
      <c r="A23">
        <v>22</v>
      </c>
      <c r="B23" t="s">
        <v>495</v>
      </c>
      <c r="C23">
        <v>9</v>
      </c>
      <c r="D23" t="s">
        <v>3</v>
      </c>
      <c r="E23" s="10">
        <v>697921.98</v>
      </c>
      <c r="F23" s="10">
        <v>494009.4</v>
      </c>
      <c r="G23">
        <v>777400.04</v>
      </c>
      <c r="H23">
        <v>640256.6</v>
      </c>
    </row>
    <row r="24" spans="1:8">
      <c r="A24">
        <v>23</v>
      </c>
      <c r="B24" t="s">
        <v>496</v>
      </c>
      <c r="C24">
        <v>10</v>
      </c>
      <c r="D24" t="s">
        <v>18</v>
      </c>
      <c r="E24" s="10">
        <v>5444499.5</v>
      </c>
      <c r="F24" s="10">
        <v>3085527.7</v>
      </c>
      <c r="G24">
        <v>1235322.8400000001</v>
      </c>
      <c r="H24">
        <v>1048373.7</v>
      </c>
    </row>
    <row r="25" spans="1:8">
      <c r="A25">
        <v>24</v>
      </c>
      <c r="B25" t="s">
        <v>497</v>
      </c>
      <c r="C25">
        <v>10</v>
      </c>
      <c r="D25" t="s">
        <v>18</v>
      </c>
      <c r="E25" s="10">
        <v>726555.87</v>
      </c>
      <c r="F25" s="10">
        <v>3085527.7</v>
      </c>
      <c r="G25">
        <v>861424.58</v>
      </c>
      <c r="H25">
        <v>1048373.7</v>
      </c>
    </row>
    <row r="26" spans="1:8">
      <c r="A26">
        <v>25</v>
      </c>
      <c r="B26" t="s">
        <v>498</v>
      </c>
      <c r="C26">
        <v>11</v>
      </c>
      <c r="D26" t="s">
        <v>8</v>
      </c>
      <c r="E26" s="10">
        <v>61942617.380000003</v>
      </c>
      <c r="F26" s="10">
        <v>61942617.399999999</v>
      </c>
      <c r="G26">
        <v>1751808.82</v>
      </c>
      <c r="H26">
        <v>1751808.8</v>
      </c>
    </row>
    <row r="27" spans="1:8">
      <c r="A27">
        <v>26</v>
      </c>
      <c r="B27" t="s">
        <v>499</v>
      </c>
      <c r="C27">
        <v>12</v>
      </c>
      <c r="D27" t="s">
        <v>10</v>
      </c>
      <c r="E27" s="10">
        <v>4629245.99</v>
      </c>
      <c r="F27" s="10">
        <v>6790374.2000000002</v>
      </c>
      <c r="G27">
        <v>641434.21</v>
      </c>
      <c r="H27">
        <v>792021.4</v>
      </c>
    </row>
    <row r="28" spans="1:8">
      <c r="A28">
        <v>27</v>
      </c>
      <c r="B28" t="s">
        <v>500</v>
      </c>
      <c r="C28">
        <v>12</v>
      </c>
      <c r="D28" t="s">
        <v>10</v>
      </c>
      <c r="E28" s="10">
        <v>931782.11</v>
      </c>
      <c r="F28" s="10">
        <v>6790374.2000000002</v>
      </c>
      <c r="G28">
        <v>542192.73</v>
      </c>
      <c r="H28">
        <v>792021.4</v>
      </c>
    </row>
    <row r="29" spans="1:8">
      <c r="A29">
        <v>28</v>
      </c>
      <c r="B29" t="s">
        <v>501</v>
      </c>
      <c r="C29">
        <v>12</v>
      </c>
      <c r="D29" t="s">
        <v>10</v>
      </c>
      <c r="E29" s="10">
        <v>7368362.75</v>
      </c>
      <c r="F29" s="10">
        <v>6790374.2000000002</v>
      </c>
      <c r="G29">
        <v>954132.58</v>
      </c>
      <c r="H29">
        <v>792021.4</v>
      </c>
    </row>
    <row r="30" spans="1:8">
      <c r="A30">
        <v>29</v>
      </c>
      <c r="B30" t="s">
        <v>502</v>
      </c>
      <c r="C30">
        <v>12</v>
      </c>
      <c r="D30" t="s">
        <v>10</v>
      </c>
      <c r="E30" s="10">
        <v>794936.44</v>
      </c>
      <c r="F30" s="10">
        <v>6790374.2000000002</v>
      </c>
      <c r="G30">
        <v>536314.96</v>
      </c>
      <c r="H30">
        <v>792021.4</v>
      </c>
    </row>
    <row r="31" spans="1:8">
      <c r="A31">
        <v>30</v>
      </c>
      <c r="B31" t="s">
        <v>503</v>
      </c>
      <c r="C31">
        <v>12</v>
      </c>
      <c r="D31" t="s">
        <v>10</v>
      </c>
      <c r="E31" s="10">
        <v>18567101.199999999</v>
      </c>
      <c r="F31" s="10">
        <v>6790374.2000000002</v>
      </c>
      <c r="G31">
        <v>1062107.1000000001</v>
      </c>
      <c r="H31">
        <v>792021.4</v>
      </c>
    </row>
    <row r="32" spans="1:8">
      <c r="A32">
        <v>31</v>
      </c>
      <c r="B32" t="s">
        <v>504</v>
      </c>
      <c r="C32">
        <v>12</v>
      </c>
      <c r="D32" t="s">
        <v>10</v>
      </c>
      <c r="E32" s="10">
        <v>13992907.32</v>
      </c>
      <c r="F32" s="10">
        <v>6790374.2000000002</v>
      </c>
      <c r="G32">
        <v>1281274.74</v>
      </c>
      <c r="H32">
        <v>792021.4</v>
      </c>
    </row>
    <row r="33" spans="1:8">
      <c r="A33">
        <v>32</v>
      </c>
      <c r="B33" t="s">
        <v>505</v>
      </c>
      <c r="C33">
        <v>12</v>
      </c>
      <c r="D33" t="s">
        <v>10</v>
      </c>
      <c r="E33" s="10">
        <v>1248283.3799999999</v>
      </c>
      <c r="F33" s="10">
        <v>6790374.2000000002</v>
      </c>
      <c r="G33">
        <v>526693.47</v>
      </c>
      <c r="H33">
        <v>792021.4</v>
      </c>
    </row>
    <row r="34" spans="1:8">
      <c r="A34">
        <v>33</v>
      </c>
      <c r="B34" t="s">
        <v>506</v>
      </c>
      <c r="C34">
        <v>13</v>
      </c>
      <c r="D34" t="s">
        <v>11</v>
      </c>
      <c r="E34" s="10">
        <v>565341.91999999993</v>
      </c>
      <c r="F34" s="10">
        <v>1658034.8</v>
      </c>
      <c r="G34">
        <v>441259.13</v>
      </c>
      <c r="H34">
        <v>543279.5</v>
      </c>
    </row>
    <row r="35" spans="1:8">
      <c r="A35">
        <v>34</v>
      </c>
      <c r="B35" t="s">
        <v>507</v>
      </c>
      <c r="C35">
        <v>13</v>
      </c>
      <c r="D35" t="s">
        <v>11</v>
      </c>
      <c r="E35" s="10">
        <v>688015.14</v>
      </c>
      <c r="F35" s="10">
        <v>1658034.8</v>
      </c>
      <c r="G35">
        <v>602021.88</v>
      </c>
      <c r="H35">
        <v>543279.5</v>
      </c>
    </row>
    <row r="36" spans="1:8">
      <c r="A36">
        <v>35</v>
      </c>
      <c r="B36" t="s">
        <v>508</v>
      </c>
      <c r="C36">
        <v>13</v>
      </c>
      <c r="D36" t="s">
        <v>11</v>
      </c>
      <c r="E36" s="10">
        <v>780056.15</v>
      </c>
      <c r="F36" s="10">
        <v>1658034.8</v>
      </c>
      <c r="G36">
        <v>492479.62</v>
      </c>
      <c r="H36">
        <v>543279.5</v>
      </c>
    </row>
    <row r="37" spans="1:8">
      <c r="A37">
        <v>36</v>
      </c>
      <c r="B37" t="s">
        <v>509</v>
      </c>
      <c r="C37">
        <v>13</v>
      </c>
      <c r="D37" t="s">
        <v>11</v>
      </c>
      <c r="E37" s="10">
        <v>1173925.07</v>
      </c>
      <c r="F37" s="10">
        <v>1658034.8</v>
      </c>
      <c r="G37">
        <v>534516.99</v>
      </c>
      <c r="H37">
        <v>543279.5</v>
      </c>
    </row>
    <row r="38" spans="1:8">
      <c r="A38">
        <v>37</v>
      </c>
      <c r="B38" t="s">
        <v>510</v>
      </c>
      <c r="C38">
        <v>13</v>
      </c>
      <c r="D38" t="s">
        <v>11</v>
      </c>
      <c r="E38" s="10">
        <v>6306059.6699999999</v>
      </c>
      <c r="F38" s="10">
        <v>1658034.8</v>
      </c>
      <c r="G38">
        <v>802308.38</v>
      </c>
      <c r="H38">
        <v>543279.5</v>
      </c>
    </row>
    <row r="39" spans="1:8">
      <c r="A39">
        <v>38</v>
      </c>
      <c r="B39" t="s">
        <v>511</v>
      </c>
      <c r="C39">
        <v>13</v>
      </c>
      <c r="D39" t="s">
        <v>11</v>
      </c>
      <c r="E39" s="10">
        <v>434810.86</v>
      </c>
      <c r="F39" s="10">
        <v>1658034.8</v>
      </c>
      <c r="G39">
        <v>387090.83</v>
      </c>
      <c r="H39">
        <v>543279.5</v>
      </c>
    </row>
    <row r="40" spans="1:8">
      <c r="A40">
        <v>39</v>
      </c>
      <c r="B40" t="s">
        <v>512</v>
      </c>
      <c r="C40">
        <v>14</v>
      </c>
      <c r="D40" t="s">
        <v>34</v>
      </c>
      <c r="E40" s="10">
        <v>1042850.58</v>
      </c>
      <c r="F40" s="10">
        <v>1042850.6</v>
      </c>
      <c r="G40">
        <v>842114.27</v>
      </c>
      <c r="H40">
        <v>842114.3</v>
      </c>
    </row>
    <row r="41" spans="1:8">
      <c r="A41">
        <v>40</v>
      </c>
      <c r="B41" t="s">
        <v>513</v>
      </c>
      <c r="C41">
        <v>15</v>
      </c>
      <c r="D41" t="s">
        <v>12</v>
      </c>
      <c r="E41" s="10">
        <v>1025511.8</v>
      </c>
      <c r="F41" s="10">
        <v>2995817.3</v>
      </c>
      <c r="G41">
        <v>746281.66</v>
      </c>
      <c r="H41">
        <v>740839.2</v>
      </c>
    </row>
    <row r="42" spans="1:8">
      <c r="A42">
        <v>41</v>
      </c>
      <c r="B42" t="s">
        <v>514</v>
      </c>
      <c r="C42">
        <v>15</v>
      </c>
      <c r="D42" t="s">
        <v>12</v>
      </c>
      <c r="E42" s="10">
        <v>754285.25</v>
      </c>
      <c r="F42" s="10">
        <v>2995817.3</v>
      </c>
      <c r="G42">
        <v>594292.64</v>
      </c>
      <c r="H42">
        <v>740839.2</v>
      </c>
    </row>
    <row r="43" spans="1:8">
      <c r="A43">
        <v>42</v>
      </c>
      <c r="B43" t="s">
        <v>515</v>
      </c>
      <c r="C43">
        <v>15</v>
      </c>
      <c r="D43" t="s">
        <v>12</v>
      </c>
      <c r="E43" s="10">
        <v>308519.94999999995</v>
      </c>
      <c r="F43" s="10">
        <v>2995817.3</v>
      </c>
      <c r="G43">
        <v>626381.01</v>
      </c>
      <c r="H43">
        <v>740839.2</v>
      </c>
    </row>
    <row r="44" spans="1:8">
      <c r="A44">
        <v>43</v>
      </c>
      <c r="B44" t="s">
        <v>516</v>
      </c>
      <c r="C44">
        <v>15</v>
      </c>
      <c r="D44" t="s">
        <v>12</v>
      </c>
      <c r="E44" s="10">
        <v>700661.34</v>
      </c>
      <c r="F44" s="10">
        <v>2995817.3</v>
      </c>
      <c r="G44">
        <v>748568.89</v>
      </c>
      <c r="H44">
        <v>740839.2</v>
      </c>
    </row>
    <row r="45" spans="1:8">
      <c r="A45">
        <v>44</v>
      </c>
      <c r="B45" t="s">
        <v>517</v>
      </c>
      <c r="C45">
        <v>15</v>
      </c>
      <c r="D45" t="s">
        <v>12</v>
      </c>
      <c r="E45" s="10">
        <v>2733982.59</v>
      </c>
      <c r="F45" s="10">
        <v>2995817.3</v>
      </c>
      <c r="G45">
        <v>928127.87</v>
      </c>
      <c r="H45">
        <v>740839.2</v>
      </c>
    </row>
    <row r="46" spans="1:8">
      <c r="A46">
        <v>45</v>
      </c>
      <c r="B46" t="s">
        <v>518</v>
      </c>
      <c r="C46">
        <v>15</v>
      </c>
      <c r="D46" t="s">
        <v>12</v>
      </c>
      <c r="E46" s="10">
        <v>689520.91</v>
      </c>
      <c r="F46" s="10">
        <v>2995817.3</v>
      </c>
      <c r="G46">
        <v>624049.81000000006</v>
      </c>
      <c r="H46">
        <v>740839.2</v>
      </c>
    </row>
    <row r="47" spans="1:8">
      <c r="A47">
        <v>46</v>
      </c>
      <c r="B47" t="s">
        <v>519</v>
      </c>
      <c r="C47">
        <v>15</v>
      </c>
      <c r="D47" t="s">
        <v>12</v>
      </c>
      <c r="E47" s="10">
        <v>451369.75</v>
      </c>
      <c r="F47" s="10">
        <v>2995817.3</v>
      </c>
      <c r="G47">
        <v>606358.86</v>
      </c>
      <c r="H47">
        <v>740839.2</v>
      </c>
    </row>
    <row r="48" spans="1:8">
      <c r="A48">
        <v>47</v>
      </c>
      <c r="B48" t="s">
        <v>520</v>
      </c>
      <c r="C48">
        <v>15</v>
      </c>
      <c r="D48" t="s">
        <v>12</v>
      </c>
      <c r="E48" s="10">
        <v>17302687.170000002</v>
      </c>
      <c r="F48" s="10">
        <v>2995817.3</v>
      </c>
      <c r="G48">
        <v>1052653.19</v>
      </c>
      <c r="H48">
        <v>740839.2</v>
      </c>
    </row>
    <row r="49" spans="1:8">
      <c r="A49">
        <v>48</v>
      </c>
      <c r="B49" t="s">
        <v>521</v>
      </c>
      <c r="C49">
        <v>16</v>
      </c>
      <c r="D49" t="s">
        <v>4</v>
      </c>
      <c r="E49" s="10">
        <v>8556704.9199999999</v>
      </c>
      <c r="F49" s="10">
        <v>3818861.3</v>
      </c>
      <c r="G49">
        <v>812176.08</v>
      </c>
      <c r="H49">
        <v>811095.5</v>
      </c>
    </row>
    <row r="50" spans="1:8">
      <c r="A50">
        <v>49</v>
      </c>
      <c r="B50" t="s">
        <v>522</v>
      </c>
      <c r="C50">
        <v>16</v>
      </c>
      <c r="D50" t="s">
        <v>4</v>
      </c>
      <c r="E50" s="10">
        <v>1258473.6599999999</v>
      </c>
      <c r="F50" s="10">
        <v>3818861.3</v>
      </c>
      <c r="G50">
        <v>820025.82</v>
      </c>
      <c r="H50">
        <v>811095.5</v>
      </c>
    </row>
    <row r="51" spans="1:8">
      <c r="A51">
        <v>50</v>
      </c>
      <c r="B51" t="s">
        <v>523</v>
      </c>
      <c r="C51">
        <v>16</v>
      </c>
      <c r="D51" t="s">
        <v>4</v>
      </c>
      <c r="E51" s="10">
        <v>1641405.43</v>
      </c>
      <c r="F51" s="10">
        <v>3818861.3</v>
      </c>
      <c r="G51">
        <v>801084.66</v>
      </c>
      <c r="H51">
        <v>811095.5</v>
      </c>
    </row>
    <row r="52" spans="1:8">
      <c r="A52">
        <v>51</v>
      </c>
      <c r="B52" t="s">
        <v>524</v>
      </c>
      <c r="C52">
        <v>17</v>
      </c>
      <c r="D52" t="s">
        <v>2</v>
      </c>
      <c r="E52" s="10">
        <v>452151.64</v>
      </c>
      <c r="F52" s="10">
        <v>1980118.4</v>
      </c>
      <c r="G52">
        <v>373708.42</v>
      </c>
      <c r="H52">
        <v>693012.7</v>
      </c>
    </row>
    <row r="53" spans="1:8">
      <c r="A53">
        <v>52</v>
      </c>
      <c r="B53" t="s">
        <v>525</v>
      </c>
      <c r="C53">
        <v>17</v>
      </c>
      <c r="D53" t="s">
        <v>2</v>
      </c>
      <c r="E53" s="10">
        <v>3508085.12</v>
      </c>
      <c r="F53" s="10">
        <v>1980118.4</v>
      </c>
      <c r="G53">
        <v>1012317.03</v>
      </c>
      <c r="H53">
        <v>693012.7</v>
      </c>
    </row>
    <row r="54" spans="1:8">
      <c r="A54">
        <v>53</v>
      </c>
      <c r="B54" t="s">
        <v>526</v>
      </c>
      <c r="C54">
        <v>18</v>
      </c>
      <c r="D54" t="s">
        <v>22</v>
      </c>
      <c r="E54" s="10">
        <v>1252144.7</v>
      </c>
      <c r="F54" s="10">
        <v>825490.1</v>
      </c>
      <c r="G54">
        <v>656755.53</v>
      </c>
      <c r="H54">
        <v>608422</v>
      </c>
    </row>
    <row r="55" spans="1:8">
      <c r="A55">
        <v>54</v>
      </c>
      <c r="B55" t="s">
        <v>527</v>
      </c>
      <c r="C55">
        <v>18</v>
      </c>
      <c r="D55" t="s">
        <v>22</v>
      </c>
      <c r="E55" s="10">
        <v>398835.52</v>
      </c>
      <c r="F55" s="10">
        <v>825490.1</v>
      </c>
      <c r="G55">
        <v>560088.49</v>
      </c>
      <c r="H55">
        <v>608422</v>
      </c>
    </row>
    <row r="56" spans="1:8">
      <c r="A56">
        <v>55</v>
      </c>
      <c r="B56" t="s">
        <v>528</v>
      </c>
      <c r="C56">
        <v>19</v>
      </c>
      <c r="D56" t="s">
        <v>23</v>
      </c>
      <c r="E56" s="10">
        <v>116037.35</v>
      </c>
      <c r="F56" s="10">
        <v>436558.2</v>
      </c>
      <c r="H56">
        <v>644885.4</v>
      </c>
    </row>
    <row r="57" spans="1:8">
      <c r="A57">
        <v>56</v>
      </c>
      <c r="B57" t="s">
        <v>529</v>
      </c>
      <c r="C57">
        <v>19</v>
      </c>
      <c r="D57" t="s">
        <v>23</v>
      </c>
      <c r="E57" s="10">
        <v>102286.14</v>
      </c>
      <c r="F57" s="10">
        <v>436558.2</v>
      </c>
      <c r="G57">
        <v>457791.52</v>
      </c>
      <c r="H57">
        <v>644885.4</v>
      </c>
    </row>
    <row r="58" spans="1:8">
      <c r="A58">
        <v>57</v>
      </c>
      <c r="B58" t="s">
        <v>530</v>
      </c>
      <c r="C58">
        <v>19</v>
      </c>
      <c r="D58" t="s">
        <v>23</v>
      </c>
      <c r="E58" s="10">
        <v>1091351.1399999999</v>
      </c>
      <c r="F58" s="10">
        <v>436558.2</v>
      </c>
      <c r="G58">
        <v>831979.29</v>
      </c>
      <c r="H58">
        <v>644885.4</v>
      </c>
    </row>
    <row r="59" spans="1:8">
      <c r="A59">
        <v>58</v>
      </c>
      <c r="B59" t="s">
        <v>531</v>
      </c>
      <c r="C59">
        <v>20</v>
      </c>
      <c r="D59" t="s">
        <v>13</v>
      </c>
      <c r="E59" s="10">
        <v>220848.14</v>
      </c>
      <c r="F59" s="10">
        <v>807737.9</v>
      </c>
      <c r="H59">
        <v>814240.8</v>
      </c>
    </row>
    <row r="60" spans="1:8">
      <c r="A60">
        <v>59</v>
      </c>
      <c r="B60" t="s">
        <v>532</v>
      </c>
      <c r="C60">
        <v>20</v>
      </c>
      <c r="D60" t="s">
        <v>13</v>
      </c>
      <c r="E60" s="10">
        <v>1857114.75</v>
      </c>
      <c r="F60" s="10">
        <v>807737.9</v>
      </c>
      <c r="G60">
        <v>964450.31</v>
      </c>
      <c r="H60">
        <v>814240.8</v>
      </c>
    </row>
    <row r="61" spans="1:8">
      <c r="A61">
        <v>60</v>
      </c>
      <c r="B61" t="s">
        <v>533</v>
      </c>
      <c r="C61">
        <v>20</v>
      </c>
      <c r="D61" t="s">
        <v>13</v>
      </c>
      <c r="E61" s="10">
        <v>345250.92</v>
      </c>
      <c r="F61" s="10">
        <v>807737.9</v>
      </c>
      <c r="G61">
        <v>664031.22</v>
      </c>
      <c r="H61">
        <v>814240.8</v>
      </c>
    </row>
    <row r="62" spans="1:8">
      <c r="A62">
        <v>61</v>
      </c>
      <c r="B62" t="s">
        <v>534</v>
      </c>
      <c r="C62">
        <v>21</v>
      </c>
      <c r="D62" t="s">
        <v>15</v>
      </c>
      <c r="E62" s="10">
        <v>508240.24</v>
      </c>
      <c r="F62" s="10">
        <v>617546.80000000005</v>
      </c>
      <c r="G62">
        <v>785580.03</v>
      </c>
      <c r="H62">
        <v>844578.6</v>
      </c>
    </row>
    <row r="63" spans="1:8">
      <c r="A63">
        <v>62</v>
      </c>
      <c r="B63" t="s">
        <v>535</v>
      </c>
      <c r="C63">
        <v>21</v>
      </c>
      <c r="D63" t="s">
        <v>15</v>
      </c>
      <c r="E63" s="10">
        <v>726853.36</v>
      </c>
      <c r="F63" s="10">
        <v>617546.80000000005</v>
      </c>
      <c r="G63">
        <v>903577.22</v>
      </c>
      <c r="H63">
        <v>844578.6</v>
      </c>
    </row>
    <row r="64" spans="1:8">
      <c r="A64">
        <v>63</v>
      </c>
      <c r="B64" t="s">
        <v>536</v>
      </c>
      <c r="C64">
        <v>22</v>
      </c>
      <c r="D64" t="s">
        <v>14</v>
      </c>
      <c r="E64" s="10">
        <v>237983.62</v>
      </c>
      <c r="F64" s="10">
        <v>847014.7</v>
      </c>
      <c r="H64">
        <v>715752</v>
      </c>
    </row>
    <row r="65" spans="1:8">
      <c r="A65">
        <v>64</v>
      </c>
      <c r="B65" t="s">
        <v>537</v>
      </c>
      <c r="C65">
        <v>22</v>
      </c>
      <c r="D65" t="s">
        <v>14</v>
      </c>
      <c r="E65" s="10">
        <v>197152.47999999998</v>
      </c>
      <c r="F65" s="10">
        <v>847014.7</v>
      </c>
      <c r="G65">
        <v>636641.01</v>
      </c>
      <c r="H65">
        <v>715752</v>
      </c>
    </row>
    <row r="66" spans="1:8">
      <c r="A66">
        <v>65</v>
      </c>
      <c r="B66" t="s">
        <v>538</v>
      </c>
      <c r="C66">
        <v>22</v>
      </c>
      <c r="D66" t="s">
        <v>14</v>
      </c>
      <c r="E66" s="10">
        <v>2105907.86</v>
      </c>
      <c r="F66" s="10">
        <v>847014.7</v>
      </c>
      <c r="G66">
        <v>794863.01</v>
      </c>
      <c r="H66">
        <v>715752</v>
      </c>
    </row>
    <row r="67" spans="1:8">
      <c r="A67">
        <v>66</v>
      </c>
      <c r="B67" t="s">
        <v>539</v>
      </c>
      <c r="C67">
        <v>23</v>
      </c>
      <c r="D67" t="s">
        <v>16</v>
      </c>
      <c r="E67" s="10">
        <v>2249290.12</v>
      </c>
      <c r="F67" s="10">
        <v>2782672</v>
      </c>
      <c r="G67">
        <v>975068.05</v>
      </c>
      <c r="H67">
        <v>977205.4</v>
      </c>
    </row>
    <row r="68" spans="1:8">
      <c r="A68">
        <v>67</v>
      </c>
      <c r="B68" t="s">
        <v>540</v>
      </c>
      <c r="C68">
        <v>23</v>
      </c>
      <c r="D68" t="s">
        <v>16</v>
      </c>
      <c r="E68" s="10">
        <v>3316053.8</v>
      </c>
      <c r="F68" s="10">
        <v>2782672</v>
      </c>
      <c r="G68">
        <v>979342.82</v>
      </c>
      <c r="H68">
        <v>977205.4</v>
      </c>
    </row>
    <row r="69" spans="1:8">
      <c r="A69">
        <v>68</v>
      </c>
      <c r="B69" t="s">
        <v>541</v>
      </c>
      <c r="C69">
        <v>24</v>
      </c>
      <c r="D69" t="s">
        <v>17</v>
      </c>
      <c r="E69" s="10">
        <v>207690.90999999997</v>
      </c>
      <c r="F69" s="10">
        <v>511127.2</v>
      </c>
      <c r="H69">
        <v>631414.4</v>
      </c>
    </row>
    <row r="70" spans="1:8">
      <c r="A70">
        <v>69</v>
      </c>
      <c r="B70" t="s">
        <v>542</v>
      </c>
      <c r="C70">
        <v>24</v>
      </c>
      <c r="D70" t="s">
        <v>17</v>
      </c>
      <c r="E70" s="10">
        <v>814563.42999999993</v>
      </c>
      <c r="F70" s="10">
        <v>511127.2</v>
      </c>
      <c r="G70">
        <v>631414.43999999994</v>
      </c>
      <c r="H70">
        <v>631414.4</v>
      </c>
    </row>
    <row r="71" spans="1:8">
      <c r="A71">
        <v>70</v>
      </c>
      <c r="B71" t="s">
        <v>543</v>
      </c>
      <c r="C71">
        <v>25</v>
      </c>
      <c r="D71" t="s">
        <v>30</v>
      </c>
      <c r="E71" s="10">
        <v>1360119.01</v>
      </c>
      <c r="F71" s="10">
        <v>773501.1</v>
      </c>
      <c r="G71">
        <v>762871.93</v>
      </c>
      <c r="H71">
        <v>762871.9</v>
      </c>
    </row>
    <row r="72" spans="1:8">
      <c r="A72">
        <v>71</v>
      </c>
      <c r="B72" t="s">
        <v>544</v>
      </c>
      <c r="C72">
        <v>25</v>
      </c>
      <c r="D72" t="s">
        <v>30</v>
      </c>
      <c r="E72" s="10">
        <v>186883.09</v>
      </c>
      <c r="F72" s="10">
        <v>773501.1</v>
      </c>
      <c r="H72">
        <v>762871.9</v>
      </c>
    </row>
    <row r="73" spans="1:8">
      <c r="A73">
        <v>72</v>
      </c>
      <c r="B73" t="s">
        <v>545</v>
      </c>
      <c r="C73">
        <v>26</v>
      </c>
      <c r="D73" t="s">
        <v>28</v>
      </c>
      <c r="E73" s="10">
        <v>279711.52</v>
      </c>
      <c r="F73" s="10">
        <v>758215.2</v>
      </c>
      <c r="H73">
        <v>883744.5</v>
      </c>
    </row>
    <row r="74" spans="1:8">
      <c r="A74">
        <v>73</v>
      </c>
      <c r="B74" t="s">
        <v>546</v>
      </c>
      <c r="C74">
        <v>26</v>
      </c>
      <c r="D74" t="s">
        <v>28</v>
      </c>
      <c r="E74" s="10">
        <v>1236718.8799999999</v>
      </c>
      <c r="F74" s="10">
        <v>758215.2</v>
      </c>
      <c r="G74">
        <v>883744.49</v>
      </c>
      <c r="H74">
        <v>883744.5</v>
      </c>
    </row>
    <row r="75" spans="1:8">
      <c r="A75">
        <v>74</v>
      </c>
      <c r="B75" t="s">
        <v>547</v>
      </c>
      <c r="C75">
        <v>27</v>
      </c>
      <c r="D75" t="s">
        <v>27</v>
      </c>
      <c r="E75" s="10">
        <v>143265.60999999999</v>
      </c>
      <c r="F75" s="10">
        <v>1284640.8</v>
      </c>
      <c r="G75">
        <v>581419.54</v>
      </c>
      <c r="H75">
        <v>837833.6</v>
      </c>
    </row>
    <row r="76" spans="1:8">
      <c r="A76">
        <v>75</v>
      </c>
      <c r="B76" t="s">
        <v>548</v>
      </c>
      <c r="C76">
        <v>27</v>
      </c>
      <c r="D76" t="s">
        <v>27</v>
      </c>
      <c r="E76" s="10">
        <v>377081.49</v>
      </c>
      <c r="F76" s="10">
        <v>1284640.8</v>
      </c>
      <c r="G76">
        <v>887092.3</v>
      </c>
      <c r="H76">
        <v>837833.6</v>
      </c>
    </row>
    <row r="77" spans="1:8">
      <c r="A77">
        <v>76</v>
      </c>
      <c r="B77" t="s">
        <v>549</v>
      </c>
      <c r="C77">
        <v>27</v>
      </c>
      <c r="D77" t="s">
        <v>27</v>
      </c>
      <c r="E77" s="10">
        <v>5165825.4800000004</v>
      </c>
      <c r="F77" s="10">
        <v>1284640.8</v>
      </c>
      <c r="G77">
        <v>1083791.76</v>
      </c>
      <c r="H77">
        <v>837833.6</v>
      </c>
    </row>
    <row r="78" spans="1:8">
      <c r="A78">
        <v>77</v>
      </c>
      <c r="B78" t="s">
        <v>550</v>
      </c>
      <c r="C78">
        <v>27</v>
      </c>
      <c r="D78" t="s">
        <v>27</v>
      </c>
      <c r="E78" s="10">
        <v>391670.77</v>
      </c>
      <c r="F78" s="10">
        <v>1284640.8</v>
      </c>
      <c r="G78">
        <v>763257.49</v>
      </c>
      <c r="H78">
        <v>837833.6</v>
      </c>
    </row>
    <row r="79" spans="1:8">
      <c r="A79">
        <v>78</v>
      </c>
      <c r="B79" t="s">
        <v>551</v>
      </c>
      <c r="C79">
        <v>27</v>
      </c>
      <c r="D79" t="s">
        <v>27</v>
      </c>
      <c r="E79" s="10">
        <v>345360.68</v>
      </c>
      <c r="F79" s="10">
        <v>1284640.8</v>
      </c>
      <c r="G79">
        <v>873606.7</v>
      </c>
      <c r="H79">
        <v>837833.6</v>
      </c>
    </row>
    <row r="80" spans="1:8">
      <c r="A80">
        <v>79</v>
      </c>
      <c r="B80" t="s">
        <v>552</v>
      </c>
      <c r="C80">
        <v>28</v>
      </c>
      <c r="D80" t="s">
        <v>29</v>
      </c>
      <c r="E80" s="10">
        <v>1460856.68</v>
      </c>
      <c r="F80" s="10">
        <v>940755.7</v>
      </c>
      <c r="G80">
        <v>1072421.33</v>
      </c>
      <c r="H80">
        <v>843913.7</v>
      </c>
    </row>
    <row r="81" spans="1:8">
      <c r="A81">
        <v>80</v>
      </c>
      <c r="B81" t="s">
        <v>553</v>
      </c>
      <c r="C81">
        <v>28</v>
      </c>
      <c r="D81" t="s">
        <v>29</v>
      </c>
      <c r="E81" s="10">
        <v>420654.69000000006</v>
      </c>
      <c r="F81" s="10">
        <v>940755.7</v>
      </c>
      <c r="G81">
        <v>615406.16</v>
      </c>
      <c r="H81">
        <v>843913.7</v>
      </c>
    </row>
    <row r="82" spans="1:8">
      <c r="A82">
        <v>81</v>
      </c>
      <c r="B82" t="s">
        <v>554</v>
      </c>
      <c r="C82">
        <v>29</v>
      </c>
      <c r="D82" t="s">
        <v>6</v>
      </c>
      <c r="E82" s="10">
        <v>542572.01</v>
      </c>
      <c r="F82" s="10">
        <v>542572</v>
      </c>
      <c r="G82">
        <v>813194.27</v>
      </c>
      <c r="H82">
        <v>813194.3</v>
      </c>
    </row>
    <row r="83" spans="1:8">
      <c r="A83">
        <v>82</v>
      </c>
      <c r="B83" t="s">
        <v>555</v>
      </c>
      <c r="C83">
        <v>30</v>
      </c>
      <c r="D83" t="s">
        <v>26</v>
      </c>
      <c r="E83" s="10">
        <v>131656.91</v>
      </c>
      <c r="F83" s="10">
        <v>131656.9</v>
      </c>
      <c r="G83">
        <v>829775.58</v>
      </c>
      <c r="H83">
        <v>829775.6</v>
      </c>
    </row>
    <row r="84" spans="1:8">
      <c r="A84">
        <v>83</v>
      </c>
      <c r="B84" t="s">
        <v>556</v>
      </c>
      <c r="C84">
        <v>31</v>
      </c>
      <c r="D84" t="s">
        <v>21</v>
      </c>
      <c r="E84" s="10">
        <v>1503201</v>
      </c>
      <c r="F84" s="10">
        <v>792227.1</v>
      </c>
      <c r="G84">
        <v>1130003.17</v>
      </c>
      <c r="H84">
        <v>755765.9</v>
      </c>
    </row>
    <row r="85" spans="1:8">
      <c r="A85">
        <v>84</v>
      </c>
      <c r="B85" t="s">
        <v>557</v>
      </c>
      <c r="C85">
        <v>31</v>
      </c>
      <c r="D85" t="s">
        <v>21</v>
      </c>
      <c r="E85" s="10">
        <v>81253.13</v>
      </c>
      <c r="F85" s="10">
        <v>792227.1</v>
      </c>
      <c r="G85">
        <v>381528.69</v>
      </c>
      <c r="H85">
        <v>755765.9</v>
      </c>
    </row>
    <row r="86" spans="1:8">
      <c r="A86">
        <v>85</v>
      </c>
      <c r="B86" t="s">
        <v>558</v>
      </c>
      <c r="C86">
        <v>32</v>
      </c>
      <c r="D86" t="s">
        <v>20</v>
      </c>
      <c r="E86" s="10">
        <v>563388.92999999993</v>
      </c>
      <c r="F86" s="10">
        <v>563388.9</v>
      </c>
      <c r="G86">
        <v>938788.38</v>
      </c>
      <c r="H86">
        <v>938788.4</v>
      </c>
    </row>
    <row r="87" spans="1:8">
      <c r="A87">
        <v>86</v>
      </c>
      <c r="B87" t="s">
        <v>559</v>
      </c>
      <c r="C87">
        <v>33</v>
      </c>
      <c r="D87" t="s">
        <v>7</v>
      </c>
      <c r="E87" s="10">
        <v>152645.31</v>
      </c>
      <c r="F87" s="10">
        <v>359240.6</v>
      </c>
      <c r="G87">
        <v>1042511.55</v>
      </c>
      <c r="H87">
        <v>945362.5</v>
      </c>
    </row>
    <row r="88" spans="1:8">
      <c r="A88">
        <v>87</v>
      </c>
      <c r="B88" t="s">
        <v>560</v>
      </c>
      <c r="C88">
        <v>33</v>
      </c>
      <c r="D88" t="s">
        <v>7</v>
      </c>
      <c r="E88" s="10">
        <v>565835.90999999992</v>
      </c>
      <c r="F88" s="10">
        <v>359240.6</v>
      </c>
      <c r="G88">
        <v>848213.54</v>
      </c>
      <c r="H88">
        <v>945362.5</v>
      </c>
    </row>
    <row r="89" spans="1:8">
      <c r="A89">
        <v>88</v>
      </c>
      <c r="B89" t="s">
        <v>561</v>
      </c>
      <c r="C89">
        <v>34</v>
      </c>
      <c r="D89" t="s">
        <v>24</v>
      </c>
      <c r="E89" s="10">
        <v>335272.41000000003</v>
      </c>
      <c r="F89" s="10">
        <v>577514</v>
      </c>
      <c r="G89">
        <v>520015.55</v>
      </c>
      <c r="H89">
        <v>994723.5</v>
      </c>
    </row>
    <row r="90" spans="1:8">
      <c r="A90">
        <v>89</v>
      </c>
      <c r="B90" t="s">
        <v>562</v>
      </c>
      <c r="C90">
        <v>34</v>
      </c>
      <c r="D90" t="s">
        <v>24</v>
      </c>
      <c r="E90" s="10">
        <v>381711.75</v>
      </c>
      <c r="F90" s="10">
        <v>577514</v>
      </c>
    </row>
    <row r="91" spans="1:8">
      <c r="A91">
        <v>90</v>
      </c>
      <c r="B91" t="s">
        <v>563</v>
      </c>
      <c r="C91">
        <v>34</v>
      </c>
      <c r="D91" t="s">
        <v>24</v>
      </c>
      <c r="E91" s="10">
        <v>1015557.78</v>
      </c>
      <c r="F91" s="10">
        <v>577514</v>
      </c>
      <c r="G91">
        <v>1469431.54</v>
      </c>
      <c r="H91">
        <v>994723.5</v>
      </c>
    </row>
    <row r="93" spans="1:8">
      <c r="C93" t="s">
        <v>78</v>
      </c>
      <c r="D93" t="s">
        <v>0</v>
      </c>
      <c r="E93" t="s">
        <v>570</v>
      </c>
      <c r="F93" t="s">
        <v>572</v>
      </c>
      <c r="G93" t="s">
        <v>574</v>
      </c>
    </row>
    <row r="94" spans="1:8">
      <c r="C94">
        <v>1</v>
      </c>
      <c r="D94" t="s">
        <v>1</v>
      </c>
      <c r="E94" s="10">
        <f>VLOOKUP($D94,$D$2:$H$91,3,FALSE)</f>
        <v>440872.5</v>
      </c>
      <c r="F94" s="10">
        <f>VLOOKUP($D94,$D$2:$H$91,5,FALSE)</f>
        <v>655821.4</v>
      </c>
      <c r="G94">
        <f>((E94/F94)-1)*100</f>
        <v>-32.775523946001151</v>
      </c>
    </row>
    <row r="95" spans="1:8">
      <c r="C95">
        <v>2</v>
      </c>
      <c r="D95" t="s">
        <v>2</v>
      </c>
      <c r="E95" s="10">
        <f t="shared" ref="E95:E127" si="0">VLOOKUP($D95,$D$2:$F$91,3,FALSE)</f>
        <v>1980118.4</v>
      </c>
      <c r="F95" s="10">
        <f t="shared" ref="F95:F127" si="1">VLOOKUP($D95,$D$2:$H$91,5,FALSE)</f>
        <v>693012.7</v>
      </c>
      <c r="G95">
        <f t="shared" ref="G95:G127" si="2">((E95/F95)-1)*100</f>
        <v>185.7261346004193</v>
      </c>
    </row>
    <row r="96" spans="1:8">
      <c r="C96">
        <v>3</v>
      </c>
      <c r="D96" t="s">
        <v>3</v>
      </c>
      <c r="E96" s="10">
        <f t="shared" si="0"/>
        <v>494009.4</v>
      </c>
      <c r="F96" s="10">
        <f t="shared" si="1"/>
        <v>640256.6</v>
      </c>
      <c r="G96">
        <f t="shared" si="2"/>
        <v>-22.841966798936543</v>
      </c>
    </row>
    <row r="97" spans="3:7">
      <c r="C97">
        <v>4</v>
      </c>
      <c r="D97" t="s">
        <v>4</v>
      </c>
      <c r="E97" s="10">
        <f t="shared" si="0"/>
        <v>3818861.3</v>
      </c>
      <c r="F97" s="10">
        <f t="shared" si="1"/>
        <v>811095.5</v>
      </c>
      <c r="G97">
        <f t="shared" si="2"/>
        <v>370.82757825681438</v>
      </c>
    </row>
    <row r="98" spans="3:7">
      <c r="C98">
        <v>5</v>
      </c>
      <c r="D98" t="s">
        <v>5</v>
      </c>
      <c r="E98" s="10">
        <f t="shared" si="0"/>
        <v>1428783.7</v>
      </c>
      <c r="F98" s="10">
        <f t="shared" si="1"/>
        <v>804618.3</v>
      </c>
      <c r="G98">
        <f t="shared" si="2"/>
        <v>77.57285659548134</v>
      </c>
    </row>
    <row r="99" spans="3:7">
      <c r="C99">
        <v>6</v>
      </c>
      <c r="D99" t="s">
        <v>6</v>
      </c>
      <c r="E99" s="10">
        <f t="shared" si="0"/>
        <v>542572</v>
      </c>
      <c r="F99" s="10">
        <f t="shared" si="1"/>
        <v>813194.3</v>
      </c>
      <c r="G99">
        <f t="shared" si="2"/>
        <v>-33.278922392840194</v>
      </c>
    </row>
    <row r="100" spans="3:7">
      <c r="C100">
        <v>7</v>
      </c>
      <c r="D100" t="s">
        <v>7</v>
      </c>
      <c r="E100" s="10">
        <f t="shared" si="0"/>
        <v>359240.6</v>
      </c>
      <c r="F100" s="10">
        <f t="shared" si="1"/>
        <v>945362.5</v>
      </c>
      <c r="G100">
        <f t="shared" si="2"/>
        <v>-61.999698528342307</v>
      </c>
    </row>
    <row r="101" spans="3:7">
      <c r="C101">
        <v>8</v>
      </c>
      <c r="D101" t="s">
        <v>8</v>
      </c>
      <c r="E101" s="10">
        <f t="shared" si="0"/>
        <v>61942617.399999999</v>
      </c>
      <c r="F101" s="10">
        <f t="shared" si="1"/>
        <v>1751808.8</v>
      </c>
      <c r="G101">
        <f t="shared" si="2"/>
        <v>3435.9234067096822</v>
      </c>
    </row>
    <row r="102" spans="3:7">
      <c r="C102">
        <v>9</v>
      </c>
      <c r="D102" t="s">
        <v>9</v>
      </c>
      <c r="E102" s="10">
        <f t="shared" si="0"/>
        <v>975902</v>
      </c>
      <c r="F102" s="10">
        <f t="shared" si="1"/>
        <v>710964.8</v>
      </c>
      <c r="G102">
        <f t="shared" si="2"/>
        <v>37.264460912832796</v>
      </c>
    </row>
    <row r="103" spans="3:7">
      <c r="C103">
        <v>10</v>
      </c>
      <c r="D103" t="s">
        <v>10</v>
      </c>
      <c r="E103" s="10">
        <f t="shared" si="0"/>
        <v>6790374.2000000002</v>
      </c>
      <c r="F103" s="10">
        <f t="shared" si="1"/>
        <v>792021.4</v>
      </c>
      <c r="G103">
        <f t="shared" si="2"/>
        <v>757.34731410035124</v>
      </c>
    </row>
    <row r="104" spans="3:7">
      <c r="C104">
        <v>11</v>
      </c>
      <c r="D104" t="s">
        <v>11</v>
      </c>
      <c r="E104" s="10">
        <f t="shared" si="0"/>
        <v>1658034.8</v>
      </c>
      <c r="F104" s="10">
        <f t="shared" si="1"/>
        <v>543279.5</v>
      </c>
      <c r="G104">
        <f t="shared" si="2"/>
        <v>205.19001729312447</v>
      </c>
    </row>
    <row r="105" spans="3:7">
      <c r="C105">
        <v>12</v>
      </c>
      <c r="D105" t="s">
        <v>12</v>
      </c>
      <c r="E105" s="10">
        <f t="shared" si="0"/>
        <v>2995817.3</v>
      </c>
      <c r="F105" s="10">
        <f t="shared" si="1"/>
        <v>740839.2</v>
      </c>
      <c r="G105">
        <f t="shared" si="2"/>
        <v>304.38158509970856</v>
      </c>
    </row>
    <row r="106" spans="3:7">
      <c r="C106">
        <v>13</v>
      </c>
      <c r="D106" t="s">
        <v>13</v>
      </c>
      <c r="E106" s="10">
        <f t="shared" si="0"/>
        <v>807737.9</v>
      </c>
      <c r="F106" s="10">
        <f t="shared" si="1"/>
        <v>814240.8</v>
      </c>
      <c r="G106">
        <f t="shared" si="2"/>
        <v>-0.79864580600726987</v>
      </c>
    </row>
    <row r="107" spans="3:7">
      <c r="C107">
        <v>14</v>
      </c>
      <c r="D107" t="s">
        <v>14</v>
      </c>
      <c r="E107" s="10">
        <f t="shared" si="0"/>
        <v>847014.7</v>
      </c>
      <c r="F107" s="10">
        <f t="shared" si="1"/>
        <v>715752</v>
      </c>
      <c r="G107">
        <f t="shared" si="2"/>
        <v>18.339131430998435</v>
      </c>
    </row>
    <row r="108" spans="3:7">
      <c r="C108">
        <v>15</v>
      </c>
      <c r="D108" t="s">
        <v>15</v>
      </c>
      <c r="E108" s="10">
        <f t="shared" si="0"/>
        <v>617546.80000000005</v>
      </c>
      <c r="F108" s="10">
        <f t="shared" si="1"/>
        <v>844578.6</v>
      </c>
      <c r="G108">
        <f t="shared" si="2"/>
        <v>-26.881074183030439</v>
      </c>
    </row>
    <row r="109" spans="3:7">
      <c r="C109">
        <v>16</v>
      </c>
      <c r="D109" t="s">
        <v>16</v>
      </c>
      <c r="E109" s="10">
        <f t="shared" si="0"/>
        <v>2782672</v>
      </c>
      <c r="F109" s="10">
        <f t="shared" si="1"/>
        <v>977205.4</v>
      </c>
      <c r="G109">
        <f t="shared" si="2"/>
        <v>184.75814808227625</v>
      </c>
    </row>
    <row r="110" spans="3:7">
      <c r="C110">
        <v>17</v>
      </c>
      <c r="D110" t="s">
        <v>17</v>
      </c>
      <c r="E110" s="10">
        <f t="shared" si="0"/>
        <v>511127.2</v>
      </c>
      <c r="F110" s="10">
        <f t="shared" si="1"/>
        <v>631414.4</v>
      </c>
      <c r="G110">
        <f t="shared" si="2"/>
        <v>-19.050436607084031</v>
      </c>
    </row>
    <row r="111" spans="3:7">
      <c r="C111">
        <v>18</v>
      </c>
      <c r="D111" t="s">
        <v>18</v>
      </c>
      <c r="E111" s="10">
        <f t="shared" si="0"/>
        <v>3085527.7</v>
      </c>
      <c r="F111" s="10">
        <f t="shared" si="1"/>
        <v>1048373.7</v>
      </c>
      <c r="G111">
        <f t="shared" si="2"/>
        <v>194.31563382408393</v>
      </c>
    </row>
    <row r="112" spans="3:7">
      <c r="C112">
        <v>19</v>
      </c>
      <c r="D112" t="s">
        <v>19</v>
      </c>
      <c r="E112" s="10">
        <f t="shared" si="0"/>
        <v>1999346.9</v>
      </c>
      <c r="F112" s="10">
        <f t="shared" si="1"/>
        <v>578159.80000000005</v>
      </c>
      <c r="G112">
        <f t="shared" si="2"/>
        <v>245.81216127444344</v>
      </c>
    </row>
    <row r="113" spans="3:7">
      <c r="C113">
        <v>20</v>
      </c>
      <c r="D113" t="s">
        <v>20</v>
      </c>
      <c r="E113" s="10">
        <f t="shared" si="0"/>
        <v>563388.9</v>
      </c>
      <c r="F113" s="10">
        <f t="shared" si="1"/>
        <v>938788.4</v>
      </c>
      <c r="G113">
        <f t="shared" si="2"/>
        <v>-39.98765856075768</v>
      </c>
    </row>
    <row r="114" spans="3:7">
      <c r="C114">
        <v>21</v>
      </c>
      <c r="D114" t="s">
        <v>21</v>
      </c>
      <c r="E114" s="10">
        <f t="shared" si="0"/>
        <v>792227.1</v>
      </c>
      <c r="F114" s="10">
        <f t="shared" si="1"/>
        <v>755765.9</v>
      </c>
      <c r="G114">
        <f t="shared" si="2"/>
        <v>4.8244039589507848</v>
      </c>
    </row>
    <row r="115" spans="3:7">
      <c r="C115">
        <v>22</v>
      </c>
      <c r="D115" t="s">
        <v>22</v>
      </c>
      <c r="E115" s="10">
        <f t="shared" si="0"/>
        <v>825490.1</v>
      </c>
      <c r="F115" s="10">
        <f t="shared" si="1"/>
        <v>608422</v>
      </c>
      <c r="G115">
        <f t="shared" si="2"/>
        <v>35.677227319196206</v>
      </c>
    </row>
    <row r="116" spans="3:7">
      <c r="C116">
        <v>23</v>
      </c>
      <c r="D116" t="s">
        <v>23</v>
      </c>
      <c r="E116" s="10">
        <f t="shared" si="0"/>
        <v>436558.2</v>
      </c>
      <c r="F116" s="10">
        <f t="shared" si="1"/>
        <v>644885.4</v>
      </c>
      <c r="G116">
        <f t="shared" si="2"/>
        <v>-32.304530386329112</v>
      </c>
    </row>
    <row r="117" spans="3:7">
      <c r="C117">
        <v>24</v>
      </c>
      <c r="D117" t="s">
        <v>24</v>
      </c>
      <c r="E117" s="10">
        <f t="shared" si="0"/>
        <v>577514</v>
      </c>
      <c r="F117" s="10">
        <f t="shared" si="1"/>
        <v>994723.5</v>
      </c>
      <c r="G117">
        <f t="shared" si="2"/>
        <v>-41.942258326057448</v>
      </c>
    </row>
    <row r="118" spans="3:7">
      <c r="C118">
        <v>25</v>
      </c>
      <c r="D118" t="s">
        <v>25</v>
      </c>
      <c r="E118" s="10">
        <f t="shared" si="0"/>
        <v>1236844.1000000001</v>
      </c>
      <c r="F118" s="10">
        <f t="shared" si="1"/>
        <v>785795.7</v>
      </c>
      <c r="G118">
        <f t="shared" si="2"/>
        <v>57.400212294366092</v>
      </c>
    </row>
    <row r="119" spans="3:7">
      <c r="C119">
        <v>26</v>
      </c>
      <c r="D119" t="s">
        <v>26</v>
      </c>
      <c r="E119" s="10">
        <f t="shared" si="0"/>
        <v>131656.9</v>
      </c>
      <c r="F119" s="10">
        <f t="shared" si="1"/>
        <v>829775.6</v>
      </c>
      <c r="G119">
        <f t="shared" si="2"/>
        <v>-84.133433183622174</v>
      </c>
    </row>
    <row r="120" spans="3:7">
      <c r="C120">
        <v>27</v>
      </c>
      <c r="D120" t="s">
        <v>27</v>
      </c>
      <c r="E120" s="10">
        <f t="shared" si="0"/>
        <v>1284640.8</v>
      </c>
      <c r="F120" s="10">
        <f t="shared" si="1"/>
        <v>837833.6</v>
      </c>
      <c r="G120">
        <f t="shared" si="2"/>
        <v>53.32887103119284</v>
      </c>
    </row>
    <row r="121" spans="3:7">
      <c r="C121">
        <v>28</v>
      </c>
      <c r="D121" t="s">
        <v>28</v>
      </c>
      <c r="E121" s="10">
        <f t="shared" si="0"/>
        <v>758215.2</v>
      </c>
      <c r="F121" s="10">
        <f t="shared" si="1"/>
        <v>883744.5</v>
      </c>
      <c r="G121">
        <f t="shared" si="2"/>
        <v>-14.204252473424173</v>
      </c>
    </row>
    <row r="122" spans="3:7">
      <c r="C122">
        <v>29</v>
      </c>
      <c r="D122" t="s">
        <v>29</v>
      </c>
      <c r="E122" s="10">
        <f t="shared" si="0"/>
        <v>940755.7</v>
      </c>
      <c r="F122" s="10">
        <f t="shared" si="1"/>
        <v>843913.7</v>
      </c>
      <c r="G122">
        <f t="shared" si="2"/>
        <v>11.475343983632458</v>
      </c>
    </row>
    <row r="123" spans="3:7">
      <c r="C123">
        <v>30</v>
      </c>
      <c r="D123" t="s">
        <v>30</v>
      </c>
      <c r="E123" s="10">
        <f t="shared" si="0"/>
        <v>773501.1</v>
      </c>
      <c r="F123" s="10">
        <f t="shared" si="1"/>
        <v>762871.9</v>
      </c>
      <c r="G123">
        <f t="shared" si="2"/>
        <v>1.3933138709133042</v>
      </c>
    </row>
    <row r="124" spans="3:7">
      <c r="C124">
        <v>31</v>
      </c>
      <c r="D124" t="s">
        <v>31</v>
      </c>
      <c r="E124" s="10">
        <f t="shared" si="0"/>
        <v>1668868.9</v>
      </c>
      <c r="F124" s="10">
        <f t="shared" si="1"/>
        <v>779943.8</v>
      </c>
      <c r="G124">
        <f t="shared" si="2"/>
        <v>113.97296830874222</v>
      </c>
    </row>
    <row r="125" spans="3:7">
      <c r="C125">
        <v>32</v>
      </c>
      <c r="D125" t="s">
        <v>32</v>
      </c>
      <c r="E125" s="10">
        <f t="shared" si="0"/>
        <v>2642036</v>
      </c>
      <c r="F125" s="10">
        <f t="shared" si="1"/>
        <v>726552.7</v>
      </c>
      <c r="G125">
        <f t="shared" si="2"/>
        <v>263.63996720403077</v>
      </c>
    </row>
    <row r="126" spans="3:7">
      <c r="C126">
        <v>33</v>
      </c>
      <c r="D126" t="s">
        <v>33</v>
      </c>
      <c r="E126" s="10">
        <f t="shared" si="0"/>
        <v>1390255.1</v>
      </c>
      <c r="F126" s="10">
        <f t="shared" si="1"/>
        <v>675118.9</v>
      </c>
      <c r="G126">
        <f t="shared" si="2"/>
        <v>105.92744478046758</v>
      </c>
    </row>
    <row r="127" spans="3:7">
      <c r="C127">
        <v>34</v>
      </c>
      <c r="D127" t="s">
        <v>34</v>
      </c>
      <c r="E127" s="10">
        <f t="shared" si="0"/>
        <v>1042850.6</v>
      </c>
      <c r="F127" s="10">
        <f t="shared" si="1"/>
        <v>842114.3</v>
      </c>
      <c r="G127">
        <f t="shared" si="2"/>
        <v>23.837179822264034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8FC1-7FE3-4C16-A209-7D211650E206}">
  <dimension ref="A1:F74"/>
  <sheetViews>
    <sheetView topLeftCell="A58" zoomScale="85" zoomScaleNormal="85" workbookViewId="0">
      <selection activeCell="B40" sqref="B40:C74"/>
    </sheetView>
  </sheetViews>
  <sheetFormatPr defaultRowHeight="18"/>
  <cols>
    <col min="1" max="1" width="28" customWidth="1"/>
    <col min="2" max="2" width="23.75" customWidth="1"/>
    <col min="3" max="3" width="15.08203125" customWidth="1"/>
    <col min="4" max="4" width="18.1640625" customWidth="1"/>
    <col min="5" max="5" width="18.5" customWidth="1"/>
  </cols>
  <sheetData>
    <row r="1" spans="1:6">
      <c r="A1" t="s">
        <v>435</v>
      </c>
    </row>
    <row r="2" spans="1:6">
      <c r="A2" s="11" t="s">
        <v>436</v>
      </c>
      <c r="B2" s="11" t="s">
        <v>437</v>
      </c>
      <c r="C2" s="11" t="s">
        <v>438</v>
      </c>
      <c r="D2" s="11" t="s">
        <v>439</v>
      </c>
      <c r="E2" s="11" t="s">
        <v>440</v>
      </c>
      <c r="F2" s="11" t="s">
        <v>441</v>
      </c>
    </row>
    <row r="3" spans="1:6">
      <c r="A3" t="s">
        <v>1</v>
      </c>
      <c r="B3" t="s">
        <v>385</v>
      </c>
      <c r="C3">
        <v>431</v>
      </c>
      <c r="D3">
        <v>402</v>
      </c>
      <c r="E3">
        <v>180</v>
      </c>
      <c r="F3">
        <f>SUM(C3:E3)</f>
        <v>1013</v>
      </c>
    </row>
    <row r="4" spans="1:6">
      <c r="A4" t="s">
        <v>442</v>
      </c>
      <c r="B4" t="s">
        <v>386</v>
      </c>
      <c r="C4">
        <v>446</v>
      </c>
      <c r="D4">
        <v>733</v>
      </c>
      <c r="E4">
        <v>554</v>
      </c>
      <c r="F4">
        <f t="shared" ref="F4:F37" si="0">SUM(C4:E4)</f>
        <v>1733</v>
      </c>
    </row>
    <row r="5" spans="1:6">
      <c r="A5" t="s">
        <v>443</v>
      </c>
      <c r="B5" t="s">
        <v>387</v>
      </c>
      <c r="C5">
        <v>249</v>
      </c>
      <c r="D5">
        <v>359</v>
      </c>
      <c r="E5">
        <v>196</v>
      </c>
      <c r="F5">
        <f t="shared" si="0"/>
        <v>804</v>
      </c>
    </row>
    <row r="6" spans="1:6">
      <c r="A6" t="s">
        <v>25</v>
      </c>
      <c r="B6" t="s">
        <v>388</v>
      </c>
      <c r="C6">
        <v>220</v>
      </c>
      <c r="D6">
        <v>634</v>
      </c>
      <c r="E6">
        <v>251</v>
      </c>
      <c r="F6">
        <f t="shared" si="0"/>
        <v>1105</v>
      </c>
    </row>
    <row r="7" spans="1:6">
      <c r="A7" t="s">
        <v>9</v>
      </c>
      <c r="B7" t="s">
        <v>418</v>
      </c>
      <c r="C7">
        <v>167</v>
      </c>
      <c r="D7">
        <v>314</v>
      </c>
      <c r="E7">
        <v>138</v>
      </c>
      <c r="F7">
        <f t="shared" si="0"/>
        <v>619</v>
      </c>
    </row>
    <row r="8" spans="1:6">
      <c r="A8" t="s">
        <v>444</v>
      </c>
      <c r="B8" t="s">
        <v>389</v>
      </c>
      <c r="C8">
        <v>280</v>
      </c>
      <c r="D8">
        <v>689</v>
      </c>
      <c r="E8">
        <v>363</v>
      </c>
      <c r="F8">
        <f t="shared" si="0"/>
        <v>1332</v>
      </c>
    </row>
    <row r="9" spans="1:6">
      <c r="A9" t="s">
        <v>5</v>
      </c>
      <c r="B9" t="s">
        <v>390</v>
      </c>
      <c r="C9">
        <v>83</v>
      </c>
      <c r="D9">
        <v>154</v>
      </c>
      <c r="E9">
        <v>116</v>
      </c>
      <c r="F9">
        <f t="shared" si="0"/>
        <v>353</v>
      </c>
    </row>
    <row r="10" spans="1:6">
      <c r="A10" t="s">
        <v>19</v>
      </c>
      <c r="B10" t="s">
        <v>19</v>
      </c>
      <c r="C10">
        <v>358</v>
      </c>
      <c r="D10">
        <v>469</v>
      </c>
      <c r="E10">
        <v>117</v>
      </c>
      <c r="F10">
        <f t="shared" si="0"/>
        <v>944</v>
      </c>
    </row>
    <row r="11" spans="1:6">
      <c r="A11" t="s">
        <v>445</v>
      </c>
      <c r="B11" t="s">
        <v>392</v>
      </c>
      <c r="C11">
        <v>53</v>
      </c>
      <c r="D11">
        <v>53</v>
      </c>
      <c r="E11">
        <v>73</v>
      </c>
      <c r="F11">
        <f t="shared" si="0"/>
        <v>179</v>
      </c>
    </row>
    <row r="12" spans="1:6">
      <c r="A12" t="s">
        <v>446</v>
      </c>
      <c r="B12" t="s">
        <v>393</v>
      </c>
      <c r="C12">
        <v>123</v>
      </c>
      <c r="D12">
        <v>40</v>
      </c>
      <c r="E12">
        <v>18</v>
      </c>
      <c r="F12">
        <f t="shared" si="0"/>
        <v>181</v>
      </c>
    </row>
    <row r="13" spans="1:6">
      <c r="A13" t="s">
        <v>447</v>
      </c>
      <c r="B13" t="s">
        <v>394</v>
      </c>
      <c r="C13">
        <v>190</v>
      </c>
      <c r="D13">
        <v>152</v>
      </c>
      <c r="E13">
        <v>130</v>
      </c>
      <c r="F13">
        <f t="shared" si="0"/>
        <v>472</v>
      </c>
    </row>
    <row r="14" spans="1:6">
      <c r="A14" t="s">
        <v>448</v>
      </c>
      <c r="B14" t="s">
        <v>395</v>
      </c>
      <c r="C14">
        <v>870</v>
      </c>
      <c r="D14">
        <v>672</v>
      </c>
      <c r="E14">
        <v>588</v>
      </c>
      <c r="F14">
        <f t="shared" si="0"/>
        <v>2130</v>
      </c>
    </row>
    <row r="15" spans="1:6">
      <c r="A15" t="s">
        <v>449</v>
      </c>
      <c r="B15" t="s">
        <v>396</v>
      </c>
      <c r="C15">
        <v>1502</v>
      </c>
      <c r="D15">
        <v>1142</v>
      </c>
      <c r="E15">
        <v>703</v>
      </c>
      <c r="F15">
        <f t="shared" si="0"/>
        <v>3347</v>
      </c>
    </row>
    <row r="16" spans="1:6">
      <c r="A16" t="s">
        <v>450</v>
      </c>
      <c r="B16" t="s">
        <v>397</v>
      </c>
      <c r="C16">
        <v>180</v>
      </c>
      <c r="D16">
        <v>287</v>
      </c>
      <c r="E16">
        <v>34</v>
      </c>
      <c r="F16">
        <f t="shared" si="0"/>
        <v>501</v>
      </c>
    </row>
    <row r="17" spans="1:6">
      <c r="A17" t="s">
        <v>451</v>
      </c>
      <c r="B17" t="s">
        <v>398</v>
      </c>
      <c r="C17">
        <v>1925</v>
      </c>
      <c r="D17">
        <v>1130</v>
      </c>
      <c r="E17">
        <v>689</v>
      </c>
      <c r="F17">
        <f t="shared" si="0"/>
        <v>3744</v>
      </c>
    </row>
    <row r="18" spans="1:6">
      <c r="A18" t="s">
        <v>4</v>
      </c>
      <c r="B18" t="s">
        <v>4</v>
      </c>
      <c r="C18">
        <v>184</v>
      </c>
      <c r="D18">
        <v>219</v>
      </c>
      <c r="E18">
        <v>193</v>
      </c>
      <c r="F18">
        <f t="shared" si="0"/>
        <v>596</v>
      </c>
    </row>
    <row r="19" spans="1:6">
      <c r="A19" t="s">
        <v>2</v>
      </c>
      <c r="B19" t="s">
        <v>2</v>
      </c>
      <c r="C19">
        <v>355</v>
      </c>
      <c r="D19">
        <v>171</v>
      </c>
      <c r="E19">
        <v>80</v>
      </c>
      <c r="F19">
        <f t="shared" si="0"/>
        <v>606</v>
      </c>
    </row>
    <row r="20" spans="1:6">
      <c r="A20" t="s">
        <v>452</v>
      </c>
      <c r="B20" t="s">
        <v>401</v>
      </c>
      <c r="C20">
        <v>113</v>
      </c>
      <c r="D20">
        <v>163</v>
      </c>
      <c r="E20">
        <v>157</v>
      </c>
      <c r="F20">
        <f t="shared" si="0"/>
        <v>433</v>
      </c>
    </row>
    <row r="21" spans="1:6">
      <c r="A21" t="s">
        <v>453</v>
      </c>
      <c r="B21" t="s">
        <v>402</v>
      </c>
      <c r="C21">
        <v>178</v>
      </c>
      <c r="D21">
        <v>376</v>
      </c>
      <c r="E21">
        <v>127</v>
      </c>
      <c r="F21">
        <f t="shared" si="0"/>
        <v>681</v>
      </c>
    </row>
    <row r="22" spans="1:6">
      <c r="A22" t="s">
        <v>454</v>
      </c>
      <c r="B22" t="s">
        <v>403</v>
      </c>
      <c r="C22">
        <v>252</v>
      </c>
      <c r="D22">
        <v>127</v>
      </c>
      <c r="E22">
        <v>43</v>
      </c>
      <c r="F22">
        <f t="shared" si="0"/>
        <v>422</v>
      </c>
    </row>
    <row r="23" spans="1:6">
      <c r="A23" t="s">
        <v>455</v>
      </c>
      <c r="B23" t="s">
        <v>404</v>
      </c>
      <c r="C23">
        <v>180</v>
      </c>
      <c r="D23">
        <v>399</v>
      </c>
      <c r="E23">
        <v>210</v>
      </c>
      <c r="F23">
        <f t="shared" si="0"/>
        <v>789</v>
      </c>
    </row>
    <row r="24" spans="1:6">
      <c r="A24" t="s">
        <v>456</v>
      </c>
      <c r="B24" t="s">
        <v>405</v>
      </c>
      <c r="C24">
        <v>152</v>
      </c>
      <c r="D24">
        <v>441</v>
      </c>
      <c r="E24">
        <v>382</v>
      </c>
      <c r="F24">
        <f t="shared" si="0"/>
        <v>975</v>
      </c>
    </row>
    <row r="25" spans="1:6">
      <c r="A25" t="s">
        <v>457</v>
      </c>
      <c r="B25" t="s">
        <v>406</v>
      </c>
      <c r="C25">
        <v>137</v>
      </c>
      <c r="D25">
        <v>220</v>
      </c>
      <c r="E25">
        <v>259</v>
      </c>
      <c r="F25">
        <f t="shared" si="0"/>
        <v>616</v>
      </c>
    </row>
    <row r="26" spans="1:6">
      <c r="A26" t="s">
        <v>458</v>
      </c>
      <c r="B26" t="s">
        <v>407</v>
      </c>
      <c r="C26">
        <v>48</v>
      </c>
      <c r="D26">
        <v>61</v>
      </c>
      <c r="E26">
        <v>18</v>
      </c>
      <c r="F26">
        <f t="shared" si="0"/>
        <v>127</v>
      </c>
    </row>
    <row r="27" spans="1:6">
      <c r="A27" t="s">
        <v>459</v>
      </c>
      <c r="B27" t="s">
        <v>408</v>
      </c>
      <c r="C27">
        <v>95</v>
      </c>
      <c r="D27">
        <v>142</v>
      </c>
      <c r="E27">
        <v>51</v>
      </c>
      <c r="F27">
        <f t="shared" si="0"/>
        <v>288</v>
      </c>
    </row>
    <row r="28" spans="1:6">
      <c r="A28" t="s">
        <v>460</v>
      </c>
      <c r="B28" t="s">
        <v>409</v>
      </c>
      <c r="C28">
        <v>152</v>
      </c>
      <c r="D28">
        <v>312</v>
      </c>
      <c r="E28">
        <v>64</v>
      </c>
      <c r="F28">
        <f t="shared" si="0"/>
        <v>528</v>
      </c>
    </row>
    <row r="29" spans="1:6">
      <c r="A29" t="s">
        <v>461</v>
      </c>
      <c r="B29" t="s">
        <v>410</v>
      </c>
      <c r="C29">
        <v>433</v>
      </c>
      <c r="D29">
        <v>510</v>
      </c>
      <c r="E29">
        <v>90</v>
      </c>
      <c r="F29">
        <f t="shared" si="0"/>
        <v>1033</v>
      </c>
    </row>
    <row r="30" spans="1:6">
      <c r="A30" t="s">
        <v>462</v>
      </c>
      <c r="B30" t="s">
        <v>411</v>
      </c>
      <c r="C30">
        <v>196</v>
      </c>
      <c r="D30">
        <v>331</v>
      </c>
      <c r="E30">
        <v>43</v>
      </c>
      <c r="F30">
        <f t="shared" si="0"/>
        <v>570</v>
      </c>
    </row>
    <row r="31" spans="1:6">
      <c r="A31" t="s">
        <v>6</v>
      </c>
      <c r="B31" t="s">
        <v>6</v>
      </c>
      <c r="C31">
        <v>59</v>
      </c>
      <c r="D31">
        <v>97</v>
      </c>
      <c r="E31">
        <v>15</v>
      </c>
      <c r="F31">
        <f t="shared" si="0"/>
        <v>171</v>
      </c>
    </row>
    <row r="32" spans="1:6">
      <c r="A32" t="s">
        <v>463</v>
      </c>
      <c r="B32" t="s">
        <v>413</v>
      </c>
      <c r="C32">
        <v>105</v>
      </c>
      <c r="D32">
        <v>103</v>
      </c>
      <c r="E32">
        <v>15</v>
      </c>
      <c r="F32">
        <f t="shared" si="0"/>
        <v>223</v>
      </c>
    </row>
    <row r="33" spans="1:6">
      <c r="A33" t="s">
        <v>21</v>
      </c>
      <c r="B33" t="s">
        <v>21</v>
      </c>
      <c r="C33">
        <v>82</v>
      </c>
      <c r="D33">
        <v>82</v>
      </c>
      <c r="E33">
        <v>33</v>
      </c>
      <c r="F33">
        <f t="shared" si="0"/>
        <v>197</v>
      </c>
    </row>
    <row r="34" spans="1:6">
      <c r="A34" t="s">
        <v>464</v>
      </c>
      <c r="B34" t="s">
        <v>415</v>
      </c>
      <c r="C34">
        <v>63</v>
      </c>
      <c r="D34">
        <v>65</v>
      </c>
      <c r="E34">
        <v>16</v>
      </c>
      <c r="F34">
        <f t="shared" si="0"/>
        <v>144</v>
      </c>
    </row>
    <row r="35" spans="1:6">
      <c r="A35" t="s">
        <v>465</v>
      </c>
      <c r="B35" t="s">
        <v>416</v>
      </c>
      <c r="C35">
        <v>41</v>
      </c>
      <c r="D35">
        <v>128</v>
      </c>
      <c r="E35">
        <v>11</v>
      </c>
      <c r="F35">
        <f t="shared" si="0"/>
        <v>180</v>
      </c>
    </row>
    <row r="36" spans="1:6">
      <c r="A36" t="s">
        <v>24</v>
      </c>
      <c r="B36" t="s">
        <v>24</v>
      </c>
      <c r="C36">
        <v>80</v>
      </c>
      <c r="D36">
        <v>367</v>
      </c>
      <c r="E36">
        <v>227</v>
      </c>
      <c r="F36">
        <f t="shared" si="0"/>
        <v>674</v>
      </c>
    </row>
    <row r="37" spans="1:6">
      <c r="A37" t="s">
        <v>466</v>
      </c>
      <c r="C37">
        <v>9982</v>
      </c>
      <c r="D37">
        <v>11544</v>
      </c>
      <c r="E37">
        <v>6184</v>
      </c>
      <c r="F37">
        <f t="shared" si="0"/>
        <v>27710</v>
      </c>
    </row>
    <row r="38" spans="1:6">
      <c r="A38" t="s">
        <v>467</v>
      </c>
    </row>
    <row r="40" spans="1:6">
      <c r="B40" t="s">
        <v>78</v>
      </c>
      <c r="C40" t="s">
        <v>0</v>
      </c>
      <c r="D40" t="s">
        <v>468</v>
      </c>
      <c r="E40" t="s">
        <v>564</v>
      </c>
      <c r="F40" t="s">
        <v>469</v>
      </c>
    </row>
    <row r="41" spans="1:6">
      <c r="B41">
        <v>1</v>
      </c>
      <c r="C41" t="s">
        <v>1</v>
      </c>
      <c r="D41">
        <f>VLOOKUP($C41,$B$3:$F$36,5,FALSE)</f>
        <v>1013</v>
      </c>
      <c r="E41">
        <v>4993385</v>
      </c>
      <c r="F41">
        <f>E41/D41</f>
        <v>4929.3040473840083</v>
      </c>
    </row>
    <row r="42" spans="1:6">
      <c r="B42">
        <v>2</v>
      </c>
      <c r="C42" t="s">
        <v>2</v>
      </c>
      <c r="D42">
        <f t="shared" ref="D42:D74" si="1">VLOOKUP($C42,$B$3:$F$36,5,FALSE)</f>
        <v>606</v>
      </c>
      <c r="E42">
        <v>4148588</v>
      </c>
      <c r="F42">
        <f t="shared" ref="F42:F74" si="2">E42/D42</f>
        <v>6845.8547854785475</v>
      </c>
    </row>
    <row r="43" spans="1:6">
      <c r="B43">
        <v>3</v>
      </c>
      <c r="C43" t="s">
        <v>3</v>
      </c>
      <c r="D43">
        <f t="shared" si="1"/>
        <v>179</v>
      </c>
      <c r="E43">
        <v>1370331</v>
      </c>
      <c r="F43">
        <f t="shared" si="2"/>
        <v>7655.480446927374</v>
      </c>
    </row>
    <row r="44" spans="1:6">
      <c r="B44">
        <v>4</v>
      </c>
      <c r="C44" t="s">
        <v>4</v>
      </c>
      <c r="D44">
        <f t="shared" si="1"/>
        <v>596</v>
      </c>
      <c r="E44">
        <v>11934373</v>
      </c>
      <c r="F44">
        <f t="shared" si="2"/>
        <v>20024.115771812081</v>
      </c>
    </row>
    <row r="45" spans="1:6">
      <c r="B45">
        <v>5</v>
      </c>
      <c r="C45" t="s">
        <v>5</v>
      </c>
      <c r="D45">
        <f t="shared" si="1"/>
        <v>353</v>
      </c>
      <c r="E45">
        <v>1872136</v>
      </c>
      <c r="F45">
        <f t="shared" si="2"/>
        <v>5303.5014164305949</v>
      </c>
    </row>
    <row r="46" spans="1:6">
      <c r="B46">
        <v>6</v>
      </c>
      <c r="C46" t="s">
        <v>6</v>
      </c>
      <c r="D46">
        <f t="shared" si="1"/>
        <v>171</v>
      </c>
      <c r="E46">
        <v>1131670</v>
      </c>
      <c r="F46">
        <f t="shared" si="2"/>
        <v>6617.9532163742688</v>
      </c>
    </row>
    <row r="47" spans="1:6">
      <c r="B47">
        <v>7</v>
      </c>
      <c r="C47" t="s">
        <v>7</v>
      </c>
      <c r="D47">
        <f t="shared" si="1"/>
        <v>180</v>
      </c>
      <c r="E47">
        <v>868819</v>
      </c>
      <c r="F47">
        <f t="shared" si="2"/>
        <v>4826.7722222222219</v>
      </c>
    </row>
    <row r="48" spans="1:6">
      <c r="B48">
        <v>8</v>
      </c>
      <c r="C48" t="s">
        <v>8</v>
      </c>
      <c r="D48">
        <f t="shared" si="1"/>
        <v>472</v>
      </c>
      <c r="E48">
        <v>10154134</v>
      </c>
      <c r="F48">
        <f t="shared" si="2"/>
        <v>21512.995762711864</v>
      </c>
    </row>
    <row r="49" spans="2:6">
      <c r="B49">
        <v>9</v>
      </c>
      <c r="C49" t="s">
        <v>9</v>
      </c>
      <c r="D49">
        <f t="shared" si="1"/>
        <v>619</v>
      </c>
      <c r="E49">
        <v>3397164</v>
      </c>
      <c r="F49">
        <f t="shared" si="2"/>
        <v>5488.1486268174476</v>
      </c>
    </row>
    <row r="50" spans="2:6">
      <c r="B50">
        <v>10</v>
      </c>
      <c r="C50" t="s">
        <v>10</v>
      </c>
      <c r="D50">
        <f t="shared" si="1"/>
        <v>2130</v>
      </c>
      <c r="E50">
        <v>46668214</v>
      </c>
      <c r="F50">
        <f t="shared" si="2"/>
        <v>21909.959624413146</v>
      </c>
    </row>
    <row r="51" spans="2:6">
      <c r="B51">
        <v>11</v>
      </c>
      <c r="C51" t="s">
        <v>11</v>
      </c>
      <c r="D51">
        <f t="shared" si="1"/>
        <v>3347</v>
      </c>
      <c r="E51">
        <v>33753023</v>
      </c>
      <c r="F51">
        <f t="shared" si="2"/>
        <v>10084.560203167015</v>
      </c>
    </row>
    <row r="52" spans="2:6">
      <c r="B52">
        <v>12</v>
      </c>
      <c r="C52" t="s">
        <v>12</v>
      </c>
      <c r="D52">
        <f t="shared" si="1"/>
        <v>3744</v>
      </c>
      <c r="E52">
        <v>38828061</v>
      </c>
      <c r="F52">
        <f t="shared" si="2"/>
        <v>10370.742788461539</v>
      </c>
    </row>
    <row r="53" spans="2:6">
      <c r="B53">
        <v>13</v>
      </c>
      <c r="C53" t="s">
        <v>13</v>
      </c>
      <c r="D53">
        <f t="shared" si="1"/>
        <v>422</v>
      </c>
      <c r="E53">
        <v>4783209</v>
      </c>
      <c r="F53">
        <f t="shared" si="2"/>
        <v>11334.618483412321</v>
      </c>
    </row>
    <row r="54" spans="2:6">
      <c r="B54">
        <v>14</v>
      </c>
      <c r="C54" t="s">
        <v>14</v>
      </c>
      <c r="D54">
        <f t="shared" si="1"/>
        <v>975</v>
      </c>
      <c r="E54">
        <v>3984315</v>
      </c>
      <c r="F54">
        <f t="shared" si="2"/>
        <v>4086.476923076923</v>
      </c>
    </row>
    <row r="55" spans="2:6">
      <c r="B55">
        <v>15</v>
      </c>
      <c r="C55" t="s">
        <v>15</v>
      </c>
      <c r="D55">
        <f t="shared" si="1"/>
        <v>789</v>
      </c>
      <c r="E55">
        <v>2490178</v>
      </c>
      <c r="F55">
        <f t="shared" si="2"/>
        <v>3156.1191381495564</v>
      </c>
    </row>
    <row r="56" spans="2:6">
      <c r="B56">
        <v>16</v>
      </c>
      <c r="C56" t="s">
        <v>16</v>
      </c>
      <c r="D56">
        <f t="shared" si="1"/>
        <v>616</v>
      </c>
      <c r="E56">
        <v>3422676</v>
      </c>
      <c r="F56">
        <f t="shared" si="2"/>
        <v>5556.2922077922076</v>
      </c>
    </row>
    <row r="57" spans="2:6">
      <c r="B57">
        <v>17</v>
      </c>
      <c r="C57" t="s">
        <v>17</v>
      </c>
      <c r="D57">
        <f t="shared" si="1"/>
        <v>127</v>
      </c>
      <c r="E57">
        <v>639639</v>
      </c>
      <c r="F57">
        <f t="shared" si="2"/>
        <v>5036.5275590551182</v>
      </c>
    </row>
    <row r="58" spans="2:6">
      <c r="B58">
        <v>18</v>
      </c>
      <c r="C58" t="s">
        <v>18</v>
      </c>
      <c r="D58">
        <f t="shared" si="1"/>
        <v>181</v>
      </c>
      <c r="E58">
        <v>1968313</v>
      </c>
      <c r="F58">
        <f t="shared" si="2"/>
        <v>10874.657458563535</v>
      </c>
    </row>
    <row r="59" spans="2:6">
      <c r="B59">
        <v>19</v>
      </c>
      <c r="C59" t="s">
        <v>19</v>
      </c>
      <c r="D59">
        <f t="shared" si="1"/>
        <v>944</v>
      </c>
      <c r="E59">
        <v>8109601</v>
      </c>
      <c r="F59">
        <f t="shared" si="2"/>
        <v>8590.6790254237294</v>
      </c>
    </row>
    <row r="60" spans="2:6">
      <c r="B60">
        <v>20</v>
      </c>
      <c r="C60" t="s">
        <v>20</v>
      </c>
      <c r="D60">
        <f t="shared" si="1"/>
        <v>144</v>
      </c>
      <c r="E60">
        <v>1160275</v>
      </c>
      <c r="F60">
        <f t="shared" si="2"/>
        <v>8057.4652777777774</v>
      </c>
    </row>
    <row r="61" spans="2:6">
      <c r="B61">
        <v>21</v>
      </c>
      <c r="C61" t="s">
        <v>21</v>
      </c>
      <c r="D61">
        <f t="shared" si="1"/>
        <v>197</v>
      </c>
      <c r="E61">
        <v>1683856</v>
      </c>
      <c r="F61">
        <f t="shared" si="2"/>
        <v>8547.4923857868016</v>
      </c>
    </row>
    <row r="62" spans="2:6">
      <c r="B62">
        <v>22</v>
      </c>
      <c r="C62" t="s">
        <v>22</v>
      </c>
      <c r="D62">
        <f t="shared" si="1"/>
        <v>433</v>
      </c>
      <c r="E62">
        <v>4830118</v>
      </c>
      <c r="F62">
        <f t="shared" si="2"/>
        <v>11155.006928406467</v>
      </c>
    </row>
    <row r="63" spans="2:6">
      <c r="B63">
        <v>23</v>
      </c>
      <c r="C63" t="s">
        <v>23</v>
      </c>
      <c r="D63">
        <f t="shared" si="1"/>
        <v>681</v>
      </c>
      <c r="E63">
        <v>5112760</v>
      </c>
      <c r="F63">
        <f t="shared" si="2"/>
        <v>7507.7239353891337</v>
      </c>
    </row>
    <row r="64" spans="2:6">
      <c r="B64">
        <v>24</v>
      </c>
      <c r="C64" t="s">
        <v>24</v>
      </c>
      <c r="D64">
        <f t="shared" si="1"/>
        <v>674</v>
      </c>
      <c r="E64">
        <v>3143088</v>
      </c>
      <c r="F64">
        <f t="shared" si="2"/>
        <v>4663.3353115727004</v>
      </c>
    </row>
    <row r="65" spans="2:6">
      <c r="B65">
        <v>25</v>
      </c>
      <c r="C65" t="s">
        <v>25</v>
      </c>
      <c r="D65">
        <f t="shared" si="1"/>
        <v>1105</v>
      </c>
      <c r="E65">
        <v>6330941</v>
      </c>
      <c r="F65">
        <f t="shared" si="2"/>
        <v>5729.3583710407238</v>
      </c>
    </row>
    <row r="66" spans="2:6">
      <c r="B66">
        <v>26</v>
      </c>
      <c r="C66" t="s">
        <v>26</v>
      </c>
      <c r="D66">
        <f t="shared" si="1"/>
        <v>223</v>
      </c>
      <c r="E66">
        <v>1279994</v>
      </c>
      <c r="F66">
        <f t="shared" si="2"/>
        <v>5739.8834080717488</v>
      </c>
    </row>
    <row r="67" spans="2:6">
      <c r="B67">
        <v>27</v>
      </c>
      <c r="C67" t="s">
        <v>27</v>
      </c>
      <c r="D67">
        <f t="shared" si="1"/>
        <v>1033</v>
      </c>
      <c r="E67">
        <v>8512608</v>
      </c>
      <c r="F67">
        <f t="shared" si="2"/>
        <v>8240.6660212971929</v>
      </c>
    </row>
    <row r="68" spans="2:6">
      <c r="B68">
        <v>28</v>
      </c>
      <c r="C68" t="s">
        <v>28</v>
      </c>
      <c r="D68">
        <f t="shared" si="1"/>
        <v>528</v>
      </c>
      <c r="E68">
        <v>2872857</v>
      </c>
      <c r="F68">
        <f t="shared" si="2"/>
        <v>5441.017045454545</v>
      </c>
    </row>
    <row r="69" spans="2:6">
      <c r="B69">
        <v>29</v>
      </c>
      <c r="C69" t="s">
        <v>29</v>
      </c>
      <c r="D69">
        <f t="shared" si="1"/>
        <v>570</v>
      </c>
      <c r="E69">
        <v>2495248</v>
      </c>
      <c r="F69">
        <f t="shared" si="2"/>
        <v>4377.6280701754386</v>
      </c>
    </row>
    <row r="70" spans="2:6">
      <c r="B70">
        <v>30</v>
      </c>
      <c r="C70" t="s">
        <v>30</v>
      </c>
      <c r="D70">
        <f t="shared" si="1"/>
        <v>288</v>
      </c>
      <c r="E70">
        <v>2409921</v>
      </c>
      <c r="F70">
        <f t="shared" si="2"/>
        <v>8367.78125</v>
      </c>
    </row>
    <row r="71" spans="2:6">
      <c r="B71">
        <v>31</v>
      </c>
      <c r="C71" t="s">
        <v>31</v>
      </c>
      <c r="D71">
        <f t="shared" si="1"/>
        <v>804</v>
      </c>
      <c r="E71">
        <v>5190577</v>
      </c>
      <c r="F71">
        <f t="shared" si="2"/>
        <v>6455.9415422885568</v>
      </c>
    </row>
    <row r="72" spans="2:6">
      <c r="B72">
        <v>32</v>
      </c>
      <c r="C72" t="s">
        <v>32</v>
      </c>
      <c r="D72">
        <f t="shared" si="1"/>
        <v>1332</v>
      </c>
      <c r="E72">
        <v>8043042</v>
      </c>
      <c r="F72">
        <f t="shared" si="2"/>
        <v>6038.3198198198197</v>
      </c>
    </row>
    <row r="73" spans="2:6">
      <c r="B73">
        <v>33</v>
      </c>
      <c r="C73" t="s">
        <v>33</v>
      </c>
      <c r="D73">
        <f t="shared" si="1"/>
        <v>1733</v>
      </c>
      <c r="E73">
        <v>13923262</v>
      </c>
      <c r="F73">
        <f t="shared" si="2"/>
        <v>8034.1961915753027</v>
      </c>
    </row>
    <row r="74" spans="2:6">
      <c r="B74">
        <v>34</v>
      </c>
      <c r="C74" t="s">
        <v>34</v>
      </c>
      <c r="D74">
        <f t="shared" si="1"/>
        <v>501</v>
      </c>
      <c r="E74">
        <v>3675768</v>
      </c>
      <c r="F74">
        <f t="shared" si="2"/>
        <v>7336.8622754491016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5596-0D67-4BC8-9A64-D8D4E93C10EB}">
  <dimension ref="A1:Z82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A48" sqref="A48:B82"/>
    </sheetView>
  </sheetViews>
  <sheetFormatPr defaultColWidth="8.4140625" defaultRowHeight="18"/>
  <cols>
    <col min="1" max="2" width="21.75" style="16" customWidth="1"/>
    <col min="3" max="23" width="8.9140625" style="16" customWidth="1"/>
    <col min="24" max="24" width="8.4140625" style="16"/>
    <col min="25" max="26" width="10.58203125" style="16" bestFit="1" customWidth="1"/>
    <col min="27" max="257" width="8.4140625" style="16"/>
    <col min="258" max="258" width="21.75" style="16" customWidth="1"/>
    <col min="259" max="279" width="8.9140625" style="16" customWidth="1"/>
    <col min="280" max="280" width="8.4140625" style="16"/>
    <col min="281" max="282" width="10.58203125" style="16" bestFit="1" customWidth="1"/>
    <col min="283" max="513" width="8.4140625" style="16"/>
    <col min="514" max="514" width="21.75" style="16" customWidth="1"/>
    <col min="515" max="535" width="8.9140625" style="16" customWidth="1"/>
    <col min="536" max="536" width="8.4140625" style="16"/>
    <col min="537" max="538" width="10.58203125" style="16" bestFit="1" customWidth="1"/>
    <col min="539" max="769" width="8.4140625" style="16"/>
    <col min="770" max="770" width="21.75" style="16" customWidth="1"/>
    <col min="771" max="791" width="8.9140625" style="16" customWidth="1"/>
    <col min="792" max="792" width="8.4140625" style="16"/>
    <col min="793" max="794" width="10.58203125" style="16" bestFit="1" customWidth="1"/>
    <col min="795" max="1025" width="8.4140625" style="16"/>
    <col min="1026" max="1026" width="21.75" style="16" customWidth="1"/>
    <col min="1027" max="1047" width="8.9140625" style="16" customWidth="1"/>
    <col min="1048" max="1048" width="8.4140625" style="16"/>
    <col min="1049" max="1050" width="10.58203125" style="16" bestFit="1" customWidth="1"/>
    <col min="1051" max="1281" width="8.4140625" style="16"/>
    <col min="1282" max="1282" width="21.75" style="16" customWidth="1"/>
    <col min="1283" max="1303" width="8.9140625" style="16" customWidth="1"/>
    <col min="1304" max="1304" width="8.4140625" style="16"/>
    <col min="1305" max="1306" width="10.58203125" style="16" bestFit="1" customWidth="1"/>
    <col min="1307" max="1537" width="8.4140625" style="16"/>
    <col min="1538" max="1538" width="21.75" style="16" customWidth="1"/>
    <col min="1539" max="1559" width="8.9140625" style="16" customWidth="1"/>
    <col min="1560" max="1560" width="8.4140625" style="16"/>
    <col min="1561" max="1562" width="10.58203125" style="16" bestFit="1" customWidth="1"/>
    <col min="1563" max="1793" width="8.4140625" style="16"/>
    <col min="1794" max="1794" width="21.75" style="16" customWidth="1"/>
    <col min="1795" max="1815" width="8.9140625" style="16" customWidth="1"/>
    <col min="1816" max="1816" width="8.4140625" style="16"/>
    <col min="1817" max="1818" width="10.58203125" style="16" bestFit="1" customWidth="1"/>
    <col min="1819" max="2049" width="8.4140625" style="16"/>
    <col min="2050" max="2050" width="21.75" style="16" customWidth="1"/>
    <col min="2051" max="2071" width="8.9140625" style="16" customWidth="1"/>
    <col min="2072" max="2072" width="8.4140625" style="16"/>
    <col min="2073" max="2074" width="10.58203125" style="16" bestFit="1" customWidth="1"/>
    <col min="2075" max="2305" width="8.4140625" style="16"/>
    <col min="2306" max="2306" width="21.75" style="16" customWidth="1"/>
    <col min="2307" max="2327" width="8.9140625" style="16" customWidth="1"/>
    <col min="2328" max="2328" width="8.4140625" style="16"/>
    <col min="2329" max="2330" width="10.58203125" style="16" bestFit="1" customWidth="1"/>
    <col min="2331" max="2561" width="8.4140625" style="16"/>
    <col min="2562" max="2562" width="21.75" style="16" customWidth="1"/>
    <col min="2563" max="2583" width="8.9140625" style="16" customWidth="1"/>
    <col min="2584" max="2584" width="8.4140625" style="16"/>
    <col min="2585" max="2586" width="10.58203125" style="16" bestFit="1" customWidth="1"/>
    <col min="2587" max="2817" width="8.4140625" style="16"/>
    <col min="2818" max="2818" width="21.75" style="16" customWidth="1"/>
    <col min="2819" max="2839" width="8.9140625" style="16" customWidth="1"/>
    <col min="2840" max="2840" width="8.4140625" style="16"/>
    <col min="2841" max="2842" width="10.58203125" style="16" bestFit="1" customWidth="1"/>
    <col min="2843" max="3073" width="8.4140625" style="16"/>
    <col min="3074" max="3074" width="21.75" style="16" customWidth="1"/>
    <col min="3075" max="3095" width="8.9140625" style="16" customWidth="1"/>
    <col min="3096" max="3096" width="8.4140625" style="16"/>
    <col min="3097" max="3098" width="10.58203125" style="16" bestFit="1" customWidth="1"/>
    <col min="3099" max="3329" width="8.4140625" style="16"/>
    <col min="3330" max="3330" width="21.75" style="16" customWidth="1"/>
    <col min="3331" max="3351" width="8.9140625" style="16" customWidth="1"/>
    <col min="3352" max="3352" width="8.4140625" style="16"/>
    <col min="3353" max="3354" width="10.58203125" style="16" bestFit="1" customWidth="1"/>
    <col min="3355" max="3585" width="8.4140625" style="16"/>
    <col min="3586" max="3586" width="21.75" style="16" customWidth="1"/>
    <col min="3587" max="3607" width="8.9140625" style="16" customWidth="1"/>
    <col min="3608" max="3608" width="8.4140625" style="16"/>
    <col min="3609" max="3610" width="10.58203125" style="16" bestFit="1" customWidth="1"/>
    <col min="3611" max="3841" width="8.4140625" style="16"/>
    <col min="3842" max="3842" width="21.75" style="16" customWidth="1"/>
    <col min="3843" max="3863" width="8.9140625" style="16" customWidth="1"/>
    <col min="3864" max="3864" width="8.4140625" style="16"/>
    <col min="3865" max="3866" width="10.58203125" style="16" bestFit="1" customWidth="1"/>
    <col min="3867" max="4097" width="8.4140625" style="16"/>
    <col min="4098" max="4098" width="21.75" style="16" customWidth="1"/>
    <col min="4099" max="4119" width="8.9140625" style="16" customWidth="1"/>
    <col min="4120" max="4120" width="8.4140625" style="16"/>
    <col min="4121" max="4122" width="10.58203125" style="16" bestFit="1" customWidth="1"/>
    <col min="4123" max="4353" width="8.4140625" style="16"/>
    <col min="4354" max="4354" width="21.75" style="16" customWidth="1"/>
    <col min="4355" max="4375" width="8.9140625" style="16" customWidth="1"/>
    <col min="4376" max="4376" width="8.4140625" style="16"/>
    <col min="4377" max="4378" width="10.58203125" style="16" bestFit="1" customWidth="1"/>
    <col min="4379" max="4609" width="8.4140625" style="16"/>
    <col min="4610" max="4610" width="21.75" style="16" customWidth="1"/>
    <col min="4611" max="4631" width="8.9140625" style="16" customWidth="1"/>
    <col min="4632" max="4632" width="8.4140625" style="16"/>
    <col min="4633" max="4634" width="10.58203125" style="16" bestFit="1" customWidth="1"/>
    <col min="4635" max="4865" width="8.4140625" style="16"/>
    <col min="4866" max="4866" width="21.75" style="16" customWidth="1"/>
    <col min="4867" max="4887" width="8.9140625" style="16" customWidth="1"/>
    <col min="4888" max="4888" width="8.4140625" style="16"/>
    <col min="4889" max="4890" width="10.58203125" style="16" bestFit="1" customWidth="1"/>
    <col min="4891" max="5121" width="8.4140625" style="16"/>
    <col min="5122" max="5122" width="21.75" style="16" customWidth="1"/>
    <col min="5123" max="5143" width="8.9140625" style="16" customWidth="1"/>
    <col min="5144" max="5144" width="8.4140625" style="16"/>
    <col min="5145" max="5146" width="10.58203125" style="16" bestFit="1" customWidth="1"/>
    <col min="5147" max="5377" width="8.4140625" style="16"/>
    <col min="5378" max="5378" width="21.75" style="16" customWidth="1"/>
    <col min="5379" max="5399" width="8.9140625" style="16" customWidth="1"/>
    <col min="5400" max="5400" width="8.4140625" style="16"/>
    <col min="5401" max="5402" width="10.58203125" style="16" bestFit="1" customWidth="1"/>
    <col min="5403" max="5633" width="8.4140625" style="16"/>
    <col min="5634" max="5634" width="21.75" style="16" customWidth="1"/>
    <col min="5635" max="5655" width="8.9140625" style="16" customWidth="1"/>
    <col min="5656" max="5656" width="8.4140625" style="16"/>
    <col min="5657" max="5658" width="10.58203125" style="16" bestFit="1" customWidth="1"/>
    <col min="5659" max="5889" width="8.4140625" style="16"/>
    <col min="5890" max="5890" width="21.75" style="16" customWidth="1"/>
    <col min="5891" max="5911" width="8.9140625" style="16" customWidth="1"/>
    <col min="5912" max="5912" width="8.4140625" style="16"/>
    <col min="5913" max="5914" width="10.58203125" style="16" bestFit="1" customWidth="1"/>
    <col min="5915" max="6145" width="8.4140625" style="16"/>
    <col min="6146" max="6146" width="21.75" style="16" customWidth="1"/>
    <col min="6147" max="6167" width="8.9140625" style="16" customWidth="1"/>
    <col min="6168" max="6168" width="8.4140625" style="16"/>
    <col min="6169" max="6170" width="10.58203125" style="16" bestFit="1" customWidth="1"/>
    <col min="6171" max="6401" width="8.4140625" style="16"/>
    <col min="6402" max="6402" width="21.75" style="16" customWidth="1"/>
    <col min="6403" max="6423" width="8.9140625" style="16" customWidth="1"/>
    <col min="6424" max="6424" width="8.4140625" style="16"/>
    <col min="6425" max="6426" width="10.58203125" style="16" bestFit="1" customWidth="1"/>
    <col min="6427" max="6657" width="8.4140625" style="16"/>
    <col min="6658" max="6658" width="21.75" style="16" customWidth="1"/>
    <col min="6659" max="6679" width="8.9140625" style="16" customWidth="1"/>
    <col min="6680" max="6680" width="8.4140625" style="16"/>
    <col min="6681" max="6682" width="10.58203125" style="16" bestFit="1" customWidth="1"/>
    <col min="6683" max="6913" width="8.4140625" style="16"/>
    <col min="6914" max="6914" width="21.75" style="16" customWidth="1"/>
    <col min="6915" max="6935" width="8.9140625" style="16" customWidth="1"/>
    <col min="6936" max="6936" width="8.4140625" style="16"/>
    <col min="6937" max="6938" width="10.58203125" style="16" bestFit="1" customWidth="1"/>
    <col min="6939" max="7169" width="8.4140625" style="16"/>
    <col min="7170" max="7170" width="21.75" style="16" customWidth="1"/>
    <col min="7171" max="7191" width="8.9140625" style="16" customWidth="1"/>
    <col min="7192" max="7192" width="8.4140625" style="16"/>
    <col min="7193" max="7194" width="10.58203125" style="16" bestFit="1" customWidth="1"/>
    <col min="7195" max="7425" width="8.4140625" style="16"/>
    <col min="7426" max="7426" width="21.75" style="16" customWidth="1"/>
    <col min="7427" max="7447" width="8.9140625" style="16" customWidth="1"/>
    <col min="7448" max="7448" width="8.4140625" style="16"/>
    <col min="7449" max="7450" width="10.58203125" style="16" bestFit="1" customWidth="1"/>
    <col min="7451" max="7681" width="8.4140625" style="16"/>
    <col min="7682" max="7682" width="21.75" style="16" customWidth="1"/>
    <col min="7683" max="7703" width="8.9140625" style="16" customWidth="1"/>
    <col min="7704" max="7704" width="8.4140625" style="16"/>
    <col min="7705" max="7706" width="10.58203125" style="16" bestFit="1" customWidth="1"/>
    <col min="7707" max="7937" width="8.4140625" style="16"/>
    <col min="7938" max="7938" width="21.75" style="16" customWidth="1"/>
    <col min="7939" max="7959" width="8.9140625" style="16" customWidth="1"/>
    <col min="7960" max="7960" width="8.4140625" style="16"/>
    <col min="7961" max="7962" width="10.58203125" style="16" bestFit="1" customWidth="1"/>
    <col min="7963" max="8193" width="8.4140625" style="16"/>
    <col min="8194" max="8194" width="21.75" style="16" customWidth="1"/>
    <col min="8195" max="8215" width="8.9140625" style="16" customWidth="1"/>
    <col min="8216" max="8216" width="8.4140625" style="16"/>
    <col min="8217" max="8218" width="10.58203125" style="16" bestFit="1" customWidth="1"/>
    <col min="8219" max="8449" width="8.4140625" style="16"/>
    <col min="8450" max="8450" width="21.75" style="16" customWidth="1"/>
    <col min="8451" max="8471" width="8.9140625" style="16" customWidth="1"/>
    <col min="8472" max="8472" width="8.4140625" style="16"/>
    <col min="8473" max="8474" width="10.58203125" style="16" bestFit="1" customWidth="1"/>
    <col min="8475" max="8705" width="8.4140625" style="16"/>
    <col min="8706" max="8706" width="21.75" style="16" customWidth="1"/>
    <col min="8707" max="8727" width="8.9140625" style="16" customWidth="1"/>
    <col min="8728" max="8728" width="8.4140625" style="16"/>
    <col min="8729" max="8730" width="10.58203125" style="16" bestFit="1" customWidth="1"/>
    <col min="8731" max="8961" width="8.4140625" style="16"/>
    <col min="8962" max="8962" width="21.75" style="16" customWidth="1"/>
    <col min="8963" max="8983" width="8.9140625" style="16" customWidth="1"/>
    <col min="8984" max="8984" width="8.4140625" style="16"/>
    <col min="8985" max="8986" width="10.58203125" style="16" bestFit="1" customWidth="1"/>
    <col min="8987" max="9217" width="8.4140625" style="16"/>
    <col min="9218" max="9218" width="21.75" style="16" customWidth="1"/>
    <col min="9219" max="9239" width="8.9140625" style="16" customWidth="1"/>
    <col min="9240" max="9240" width="8.4140625" style="16"/>
    <col min="9241" max="9242" width="10.58203125" style="16" bestFit="1" customWidth="1"/>
    <col min="9243" max="9473" width="8.4140625" style="16"/>
    <col min="9474" max="9474" width="21.75" style="16" customWidth="1"/>
    <col min="9475" max="9495" width="8.9140625" style="16" customWidth="1"/>
    <col min="9496" max="9496" width="8.4140625" style="16"/>
    <col min="9497" max="9498" width="10.58203125" style="16" bestFit="1" customWidth="1"/>
    <col min="9499" max="9729" width="8.4140625" style="16"/>
    <col min="9730" max="9730" width="21.75" style="16" customWidth="1"/>
    <col min="9731" max="9751" width="8.9140625" style="16" customWidth="1"/>
    <col min="9752" max="9752" width="8.4140625" style="16"/>
    <col min="9753" max="9754" width="10.58203125" style="16" bestFit="1" customWidth="1"/>
    <col min="9755" max="9985" width="8.4140625" style="16"/>
    <col min="9986" max="9986" width="21.75" style="16" customWidth="1"/>
    <col min="9987" max="10007" width="8.9140625" style="16" customWidth="1"/>
    <col min="10008" max="10008" width="8.4140625" style="16"/>
    <col min="10009" max="10010" width="10.58203125" style="16" bestFit="1" customWidth="1"/>
    <col min="10011" max="10241" width="8.4140625" style="16"/>
    <col min="10242" max="10242" width="21.75" style="16" customWidth="1"/>
    <col min="10243" max="10263" width="8.9140625" style="16" customWidth="1"/>
    <col min="10264" max="10264" width="8.4140625" style="16"/>
    <col min="10265" max="10266" width="10.58203125" style="16" bestFit="1" customWidth="1"/>
    <col min="10267" max="10497" width="8.4140625" style="16"/>
    <col min="10498" max="10498" width="21.75" style="16" customWidth="1"/>
    <col min="10499" max="10519" width="8.9140625" style="16" customWidth="1"/>
    <col min="10520" max="10520" width="8.4140625" style="16"/>
    <col min="10521" max="10522" width="10.58203125" style="16" bestFit="1" customWidth="1"/>
    <col min="10523" max="10753" width="8.4140625" style="16"/>
    <col min="10754" max="10754" width="21.75" style="16" customWidth="1"/>
    <col min="10755" max="10775" width="8.9140625" style="16" customWidth="1"/>
    <col min="10776" max="10776" width="8.4140625" style="16"/>
    <col min="10777" max="10778" width="10.58203125" style="16" bestFit="1" customWidth="1"/>
    <col min="10779" max="11009" width="8.4140625" style="16"/>
    <col min="11010" max="11010" width="21.75" style="16" customWidth="1"/>
    <col min="11011" max="11031" width="8.9140625" style="16" customWidth="1"/>
    <col min="11032" max="11032" width="8.4140625" style="16"/>
    <col min="11033" max="11034" width="10.58203125" style="16" bestFit="1" customWidth="1"/>
    <col min="11035" max="11265" width="8.4140625" style="16"/>
    <col min="11266" max="11266" width="21.75" style="16" customWidth="1"/>
    <col min="11267" max="11287" width="8.9140625" style="16" customWidth="1"/>
    <col min="11288" max="11288" width="8.4140625" style="16"/>
    <col min="11289" max="11290" width="10.58203125" style="16" bestFit="1" customWidth="1"/>
    <col min="11291" max="11521" width="8.4140625" style="16"/>
    <col min="11522" max="11522" width="21.75" style="16" customWidth="1"/>
    <col min="11523" max="11543" width="8.9140625" style="16" customWidth="1"/>
    <col min="11544" max="11544" width="8.4140625" style="16"/>
    <col min="11545" max="11546" width="10.58203125" style="16" bestFit="1" customWidth="1"/>
    <col min="11547" max="11777" width="8.4140625" style="16"/>
    <col min="11778" max="11778" width="21.75" style="16" customWidth="1"/>
    <col min="11779" max="11799" width="8.9140625" style="16" customWidth="1"/>
    <col min="11800" max="11800" width="8.4140625" style="16"/>
    <col min="11801" max="11802" width="10.58203125" style="16" bestFit="1" customWidth="1"/>
    <col min="11803" max="12033" width="8.4140625" style="16"/>
    <col min="12034" max="12034" width="21.75" style="16" customWidth="1"/>
    <col min="12035" max="12055" width="8.9140625" style="16" customWidth="1"/>
    <col min="12056" max="12056" width="8.4140625" style="16"/>
    <col min="12057" max="12058" width="10.58203125" style="16" bestFit="1" customWidth="1"/>
    <col min="12059" max="12289" width="8.4140625" style="16"/>
    <col min="12290" max="12290" width="21.75" style="16" customWidth="1"/>
    <col min="12291" max="12311" width="8.9140625" style="16" customWidth="1"/>
    <col min="12312" max="12312" width="8.4140625" style="16"/>
    <col min="12313" max="12314" width="10.58203125" style="16" bestFit="1" customWidth="1"/>
    <col min="12315" max="12545" width="8.4140625" style="16"/>
    <col min="12546" max="12546" width="21.75" style="16" customWidth="1"/>
    <col min="12547" max="12567" width="8.9140625" style="16" customWidth="1"/>
    <col min="12568" max="12568" width="8.4140625" style="16"/>
    <col min="12569" max="12570" width="10.58203125" style="16" bestFit="1" customWidth="1"/>
    <col min="12571" max="12801" width="8.4140625" style="16"/>
    <col min="12802" max="12802" width="21.75" style="16" customWidth="1"/>
    <col min="12803" max="12823" width="8.9140625" style="16" customWidth="1"/>
    <col min="12824" max="12824" width="8.4140625" style="16"/>
    <col min="12825" max="12826" width="10.58203125" style="16" bestFit="1" customWidth="1"/>
    <col min="12827" max="13057" width="8.4140625" style="16"/>
    <col min="13058" max="13058" width="21.75" style="16" customWidth="1"/>
    <col min="13059" max="13079" width="8.9140625" style="16" customWidth="1"/>
    <col min="13080" max="13080" width="8.4140625" style="16"/>
    <col min="13081" max="13082" width="10.58203125" style="16" bestFit="1" customWidth="1"/>
    <col min="13083" max="13313" width="8.4140625" style="16"/>
    <col min="13314" max="13314" width="21.75" style="16" customWidth="1"/>
    <col min="13315" max="13335" width="8.9140625" style="16" customWidth="1"/>
    <col min="13336" max="13336" width="8.4140625" style="16"/>
    <col min="13337" max="13338" width="10.58203125" style="16" bestFit="1" customWidth="1"/>
    <col min="13339" max="13569" width="8.4140625" style="16"/>
    <col min="13570" max="13570" width="21.75" style="16" customWidth="1"/>
    <col min="13571" max="13591" width="8.9140625" style="16" customWidth="1"/>
    <col min="13592" max="13592" width="8.4140625" style="16"/>
    <col min="13593" max="13594" width="10.58203125" style="16" bestFit="1" customWidth="1"/>
    <col min="13595" max="13825" width="8.4140625" style="16"/>
    <col min="13826" max="13826" width="21.75" style="16" customWidth="1"/>
    <col min="13827" max="13847" width="8.9140625" style="16" customWidth="1"/>
    <col min="13848" max="13848" width="8.4140625" style="16"/>
    <col min="13849" max="13850" width="10.58203125" style="16" bestFit="1" customWidth="1"/>
    <col min="13851" max="14081" width="8.4140625" style="16"/>
    <col min="14082" max="14082" width="21.75" style="16" customWidth="1"/>
    <col min="14083" max="14103" width="8.9140625" style="16" customWidth="1"/>
    <col min="14104" max="14104" width="8.4140625" style="16"/>
    <col min="14105" max="14106" width="10.58203125" style="16" bestFit="1" customWidth="1"/>
    <col min="14107" max="14337" width="8.4140625" style="16"/>
    <col min="14338" max="14338" width="21.75" style="16" customWidth="1"/>
    <col min="14339" max="14359" width="8.9140625" style="16" customWidth="1"/>
    <col min="14360" max="14360" width="8.4140625" style="16"/>
    <col min="14361" max="14362" width="10.58203125" style="16" bestFit="1" customWidth="1"/>
    <col min="14363" max="14593" width="8.4140625" style="16"/>
    <col min="14594" max="14594" width="21.75" style="16" customWidth="1"/>
    <col min="14595" max="14615" width="8.9140625" style="16" customWidth="1"/>
    <col min="14616" max="14616" width="8.4140625" style="16"/>
    <col min="14617" max="14618" width="10.58203125" style="16" bestFit="1" customWidth="1"/>
    <col min="14619" max="14849" width="8.4140625" style="16"/>
    <col min="14850" max="14850" width="21.75" style="16" customWidth="1"/>
    <col min="14851" max="14871" width="8.9140625" style="16" customWidth="1"/>
    <col min="14872" max="14872" width="8.4140625" style="16"/>
    <col min="14873" max="14874" width="10.58203125" style="16" bestFit="1" customWidth="1"/>
    <col min="14875" max="15105" width="8.4140625" style="16"/>
    <col min="15106" max="15106" width="21.75" style="16" customWidth="1"/>
    <col min="15107" max="15127" width="8.9140625" style="16" customWidth="1"/>
    <col min="15128" max="15128" width="8.4140625" style="16"/>
    <col min="15129" max="15130" width="10.58203125" style="16" bestFit="1" customWidth="1"/>
    <col min="15131" max="15361" width="8.4140625" style="16"/>
    <col min="15362" max="15362" width="21.75" style="16" customWidth="1"/>
    <col min="15363" max="15383" width="8.9140625" style="16" customWidth="1"/>
    <col min="15384" max="15384" width="8.4140625" style="16"/>
    <col min="15385" max="15386" width="10.58203125" style="16" bestFit="1" customWidth="1"/>
    <col min="15387" max="15617" width="8.4140625" style="16"/>
    <col min="15618" max="15618" width="21.75" style="16" customWidth="1"/>
    <col min="15619" max="15639" width="8.9140625" style="16" customWidth="1"/>
    <col min="15640" max="15640" width="8.4140625" style="16"/>
    <col min="15641" max="15642" width="10.58203125" style="16" bestFit="1" customWidth="1"/>
    <col min="15643" max="15873" width="8.4140625" style="16"/>
    <col min="15874" max="15874" width="21.75" style="16" customWidth="1"/>
    <col min="15875" max="15895" width="8.9140625" style="16" customWidth="1"/>
    <col min="15896" max="15896" width="8.4140625" style="16"/>
    <col min="15897" max="15898" width="10.58203125" style="16" bestFit="1" customWidth="1"/>
    <col min="15899" max="16129" width="8.4140625" style="16"/>
    <col min="16130" max="16130" width="21.75" style="16" customWidth="1"/>
    <col min="16131" max="16151" width="8.9140625" style="16" customWidth="1"/>
    <col min="16152" max="16152" width="8.4140625" style="16"/>
    <col min="16153" max="16154" width="10.58203125" style="16" bestFit="1" customWidth="1"/>
    <col min="16155" max="16384" width="8.4140625" style="16"/>
  </cols>
  <sheetData>
    <row r="1" spans="1:26" s="14" customFormat="1">
      <c r="A1" s="50" t="s">
        <v>583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12"/>
      <c r="O1" s="12"/>
      <c r="P1" s="12"/>
      <c r="Q1" s="12"/>
      <c r="R1" s="12"/>
      <c r="S1" s="13"/>
    </row>
    <row r="2" spans="1:26" ht="15" customHeight="1">
      <c r="A2" s="15"/>
      <c r="B2" s="15"/>
    </row>
    <row r="3" spans="1:26" s="17" customFormat="1" ht="20.149999999999999" customHeight="1">
      <c r="A3" s="51" t="s">
        <v>436</v>
      </c>
      <c r="B3" s="51" t="s">
        <v>437</v>
      </c>
      <c r="C3" s="53" t="s">
        <v>584</v>
      </c>
      <c r="D3" s="54"/>
      <c r="E3" s="54"/>
      <c r="F3" s="54"/>
      <c r="G3" s="54"/>
      <c r="H3" s="54"/>
      <c r="I3" s="54"/>
      <c r="J3" s="55"/>
      <c r="K3" s="53" t="s">
        <v>585</v>
      </c>
      <c r="L3" s="54"/>
      <c r="M3" s="54"/>
      <c r="N3" s="54"/>
      <c r="O3" s="54"/>
      <c r="P3" s="54"/>
      <c r="Q3" s="54"/>
      <c r="R3" s="55"/>
      <c r="S3" s="53" t="s">
        <v>586</v>
      </c>
      <c r="T3" s="54"/>
      <c r="U3" s="54"/>
      <c r="V3" s="54"/>
      <c r="W3" s="54"/>
      <c r="X3" s="54"/>
      <c r="Y3" s="54"/>
      <c r="Z3" s="55"/>
    </row>
    <row r="4" spans="1:26" s="17" customFormat="1" ht="20.149999999999999" customHeight="1">
      <c r="A4" s="52"/>
      <c r="B4" s="52"/>
      <c r="C4" s="18">
        <v>2011</v>
      </c>
      <c r="D4" s="18">
        <v>2012</v>
      </c>
      <c r="E4" s="18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2011</v>
      </c>
      <c r="T4" s="18">
        <v>2012</v>
      </c>
      <c r="U4" s="18">
        <v>2013</v>
      </c>
      <c r="V4" s="18">
        <v>2014</v>
      </c>
      <c r="W4" s="18">
        <v>2015</v>
      </c>
      <c r="X4" s="18">
        <v>2016</v>
      </c>
      <c r="Y4" s="18">
        <v>2017</v>
      </c>
      <c r="Z4" s="18">
        <v>2018</v>
      </c>
    </row>
    <row r="5" spans="1:26" ht="15" customHeight="1">
      <c r="A5" s="19" t="s">
        <v>1</v>
      </c>
      <c r="B5" s="37" t="s">
        <v>1</v>
      </c>
      <c r="C5" s="20">
        <v>329257</v>
      </c>
      <c r="D5" s="20">
        <v>356132</v>
      </c>
      <c r="E5" s="20">
        <v>371838</v>
      </c>
      <c r="F5" s="20">
        <v>406835</v>
      </c>
      <c r="G5" s="21">
        <v>415354</v>
      </c>
      <c r="H5" s="21" t="s">
        <v>587</v>
      </c>
      <c r="I5" s="21">
        <v>529161.55407894298</v>
      </c>
      <c r="J5" s="21">
        <v>547668.07527667272</v>
      </c>
      <c r="K5" s="20">
        <v>224798</v>
      </c>
      <c r="L5" s="20">
        <v>227968</v>
      </c>
      <c r="M5" s="20">
        <v>255543</v>
      </c>
      <c r="N5" s="20">
        <v>273015</v>
      </c>
      <c r="O5" s="21">
        <v>336764</v>
      </c>
      <c r="P5" s="21" t="s">
        <v>588</v>
      </c>
      <c r="Q5" s="21">
        <v>373833.03817528038</v>
      </c>
      <c r="R5" s="21">
        <v>426149.27220625919</v>
      </c>
      <c r="S5" s="20">
        <v>554055</v>
      </c>
      <c r="T5" s="20">
        <v>584100</v>
      </c>
      <c r="U5" s="20">
        <v>627381</v>
      </c>
      <c r="V5" s="20">
        <v>679850</v>
      </c>
      <c r="W5" s="22">
        <v>752118</v>
      </c>
      <c r="X5" s="22" t="s">
        <v>589</v>
      </c>
      <c r="Y5" s="22">
        <v>902994.5922542233</v>
      </c>
      <c r="Z5" s="23">
        <v>973817.34748293192</v>
      </c>
    </row>
    <row r="6" spans="1:26" ht="15" customHeight="1">
      <c r="A6" s="19" t="s">
        <v>442</v>
      </c>
      <c r="B6" s="37" t="s">
        <v>33</v>
      </c>
      <c r="C6" s="20">
        <v>316343</v>
      </c>
      <c r="D6" s="20">
        <v>344467</v>
      </c>
      <c r="E6" s="20">
        <v>363363</v>
      </c>
      <c r="F6" s="20">
        <v>398932</v>
      </c>
      <c r="G6" s="21">
        <v>414566</v>
      </c>
      <c r="H6" s="21" t="s">
        <v>590</v>
      </c>
      <c r="I6" s="21">
        <v>522766.38016056898</v>
      </c>
      <c r="J6" s="21">
        <v>554754.23150041548</v>
      </c>
      <c r="K6" s="20">
        <v>248222</v>
      </c>
      <c r="L6" s="20">
        <v>254593</v>
      </c>
      <c r="M6" s="20">
        <v>292770</v>
      </c>
      <c r="N6" s="20">
        <v>300335</v>
      </c>
      <c r="O6" s="21">
        <v>360624</v>
      </c>
      <c r="P6" s="21" t="s">
        <v>591</v>
      </c>
      <c r="Q6" s="21">
        <v>387051.28310309327</v>
      </c>
      <c r="R6" s="21">
        <v>446955.12309899763</v>
      </c>
      <c r="S6" s="20">
        <v>564565</v>
      </c>
      <c r="T6" s="20">
        <v>599060</v>
      </c>
      <c r="U6" s="20">
        <v>656133</v>
      </c>
      <c r="V6" s="20">
        <v>699267</v>
      </c>
      <c r="W6" s="22">
        <v>775189</v>
      </c>
      <c r="X6" s="22" t="s">
        <v>592</v>
      </c>
      <c r="Y6" s="22">
        <v>909817.66326366225</v>
      </c>
      <c r="Z6" s="23">
        <v>1001709.3545994131</v>
      </c>
    </row>
    <row r="7" spans="1:26" ht="15" customHeight="1">
      <c r="A7" s="19" t="s">
        <v>443</v>
      </c>
      <c r="B7" s="37" t="s">
        <v>31</v>
      </c>
      <c r="C7" s="20">
        <v>358338</v>
      </c>
      <c r="D7" s="20">
        <v>390870</v>
      </c>
      <c r="E7" s="20">
        <v>419853</v>
      </c>
      <c r="F7" s="20">
        <v>461404</v>
      </c>
      <c r="G7" s="21">
        <v>472428</v>
      </c>
      <c r="H7" s="21" t="s">
        <v>593</v>
      </c>
      <c r="I7" s="21">
        <v>584045.2418318853</v>
      </c>
      <c r="J7" s="21">
        <v>604871.24477962079</v>
      </c>
      <c r="K7" s="20">
        <v>282009</v>
      </c>
      <c r="L7" s="20">
        <v>290521</v>
      </c>
      <c r="M7" s="20">
        <v>337956</v>
      </c>
      <c r="N7" s="20">
        <v>351576</v>
      </c>
      <c r="O7" s="21">
        <v>422275</v>
      </c>
      <c r="P7" s="21" t="s">
        <v>594</v>
      </c>
      <c r="Q7" s="21">
        <v>469758.24063376733</v>
      </c>
      <c r="R7" s="21">
        <v>543759.42229040305</v>
      </c>
      <c r="S7" s="20">
        <v>640348</v>
      </c>
      <c r="T7" s="20">
        <v>681391</v>
      </c>
      <c r="U7" s="20">
        <v>757809</v>
      </c>
      <c r="V7" s="20">
        <v>812980</v>
      </c>
      <c r="W7" s="22">
        <v>894703</v>
      </c>
      <c r="X7" s="22" t="s">
        <v>595</v>
      </c>
      <c r="Y7" s="22">
        <v>1053803.4824656527</v>
      </c>
      <c r="Z7" s="23">
        <v>1148630</v>
      </c>
    </row>
    <row r="8" spans="1:26" ht="15" customHeight="1">
      <c r="A8" s="19" t="s">
        <v>25</v>
      </c>
      <c r="B8" s="37" t="s">
        <v>25</v>
      </c>
      <c r="C8" s="20">
        <v>385949</v>
      </c>
      <c r="D8" s="20">
        <v>432511</v>
      </c>
      <c r="E8" s="20">
        <v>468503</v>
      </c>
      <c r="F8" s="20">
        <v>481965</v>
      </c>
      <c r="G8" s="21">
        <v>495322</v>
      </c>
      <c r="H8" s="21" t="s">
        <v>596</v>
      </c>
      <c r="I8" s="21">
        <v>603401.29842228442</v>
      </c>
      <c r="J8" s="21">
        <v>599873.4015484557</v>
      </c>
      <c r="K8" s="20">
        <v>368685</v>
      </c>
      <c r="L8" s="20">
        <v>404040</v>
      </c>
      <c r="M8" s="20">
        <v>411298</v>
      </c>
      <c r="N8" s="20">
        <v>433141</v>
      </c>
      <c r="O8" s="21">
        <v>510187</v>
      </c>
      <c r="P8" s="21" t="s">
        <v>597</v>
      </c>
      <c r="Q8" s="21">
        <v>517536.34215694101</v>
      </c>
      <c r="R8" s="21">
        <v>587899.36077905155</v>
      </c>
      <c r="S8" s="20">
        <v>754634</v>
      </c>
      <c r="T8" s="20">
        <v>836550</v>
      </c>
      <c r="U8" s="20">
        <v>879801</v>
      </c>
      <c r="V8" s="20">
        <v>915106</v>
      </c>
      <c r="W8" s="22">
        <v>1005509</v>
      </c>
      <c r="X8" s="22" t="s">
        <v>598</v>
      </c>
      <c r="Y8" s="22">
        <v>1120937.6405792255</v>
      </c>
      <c r="Z8" s="23">
        <v>1187772</v>
      </c>
    </row>
    <row r="9" spans="1:26" ht="15" customHeight="1">
      <c r="A9" s="19" t="s">
        <v>9</v>
      </c>
      <c r="B9" s="37" t="s">
        <v>9</v>
      </c>
      <c r="C9" s="20">
        <v>324197</v>
      </c>
      <c r="D9" s="20">
        <v>336737</v>
      </c>
      <c r="E9" s="20">
        <v>377133</v>
      </c>
      <c r="F9" s="20">
        <v>403659</v>
      </c>
      <c r="G9" s="21">
        <v>428457</v>
      </c>
      <c r="H9" s="21" t="s">
        <v>599</v>
      </c>
      <c r="I9" s="21">
        <v>538359.98462571832</v>
      </c>
      <c r="J9" s="21">
        <v>555989.0484926498</v>
      </c>
      <c r="K9" s="20">
        <v>262589</v>
      </c>
      <c r="L9" s="20">
        <v>286641</v>
      </c>
      <c r="M9" s="20">
        <v>305275</v>
      </c>
      <c r="N9" s="20">
        <v>317342</v>
      </c>
      <c r="O9" s="21">
        <v>412239</v>
      </c>
      <c r="P9" s="21" t="s">
        <v>600</v>
      </c>
      <c r="Q9" s="21">
        <v>430864.63714205252</v>
      </c>
      <c r="R9" s="21">
        <v>496432.45782446966</v>
      </c>
      <c r="S9" s="20">
        <v>586786</v>
      </c>
      <c r="T9" s="20">
        <v>623378</v>
      </c>
      <c r="U9" s="20">
        <v>682409</v>
      </c>
      <c r="V9" s="20">
        <v>721001</v>
      </c>
      <c r="W9" s="22">
        <v>840696</v>
      </c>
      <c r="X9" s="22" t="s">
        <v>601</v>
      </c>
      <c r="Y9" s="22">
        <v>969224.62176777085</v>
      </c>
      <c r="Z9" s="23">
        <v>1052421</v>
      </c>
    </row>
    <row r="10" spans="1:26" ht="15" customHeight="1">
      <c r="A10" s="19" t="s">
        <v>444</v>
      </c>
      <c r="B10" s="37" t="s">
        <v>32</v>
      </c>
      <c r="C10" s="20">
        <v>300453</v>
      </c>
      <c r="D10" s="20">
        <v>308027</v>
      </c>
      <c r="E10" s="20">
        <v>353213</v>
      </c>
      <c r="F10" s="20">
        <v>390807</v>
      </c>
      <c r="G10" s="21">
        <v>379945</v>
      </c>
      <c r="H10" s="21" t="s">
        <v>602</v>
      </c>
      <c r="I10" s="21">
        <v>507672.99794018979</v>
      </c>
      <c r="J10" s="21">
        <v>503297.45351027889</v>
      </c>
      <c r="K10" s="20">
        <v>218859</v>
      </c>
      <c r="L10" s="20">
        <v>290035</v>
      </c>
      <c r="M10" s="20">
        <v>290119</v>
      </c>
      <c r="N10" s="20">
        <v>339793</v>
      </c>
      <c r="O10" s="21">
        <v>351483</v>
      </c>
      <c r="P10" s="21" t="s">
        <v>603</v>
      </c>
      <c r="Q10" s="21">
        <v>417173.80732698203</v>
      </c>
      <c r="R10" s="21">
        <v>466781.09536644118</v>
      </c>
      <c r="S10" s="20">
        <v>519312</v>
      </c>
      <c r="T10" s="20">
        <v>598062</v>
      </c>
      <c r="U10" s="20">
        <v>643332</v>
      </c>
      <c r="V10" s="20">
        <v>730600</v>
      </c>
      <c r="W10" s="22">
        <v>731429</v>
      </c>
      <c r="X10" s="22" t="s">
        <v>604</v>
      </c>
      <c r="Y10" s="22">
        <v>924846.80526717182</v>
      </c>
      <c r="Z10" s="23">
        <v>970078</v>
      </c>
    </row>
    <row r="11" spans="1:26" ht="15" customHeight="1">
      <c r="A11" s="19" t="s">
        <v>5</v>
      </c>
      <c r="B11" s="37" t="s">
        <v>5</v>
      </c>
      <c r="C11" s="20">
        <v>294975</v>
      </c>
      <c r="D11" s="20">
        <v>330123</v>
      </c>
      <c r="E11" s="20">
        <v>348161</v>
      </c>
      <c r="F11" s="20">
        <v>384146</v>
      </c>
      <c r="G11" s="21">
        <v>413263</v>
      </c>
      <c r="H11" s="21" t="s">
        <v>605</v>
      </c>
      <c r="I11" s="21">
        <v>523328.71202760754</v>
      </c>
      <c r="J11" s="21">
        <v>548879.17903512297</v>
      </c>
      <c r="K11" s="20">
        <v>237717</v>
      </c>
      <c r="L11" s="20">
        <v>235436</v>
      </c>
      <c r="M11" s="20">
        <v>306290</v>
      </c>
      <c r="N11" s="20">
        <v>321685</v>
      </c>
      <c r="O11" s="21">
        <v>397815</v>
      </c>
      <c r="P11" s="21" t="s">
        <v>606</v>
      </c>
      <c r="Q11" s="21">
        <v>467579.85218579031</v>
      </c>
      <c r="R11" s="21">
        <v>558899.07741977926</v>
      </c>
      <c r="S11" s="20">
        <v>532692</v>
      </c>
      <c r="T11" s="20">
        <v>565559</v>
      </c>
      <c r="U11" s="20">
        <v>654451</v>
      </c>
      <c r="V11" s="20">
        <v>705831</v>
      </c>
      <c r="W11" s="22">
        <v>811077</v>
      </c>
      <c r="X11" s="22" t="s">
        <v>607</v>
      </c>
      <c r="Y11" s="22">
        <v>990908.56421339791</v>
      </c>
      <c r="Z11" s="23">
        <v>1107778.2564549022</v>
      </c>
    </row>
    <row r="12" spans="1:26" ht="15" customHeight="1">
      <c r="A12" s="19" t="s">
        <v>19</v>
      </c>
      <c r="B12" s="37" t="s">
        <v>19</v>
      </c>
      <c r="C12" s="20">
        <v>261519</v>
      </c>
      <c r="D12" s="20">
        <v>283870</v>
      </c>
      <c r="E12" s="20">
        <v>314408</v>
      </c>
      <c r="F12" s="20">
        <v>340844</v>
      </c>
      <c r="G12" s="21">
        <v>382368</v>
      </c>
      <c r="H12" s="21" t="s">
        <v>608</v>
      </c>
      <c r="I12" s="21">
        <v>467939.94271952315</v>
      </c>
      <c r="J12" s="21">
        <v>478451.88287178206</v>
      </c>
      <c r="K12" s="20">
        <v>228662</v>
      </c>
      <c r="L12" s="20">
        <v>233840</v>
      </c>
      <c r="M12" s="20">
        <v>259226</v>
      </c>
      <c r="N12" s="20">
        <v>287666</v>
      </c>
      <c r="O12" s="21">
        <v>358838</v>
      </c>
      <c r="P12" s="21" t="s">
        <v>609</v>
      </c>
      <c r="Q12" s="21">
        <v>381353.49667890131</v>
      </c>
      <c r="R12" s="21">
        <v>444185.78775838041</v>
      </c>
      <c r="S12" s="20">
        <v>490180</v>
      </c>
      <c r="T12" s="20">
        <v>517710</v>
      </c>
      <c r="U12" s="20">
        <v>573634</v>
      </c>
      <c r="V12" s="20">
        <v>628510</v>
      </c>
      <c r="W12" s="22">
        <v>741206</v>
      </c>
      <c r="X12" s="22" t="s">
        <v>610</v>
      </c>
      <c r="Y12" s="22">
        <v>849293.43939842447</v>
      </c>
      <c r="Z12" s="23">
        <v>922637.67063016247</v>
      </c>
    </row>
    <row r="13" spans="1:26" ht="15" customHeight="1">
      <c r="A13" s="19" t="s">
        <v>611</v>
      </c>
      <c r="B13" s="37" t="s">
        <v>3</v>
      </c>
      <c r="C13" s="20">
        <v>391606</v>
      </c>
      <c r="D13" s="20">
        <v>418496</v>
      </c>
      <c r="E13" s="20">
        <v>491121</v>
      </c>
      <c r="F13" s="20">
        <v>551960</v>
      </c>
      <c r="G13" s="21">
        <v>578812</v>
      </c>
      <c r="H13" s="21" t="s">
        <v>612</v>
      </c>
      <c r="I13" s="21">
        <v>721045.30284654512</v>
      </c>
      <c r="J13" s="21">
        <v>710401.16651452181</v>
      </c>
      <c r="K13" s="20">
        <v>345039</v>
      </c>
      <c r="L13" s="20">
        <v>400200</v>
      </c>
      <c r="M13" s="20">
        <v>448605</v>
      </c>
      <c r="N13" s="20">
        <v>495751</v>
      </c>
      <c r="O13" s="21">
        <v>539290</v>
      </c>
      <c r="P13" s="21" t="s">
        <v>613</v>
      </c>
      <c r="Q13" s="21">
        <v>639949.01032493671</v>
      </c>
      <c r="R13" s="21">
        <v>709094.02443603554</v>
      </c>
      <c r="S13" s="20">
        <v>736645</v>
      </c>
      <c r="T13" s="20">
        <v>818697</v>
      </c>
      <c r="U13" s="20">
        <v>939726</v>
      </c>
      <c r="V13" s="20">
        <v>1047711</v>
      </c>
      <c r="W13" s="22">
        <v>1118101</v>
      </c>
      <c r="X13" s="22" t="s">
        <v>614</v>
      </c>
      <c r="Y13" s="22">
        <v>1360994.3131714817</v>
      </c>
      <c r="Z13" s="23">
        <v>1419495.1909505574</v>
      </c>
    </row>
    <row r="14" spans="1:26" ht="15" customHeight="1">
      <c r="A14" s="19" t="s">
        <v>446</v>
      </c>
      <c r="B14" s="37" t="s">
        <v>18</v>
      </c>
      <c r="C14" s="20">
        <v>431248</v>
      </c>
      <c r="D14" s="20">
        <v>470371</v>
      </c>
      <c r="E14" s="20">
        <v>508569</v>
      </c>
      <c r="F14" s="20">
        <v>574814</v>
      </c>
      <c r="G14" s="21">
        <v>602071</v>
      </c>
      <c r="H14" s="21" t="s">
        <v>615</v>
      </c>
      <c r="I14" s="21">
        <v>759543.85713683534</v>
      </c>
      <c r="J14" s="21">
        <v>747943.57595060579</v>
      </c>
      <c r="K14" s="20">
        <v>473543</v>
      </c>
      <c r="L14" s="20">
        <v>527422</v>
      </c>
      <c r="M14" s="20">
        <v>591696</v>
      </c>
      <c r="N14" s="20">
        <v>696748</v>
      </c>
      <c r="O14" s="21">
        <v>742641</v>
      </c>
      <c r="P14" s="21" t="s">
        <v>616</v>
      </c>
      <c r="Q14" s="21">
        <v>805333.63852766599</v>
      </c>
      <c r="R14" s="21">
        <v>826447.93538430741</v>
      </c>
      <c r="S14" s="20">
        <v>904790</v>
      </c>
      <c r="T14" s="20">
        <v>997793</v>
      </c>
      <c r="U14" s="20">
        <v>1100265</v>
      </c>
      <c r="V14" s="20">
        <v>1271562</v>
      </c>
      <c r="W14" s="22">
        <v>1344712</v>
      </c>
      <c r="X14" s="22" t="s">
        <v>617</v>
      </c>
      <c r="Y14" s="22">
        <v>1564877.4956645013</v>
      </c>
      <c r="Z14" s="23">
        <v>1574391.5113349133</v>
      </c>
    </row>
    <row r="15" spans="1:26" ht="15" customHeight="1">
      <c r="A15" s="19" t="s">
        <v>447</v>
      </c>
      <c r="B15" s="37" t="s">
        <v>8</v>
      </c>
      <c r="C15" s="20">
        <v>457669</v>
      </c>
      <c r="D15" s="20">
        <v>519028</v>
      </c>
      <c r="E15" s="20">
        <v>603269</v>
      </c>
      <c r="F15" s="20">
        <v>623186</v>
      </c>
      <c r="G15" s="21">
        <v>615486</v>
      </c>
      <c r="H15" s="21" t="s">
        <v>618</v>
      </c>
      <c r="I15" s="21">
        <v>797828.39122503356</v>
      </c>
      <c r="J15" s="21">
        <v>847846.53042517579</v>
      </c>
      <c r="K15" s="20">
        <v>898019</v>
      </c>
      <c r="L15" s="20">
        <v>884071</v>
      </c>
      <c r="M15" s="20">
        <v>925160</v>
      </c>
      <c r="N15" s="20">
        <v>1085089</v>
      </c>
      <c r="O15" s="21">
        <v>1157945</v>
      </c>
      <c r="P15" s="21" t="s">
        <v>619</v>
      </c>
      <c r="Q15" s="21">
        <v>1199617.9916546892</v>
      </c>
      <c r="R15" s="21">
        <v>1191309.8275765791</v>
      </c>
      <c r="S15" s="20">
        <v>1355688</v>
      </c>
      <c r="T15" s="20">
        <v>1403098</v>
      </c>
      <c r="U15" s="20">
        <v>1528429</v>
      </c>
      <c r="V15" s="20">
        <v>1708275</v>
      </c>
      <c r="W15" s="22">
        <v>1773431</v>
      </c>
      <c r="X15" s="22" t="s">
        <v>620</v>
      </c>
      <c r="Y15" s="22">
        <v>1997446.3828797229</v>
      </c>
      <c r="Z15" s="23">
        <v>2039157</v>
      </c>
    </row>
    <row r="16" spans="1:26" ht="15" customHeight="1">
      <c r="A16" s="19" t="s">
        <v>448</v>
      </c>
      <c r="B16" s="37" t="s">
        <v>10</v>
      </c>
      <c r="C16" s="20">
        <v>297590</v>
      </c>
      <c r="D16" s="20">
        <v>340757</v>
      </c>
      <c r="E16" s="20">
        <v>371881</v>
      </c>
      <c r="F16" s="20">
        <v>380224</v>
      </c>
      <c r="G16" s="21">
        <v>425883</v>
      </c>
      <c r="H16" s="21" t="s">
        <v>621</v>
      </c>
      <c r="I16" s="21">
        <v>562766.73637323559</v>
      </c>
      <c r="J16" s="21">
        <v>600966.60721857112</v>
      </c>
      <c r="K16" s="20">
        <v>311118</v>
      </c>
      <c r="L16" s="20">
        <v>310270</v>
      </c>
      <c r="M16" s="20">
        <v>354946</v>
      </c>
      <c r="N16" s="20">
        <v>413592</v>
      </c>
      <c r="O16" s="21">
        <v>471012</v>
      </c>
      <c r="P16" s="21" t="s">
        <v>622</v>
      </c>
      <c r="Q16" s="21">
        <v>540570.55396017479</v>
      </c>
      <c r="R16" s="21">
        <v>617111.55906109768</v>
      </c>
      <c r="S16" s="20">
        <v>608708</v>
      </c>
      <c r="T16" s="20">
        <v>651026</v>
      </c>
      <c r="U16" s="20">
        <v>726828</v>
      </c>
      <c r="V16" s="20">
        <v>793816</v>
      </c>
      <c r="W16" s="22">
        <v>896895</v>
      </c>
      <c r="X16" s="22" t="s">
        <v>623</v>
      </c>
      <c r="Y16" s="22">
        <v>1103337.2903334103</v>
      </c>
      <c r="Z16" s="23">
        <v>1218079</v>
      </c>
    </row>
    <row r="17" spans="1:26" ht="15" customHeight="1">
      <c r="A17" s="19" t="s">
        <v>449</v>
      </c>
      <c r="B17" s="37" t="s">
        <v>11</v>
      </c>
      <c r="C17" s="20">
        <v>229775</v>
      </c>
      <c r="D17" s="20">
        <v>262761</v>
      </c>
      <c r="E17" s="20">
        <v>281921</v>
      </c>
      <c r="F17" s="20">
        <v>319872</v>
      </c>
      <c r="G17" s="21">
        <v>330646</v>
      </c>
      <c r="H17" s="21" t="s">
        <v>624</v>
      </c>
      <c r="I17" s="21">
        <v>421514.90582896437</v>
      </c>
      <c r="J17" s="21">
        <v>460891.07567136973</v>
      </c>
      <c r="K17" s="20">
        <v>234132</v>
      </c>
      <c r="L17" s="20">
        <v>239459</v>
      </c>
      <c r="M17" s="20">
        <v>277792</v>
      </c>
      <c r="N17" s="20">
        <v>306173</v>
      </c>
      <c r="O17" s="21">
        <v>365211</v>
      </c>
      <c r="P17" s="21" t="s">
        <v>625</v>
      </c>
      <c r="Q17" s="21">
        <v>405708.54544713709</v>
      </c>
      <c r="R17" s="21">
        <v>477690.34040417435</v>
      </c>
      <c r="S17" s="20">
        <v>463907</v>
      </c>
      <c r="T17" s="20">
        <v>502220</v>
      </c>
      <c r="U17" s="20">
        <v>559713</v>
      </c>
      <c r="V17" s="20">
        <v>626045</v>
      </c>
      <c r="W17" s="22">
        <v>695856</v>
      </c>
      <c r="X17" s="22" t="s">
        <v>626</v>
      </c>
      <c r="Y17" s="22">
        <v>827223.4512761014</v>
      </c>
      <c r="Z17" s="23">
        <v>938581.41607554408</v>
      </c>
    </row>
    <row r="18" spans="1:26" ht="15" customHeight="1">
      <c r="A18" s="19" t="s">
        <v>450</v>
      </c>
      <c r="B18" s="37" t="s">
        <v>34</v>
      </c>
      <c r="C18" s="20">
        <v>276323</v>
      </c>
      <c r="D18" s="20">
        <v>327241</v>
      </c>
      <c r="E18" s="20">
        <v>353778</v>
      </c>
      <c r="F18" s="20">
        <v>335550</v>
      </c>
      <c r="G18" s="21">
        <v>365012</v>
      </c>
      <c r="H18" s="21" t="s">
        <v>627</v>
      </c>
      <c r="I18" s="21">
        <v>490248.60931692971</v>
      </c>
      <c r="J18" s="21">
        <v>529012.33343951823</v>
      </c>
      <c r="K18" s="20">
        <v>348721</v>
      </c>
      <c r="L18" s="20">
        <v>373055</v>
      </c>
      <c r="M18" s="20">
        <v>423630</v>
      </c>
      <c r="N18" s="20">
        <v>444796</v>
      </c>
      <c r="O18" s="21">
        <v>563591</v>
      </c>
      <c r="P18" s="21" t="s">
        <v>628</v>
      </c>
      <c r="Q18" s="21">
        <v>649917.77167845715</v>
      </c>
      <c r="R18" s="21">
        <v>773648.72657586297</v>
      </c>
      <c r="S18" s="20">
        <v>625043</v>
      </c>
      <c r="T18" s="20">
        <v>700296</v>
      </c>
      <c r="U18" s="20">
        <v>777409</v>
      </c>
      <c r="V18" s="20">
        <v>780346</v>
      </c>
      <c r="W18" s="22">
        <v>928602</v>
      </c>
      <c r="X18" s="22" t="s">
        <v>629</v>
      </c>
      <c r="Y18" s="22">
        <v>1140166.3809953867</v>
      </c>
      <c r="Z18" s="23">
        <v>1302661.0600153813</v>
      </c>
    </row>
    <row r="19" spans="1:26" ht="15" customHeight="1">
      <c r="A19" s="19" t="s">
        <v>451</v>
      </c>
      <c r="B19" s="37" t="s">
        <v>12</v>
      </c>
      <c r="C19" s="20">
        <v>245743</v>
      </c>
      <c r="D19" s="20">
        <v>255081</v>
      </c>
      <c r="E19" s="20">
        <v>286962</v>
      </c>
      <c r="F19" s="20">
        <v>339175</v>
      </c>
      <c r="G19" s="21">
        <v>380993</v>
      </c>
      <c r="H19" s="21" t="s">
        <v>630</v>
      </c>
      <c r="I19" s="21">
        <v>476861.40248833073</v>
      </c>
      <c r="J19" s="21">
        <v>502760.59870199201</v>
      </c>
      <c r="K19" s="20">
        <v>240683</v>
      </c>
      <c r="L19" s="20">
        <v>243014</v>
      </c>
      <c r="M19" s="20">
        <v>284790</v>
      </c>
      <c r="N19" s="20">
        <v>320664</v>
      </c>
      <c r="O19" s="21">
        <v>449479</v>
      </c>
      <c r="P19" s="21" t="s">
        <v>631</v>
      </c>
      <c r="Q19" s="21">
        <v>461939.91778982466</v>
      </c>
      <c r="R19" s="21">
        <v>503316.92192529736</v>
      </c>
      <c r="S19" s="20">
        <v>486426</v>
      </c>
      <c r="T19" s="20">
        <v>498094</v>
      </c>
      <c r="U19" s="20">
        <v>571752</v>
      </c>
      <c r="V19" s="20">
        <v>659839</v>
      </c>
      <c r="W19" s="22">
        <v>830472</v>
      </c>
      <c r="X19" s="22" t="s">
        <v>632</v>
      </c>
      <c r="Y19" s="22">
        <v>938801.32027815538</v>
      </c>
      <c r="Z19" s="23">
        <v>1006077.5206272893</v>
      </c>
    </row>
    <row r="20" spans="1:26" ht="15" customHeight="1">
      <c r="A20" s="19" t="s">
        <v>4</v>
      </c>
      <c r="B20" s="37" t="s">
        <v>4</v>
      </c>
      <c r="C20" s="20">
        <v>328623</v>
      </c>
      <c r="D20" s="20">
        <v>370088</v>
      </c>
      <c r="E20" s="20">
        <v>420422</v>
      </c>
      <c r="F20" s="20">
        <v>455522</v>
      </c>
      <c r="G20" s="21">
        <v>483956</v>
      </c>
      <c r="H20" s="21" t="s">
        <v>633</v>
      </c>
      <c r="I20" s="21">
        <v>623084.3463522949</v>
      </c>
      <c r="J20" s="21">
        <v>672917.63636088686</v>
      </c>
      <c r="K20" s="20">
        <v>365364</v>
      </c>
      <c r="L20" s="20">
        <v>349359</v>
      </c>
      <c r="M20" s="20">
        <v>379454</v>
      </c>
      <c r="N20" s="20">
        <v>445242</v>
      </c>
      <c r="O20" s="21">
        <v>548390</v>
      </c>
      <c r="P20" s="21" t="s">
        <v>634</v>
      </c>
      <c r="Q20" s="21">
        <v>628887.44059561659</v>
      </c>
      <c r="R20" s="21">
        <v>711628.08045714232</v>
      </c>
      <c r="S20" s="20">
        <v>693987</v>
      </c>
      <c r="T20" s="20">
        <v>719447</v>
      </c>
      <c r="U20" s="20">
        <v>799876</v>
      </c>
      <c r="V20" s="20">
        <v>900764</v>
      </c>
      <c r="W20" s="22">
        <v>1032346</v>
      </c>
      <c r="X20" s="22" t="s">
        <v>635</v>
      </c>
      <c r="Y20" s="22">
        <v>1251971.7869479116</v>
      </c>
      <c r="Z20" s="23">
        <v>1384545.7168180291</v>
      </c>
    </row>
    <row r="21" spans="1:26" ht="15" customHeight="1">
      <c r="A21" s="19" t="s">
        <v>2</v>
      </c>
      <c r="B21" s="37" t="s">
        <v>2</v>
      </c>
      <c r="C21" s="20">
        <v>326490</v>
      </c>
      <c r="D21" s="20">
        <v>330963</v>
      </c>
      <c r="E21" s="20">
        <v>449048</v>
      </c>
      <c r="F21" s="20">
        <v>471149</v>
      </c>
      <c r="G21" s="21">
        <v>421577</v>
      </c>
      <c r="H21" s="21" t="s">
        <v>636</v>
      </c>
      <c r="I21" s="21">
        <v>569168.03584770754</v>
      </c>
      <c r="J21" s="21">
        <v>599976.09300180664</v>
      </c>
      <c r="K21" s="20">
        <v>459132</v>
      </c>
      <c r="L21" s="20">
        <v>554979</v>
      </c>
      <c r="M21" s="20">
        <v>559852</v>
      </c>
      <c r="N21" s="20">
        <v>606730</v>
      </c>
      <c r="O21" s="21">
        <v>623568</v>
      </c>
      <c r="P21" s="21" t="s">
        <v>637</v>
      </c>
      <c r="Q21" s="21">
        <v>762916.84811238199</v>
      </c>
      <c r="R21" s="21">
        <v>767056.39850476291</v>
      </c>
      <c r="S21" s="20">
        <v>785622</v>
      </c>
      <c r="T21" s="20">
        <v>885942</v>
      </c>
      <c r="U21" s="20">
        <v>1008900</v>
      </c>
      <c r="V21" s="20">
        <v>1077879</v>
      </c>
      <c r="W21" s="22">
        <v>1045145</v>
      </c>
      <c r="X21" s="22" t="s">
        <v>638</v>
      </c>
      <c r="Y21" s="22">
        <v>1332084.8839600896</v>
      </c>
      <c r="Z21" s="23">
        <v>1367032.4915065696</v>
      </c>
    </row>
    <row r="22" spans="1:26" ht="15" customHeight="1">
      <c r="A22" s="19" t="s">
        <v>452</v>
      </c>
      <c r="B22" s="37" t="s">
        <v>22</v>
      </c>
      <c r="C22" s="20">
        <v>248690</v>
      </c>
      <c r="D22" s="20">
        <v>291176</v>
      </c>
      <c r="E22" s="20">
        <v>316656</v>
      </c>
      <c r="F22" s="20">
        <v>366885</v>
      </c>
      <c r="G22" s="21">
        <v>355034</v>
      </c>
      <c r="H22" s="21" t="s">
        <v>639</v>
      </c>
      <c r="I22" s="21">
        <v>457616.36184704071</v>
      </c>
      <c r="J22" s="21">
        <v>525091.40453905193</v>
      </c>
      <c r="K22" s="20">
        <v>195940</v>
      </c>
      <c r="L22" s="20">
        <v>234901</v>
      </c>
      <c r="M22" s="20">
        <v>231092</v>
      </c>
      <c r="N22" s="20">
        <v>269134</v>
      </c>
      <c r="O22" s="21">
        <v>313465</v>
      </c>
      <c r="P22" s="21" t="s">
        <v>640</v>
      </c>
      <c r="Q22" s="21">
        <v>363435.72872376302</v>
      </c>
      <c r="R22" s="21">
        <v>393107.83902468125</v>
      </c>
      <c r="S22" s="20">
        <v>444630</v>
      </c>
      <c r="T22" s="20">
        <v>484661</v>
      </c>
      <c r="U22" s="20">
        <v>547748</v>
      </c>
      <c r="V22" s="20">
        <v>636019</v>
      </c>
      <c r="W22" s="22">
        <v>668499</v>
      </c>
      <c r="X22" s="22" t="s">
        <v>641</v>
      </c>
      <c r="Y22" s="22">
        <v>821052.09057080373</v>
      </c>
      <c r="Z22" s="23">
        <v>918199.24356373318</v>
      </c>
    </row>
    <row r="23" spans="1:26" ht="15" customHeight="1">
      <c r="A23" s="19" t="s">
        <v>453</v>
      </c>
      <c r="B23" s="37" t="s">
        <v>23</v>
      </c>
      <c r="C23" s="20">
        <v>222575</v>
      </c>
      <c r="D23" s="20">
        <v>228660</v>
      </c>
      <c r="E23" s="20">
        <v>240207</v>
      </c>
      <c r="F23" s="20">
        <v>267584</v>
      </c>
      <c r="G23" s="21">
        <v>298180</v>
      </c>
      <c r="H23" s="21" t="s">
        <v>642</v>
      </c>
      <c r="I23" s="21">
        <v>399251.20200936601</v>
      </c>
      <c r="J23" s="21">
        <v>402921.77544606937</v>
      </c>
      <c r="K23" s="20">
        <v>161451</v>
      </c>
      <c r="L23" s="20">
        <v>168451</v>
      </c>
      <c r="M23" s="20">
        <v>191846</v>
      </c>
      <c r="N23" s="20">
        <v>225504</v>
      </c>
      <c r="O23" s="21">
        <v>235710</v>
      </c>
      <c r="P23" s="21" t="s">
        <v>643</v>
      </c>
      <c r="Q23" s="21">
        <v>282232.30407866283</v>
      </c>
      <c r="R23" s="21">
        <v>301832.2821389123</v>
      </c>
      <c r="S23" s="20">
        <v>384025</v>
      </c>
      <c r="T23" s="20">
        <v>397111</v>
      </c>
      <c r="U23" s="20">
        <v>432053</v>
      </c>
      <c r="V23" s="20">
        <v>493088</v>
      </c>
      <c r="W23" s="22">
        <v>533891</v>
      </c>
      <c r="X23" s="22" t="s">
        <v>644</v>
      </c>
      <c r="Y23" s="22">
        <v>681483.50608802889</v>
      </c>
      <c r="Z23" s="23">
        <v>704754.05758498167</v>
      </c>
    </row>
    <row r="24" spans="1:26" ht="15" customHeight="1">
      <c r="A24" s="19" t="s">
        <v>454</v>
      </c>
      <c r="B24" s="37" t="s">
        <v>13</v>
      </c>
      <c r="C24" s="20">
        <v>312711</v>
      </c>
      <c r="D24" s="20">
        <v>351590</v>
      </c>
      <c r="E24" s="20">
        <v>367018</v>
      </c>
      <c r="F24" s="20">
        <v>420130</v>
      </c>
      <c r="G24" s="21">
        <v>426381</v>
      </c>
      <c r="H24" s="21" t="s">
        <v>645</v>
      </c>
      <c r="I24" s="21">
        <v>519469.02741708065</v>
      </c>
      <c r="J24" s="21">
        <v>535533.55936592829</v>
      </c>
      <c r="K24" s="20">
        <v>274022</v>
      </c>
      <c r="L24" s="20">
        <v>261683</v>
      </c>
      <c r="M24" s="20">
        <v>305193</v>
      </c>
      <c r="N24" s="20">
        <v>366581</v>
      </c>
      <c r="O24" s="21">
        <v>356668</v>
      </c>
      <c r="P24" s="21" t="s">
        <v>646</v>
      </c>
      <c r="Q24" s="21">
        <v>409666.38281587814</v>
      </c>
      <c r="R24" s="21">
        <v>493138.2869869374</v>
      </c>
      <c r="S24" s="20">
        <v>586732</v>
      </c>
      <c r="T24" s="20">
        <v>613273</v>
      </c>
      <c r="U24" s="20">
        <v>672211</v>
      </c>
      <c r="V24" s="20">
        <v>786711</v>
      </c>
      <c r="W24" s="22">
        <v>783050</v>
      </c>
      <c r="X24" s="22" t="s">
        <v>647</v>
      </c>
      <c r="Y24" s="22">
        <v>929135.41023295885</v>
      </c>
      <c r="Z24" s="23">
        <v>1028671.8463528657</v>
      </c>
    </row>
    <row r="25" spans="1:26" ht="15" customHeight="1">
      <c r="A25" s="19" t="s">
        <v>455</v>
      </c>
      <c r="B25" s="37" t="s">
        <v>15</v>
      </c>
      <c r="C25" s="20">
        <v>375767</v>
      </c>
      <c r="D25" s="20">
        <v>388822</v>
      </c>
      <c r="E25" s="20">
        <v>418274</v>
      </c>
      <c r="F25" s="20">
        <v>495159</v>
      </c>
      <c r="G25" s="21">
        <v>494858</v>
      </c>
      <c r="H25" s="21" t="s">
        <v>648</v>
      </c>
      <c r="I25" s="21">
        <v>621621.65165141237</v>
      </c>
      <c r="J25" s="21">
        <v>632492.71235602233</v>
      </c>
      <c r="K25" s="20">
        <v>267100</v>
      </c>
      <c r="L25" s="20">
        <v>310905</v>
      </c>
      <c r="M25" s="20">
        <v>366590</v>
      </c>
      <c r="N25" s="20">
        <v>405540</v>
      </c>
      <c r="O25" s="21">
        <v>425928</v>
      </c>
      <c r="P25" s="21" t="s">
        <v>649</v>
      </c>
      <c r="Q25" s="21">
        <v>513357.71272035583</v>
      </c>
      <c r="R25" s="21">
        <v>591813.79550209339</v>
      </c>
      <c r="S25" s="20">
        <v>642867</v>
      </c>
      <c r="T25" s="20">
        <v>699727</v>
      </c>
      <c r="U25" s="20">
        <v>784864</v>
      </c>
      <c r="V25" s="20">
        <v>900699</v>
      </c>
      <c r="W25" s="22">
        <v>920786</v>
      </c>
      <c r="X25" s="22" t="s">
        <v>650</v>
      </c>
      <c r="Y25" s="22">
        <v>1134979.3643717682</v>
      </c>
      <c r="Z25" s="23">
        <v>1224306.5078581157</v>
      </c>
    </row>
    <row r="26" spans="1:26" ht="15" customHeight="1">
      <c r="A26" s="19" t="s">
        <v>456</v>
      </c>
      <c r="B26" s="37" t="s">
        <v>14</v>
      </c>
      <c r="C26" s="20">
        <v>373301</v>
      </c>
      <c r="D26" s="20">
        <v>380306</v>
      </c>
      <c r="E26" s="20">
        <v>440803</v>
      </c>
      <c r="F26" s="20">
        <v>456699</v>
      </c>
      <c r="G26" s="21">
        <v>470450</v>
      </c>
      <c r="H26" s="21" t="s">
        <v>651</v>
      </c>
      <c r="I26" s="21">
        <v>612237.06786960491</v>
      </c>
      <c r="J26" s="21">
        <v>626241.3927871848</v>
      </c>
      <c r="K26" s="20">
        <v>326116</v>
      </c>
      <c r="L26" s="20">
        <v>371527</v>
      </c>
      <c r="M26" s="20">
        <v>373123</v>
      </c>
      <c r="N26" s="20">
        <v>423726</v>
      </c>
      <c r="O26" s="21">
        <v>485707</v>
      </c>
      <c r="P26" s="21" t="s">
        <v>652</v>
      </c>
      <c r="Q26" s="21">
        <v>545568.89833045832</v>
      </c>
      <c r="R26" s="21">
        <v>600227.60570171627</v>
      </c>
      <c r="S26" s="20">
        <v>699417</v>
      </c>
      <c r="T26" s="20">
        <v>751833</v>
      </c>
      <c r="U26" s="20">
        <v>813926</v>
      </c>
      <c r="V26" s="20">
        <v>880425</v>
      </c>
      <c r="W26" s="22">
        <v>956156</v>
      </c>
      <c r="X26" s="22" t="s">
        <v>653</v>
      </c>
      <c r="Y26" s="22">
        <v>1157805.9662000632</v>
      </c>
      <c r="Z26" s="23">
        <v>1226468.9984889012</v>
      </c>
    </row>
    <row r="27" spans="1:26" ht="15" customHeight="1">
      <c r="A27" s="19" t="s">
        <v>457</v>
      </c>
      <c r="B27" s="37" t="s">
        <v>16</v>
      </c>
      <c r="C27" s="20">
        <v>405490</v>
      </c>
      <c r="D27" s="20">
        <v>450614</v>
      </c>
      <c r="E27" s="20">
        <v>477325</v>
      </c>
      <c r="F27" s="20">
        <v>516036</v>
      </c>
      <c r="G27" s="21">
        <v>549351</v>
      </c>
      <c r="H27" s="21" t="s">
        <v>654</v>
      </c>
      <c r="I27" s="21">
        <v>663534.50655593327</v>
      </c>
      <c r="J27" s="21">
        <v>702905.1803231017</v>
      </c>
      <c r="K27" s="20">
        <v>488554</v>
      </c>
      <c r="L27" s="20">
        <v>498538</v>
      </c>
      <c r="M27" s="20">
        <v>588592</v>
      </c>
      <c r="N27" s="20">
        <v>611364</v>
      </c>
      <c r="O27" s="21">
        <v>644291</v>
      </c>
      <c r="P27" s="21" t="s">
        <v>655</v>
      </c>
      <c r="Q27" s="21">
        <v>780393.36668686569</v>
      </c>
      <c r="R27" s="21">
        <v>857449.3071559032</v>
      </c>
      <c r="S27" s="20">
        <v>894044</v>
      </c>
      <c r="T27" s="20">
        <v>949152</v>
      </c>
      <c r="U27" s="20">
        <v>1065917</v>
      </c>
      <c r="V27" s="20">
        <v>1127400</v>
      </c>
      <c r="W27" s="22">
        <v>1193642</v>
      </c>
      <c r="X27" s="22" t="s">
        <v>656</v>
      </c>
      <c r="Y27" s="22">
        <v>1443927.873242799</v>
      </c>
      <c r="Z27" s="23">
        <v>1560354.487479005</v>
      </c>
    </row>
    <row r="28" spans="1:26" ht="15" customHeight="1">
      <c r="A28" s="19" t="s">
        <v>657</v>
      </c>
      <c r="B28" s="37" t="s">
        <v>17</v>
      </c>
      <c r="C28" s="24" t="s">
        <v>658</v>
      </c>
      <c r="D28" s="24" t="s">
        <v>658</v>
      </c>
      <c r="E28" s="24" t="s">
        <v>658</v>
      </c>
      <c r="F28" s="24" t="s">
        <v>658</v>
      </c>
      <c r="G28" s="21">
        <v>511272</v>
      </c>
      <c r="H28" s="21" t="s">
        <v>659</v>
      </c>
      <c r="I28" s="21">
        <v>667279.69923116942</v>
      </c>
      <c r="J28" s="21">
        <v>671612.16784228198</v>
      </c>
      <c r="K28" s="24" t="s">
        <v>658</v>
      </c>
      <c r="L28" s="24" t="s">
        <v>658</v>
      </c>
      <c r="M28" s="24" t="s">
        <v>658</v>
      </c>
      <c r="N28" s="24" t="s">
        <v>658</v>
      </c>
      <c r="O28" s="21">
        <v>533332</v>
      </c>
      <c r="P28" s="21" t="s">
        <v>660</v>
      </c>
      <c r="Q28" s="21">
        <v>636486.13614797499</v>
      </c>
      <c r="R28" s="21">
        <v>742960.64329194755</v>
      </c>
      <c r="S28" s="24" t="s">
        <v>658</v>
      </c>
      <c r="T28" s="24" t="s">
        <v>658</v>
      </c>
      <c r="U28" s="24" t="s">
        <v>658</v>
      </c>
      <c r="V28" s="24" t="s">
        <v>658</v>
      </c>
      <c r="W28" s="22">
        <v>1044605</v>
      </c>
      <c r="X28" s="22" t="s">
        <v>661</v>
      </c>
      <c r="Y28" s="22">
        <v>1303765.8353791444</v>
      </c>
      <c r="Z28" s="23">
        <v>1414572.8111342294</v>
      </c>
    </row>
    <row r="29" spans="1:26" ht="15" customHeight="1">
      <c r="A29" s="19" t="s">
        <v>459</v>
      </c>
      <c r="B29" s="37" t="s">
        <v>30</v>
      </c>
      <c r="C29" s="20">
        <v>306126</v>
      </c>
      <c r="D29" s="20">
        <v>344033</v>
      </c>
      <c r="E29" s="20">
        <v>379814</v>
      </c>
      <c r="F29" s="20">
        <v>395996</v>
      </c>
      <c r="G29" s="21">
        <v>426278</v>
      </c>
      <c r="H29" s="21" t="s">
        <v>662</v>
      </c>
      <c r="I29" s="21">
        <v>594832.56197140866</v>
      </c>
      <c r="J29" s="21">
        <v>560514.33450759097</v>
      </c>
      <c r="K29" s="20">
        <v>311543</v>
      </c>
      <c r="L29" s="20">
        <v>342066</v>
      </c>
      <c r="M29" s="20">
        <v>375941</v>
      </c>
      <c r="N29" s="20">
        <v>399039</v>
      </c>
      <c r="O29" s="21">
        <v>394149</v>
      </c>
      <c r="P29" s="21" t="s">
        <v>663</v>
      </c>
      <c r="Q29" s="21">
        <v>511880.27118114365</v>
      </c>
      <c r="R29" s="21">
        <v>601014.1289370755</v>
      </c>
      <c r="S29" s="20">
        <v>617669</v>
      </c>
      <c r="T29" s="20">
        <v>686099</v>
      </c>
      <c r="U29" s="20">
        <v>755755</v>
      </c>
      <c r="V29" s="20">
        <v>795035</v>
      </c>
      <c r="W29" s="22">
        <v>820426</v>
      </c>
      <c r="X29" s="22" t="s">
        <v>664</v>
      </c>
      <c r="Y29" s="22">
        <v>1106712.8331525524</v>
      </c>
      <c r="Z29" s="23">
        <v>1161528.4634446665</v>
      </c>
    </row>
    <row r="30" spans="1:26" ht="15" customHeight="1">
      <c r="A30" s="19" t="s">
        <v>460</v>
      </c>
      <c r="B30" s="37" t="s">
        <v>28</v>
      </c>
      <c r="C30" s="20">
        <v>287260</v>
      </c>
      <c r="D30" s="20">
        <v>313730</v>
      </c>
      <c r="E30" s="20">
        <v>320823</v>
      </c>
      <c r="F30" s="20">
        <v>360961</v>
      </c>
      <c r="G30" s="21">
        <v>383546</v>
      </c>
      <c r="H30" s="21" t="s">
        <v>665</v>
      </c>
      <c r="I30" s="21">
        <v>480987.34499472223</v>
      </c>
      <c r="J30" s="21">
        <v>474810.77860460541</v>
      </c>
      <c r="K30" s="20">
        <v>251815</v>
      </c>
      <c r="L30" s="20">
        <v>270612</v>
      </c>
      <c r="M30" s="20">
        <v>327732</v>
      </c>
      <c r="N30" s="20">
        <v>339112</v>
      </c>
      <c r="O30" s="21">
        <v>377066</v>
      </c>
      <c r="P30" s="21" t="s">
        <v>666</v>
      </c>
      <c r="Q30" s="21">
        <v>437362.07095883333</v>
      </c>
      <c r="R30" s="21">
        <v>465823.52780656662</v>
      </c>
      <c r="S30" s="20">
        <v>539076</v>
      </c>
      <c r="T30" s="20">
        <v>584341</v>
      </c>
      <c r="U30" s="20">
        <v>648554</v>
      </c>
      <c r="V30" s="20">
        <v>700073</v>
      </c>
      <c r="W30" s="22">
        <v>760612</v>
      </c>
      <c r="X30" s="22" t="s">
        <v>667</v>
      </c>
      <c r="Y30" s="22">
        <v>918349.41595355561</v>
      </c>
      <c r="Z30" s="23">
        <v>940635</v>
      </c>
    </row>
    <row r="31" spans="1:26" ht="15" customHeight="1">
      <c r="A31" s="19" t="s">
        <v>461</v>
      </c>
      <c r="B31" s="37" t="s">
        <v>27</v>
      </c>
      <c r="C31" s="20">
        <v>260240</v>
      </c>
      <c r="D31" s="20">
        <v>286410</v>
      </c>
      <c r="E31" s="20">
        <v>302903</v>
      </c>
      <c r="F31" s="20">
        <v>330220</v>
      </c>
      <c r="G31" s="21">
        <v>359187</v>
      </c>
      <c r="H31" s="21" t="s">
        <v>668</v>
      </c>
      <c r="I31" s="21">
        <v>450618.06397136109</v>
      </c>
      <c r="J31" s="21">
        <v>495464.53765497898</v>
      </c>
      <c r="K31" s="20">
        <v>246083</v>
      </c>
      <c r="L31" s="20">
        <v>266914</v>
      </c>
      <c r="M31" s="20">
        <v>296559</v>
      </c>
      <c r="N31" s="20">
        <v>314078</v>
      </c>
      <c r="O31" s="21">
        <v>387580</v>
      </c>
      <c r="P31" s="21" t="s">
        <v>669</v>
      </c>
      <c r="Q31" s="21">
        <v>477290.32748373714</v>
      </c>
      <c r="R31" s="21">
        <v>520779.03879377828</v>
      </c>
      <c r="S31" s="20">
        <v>506323</v>
      </c>
      <c r="T31" s="20">
        <v>553324</v>
      </c>
      <c r="U31" s="20">
        <v>599462</v>
      </c>
      <c r="V31" s="20">
        <v>644298</v>
      </c>
      <c r="W31" s="22">
        <v>746767</v>
      </c>
      <c r="X31" s="22" t="s">
        <v>670</v>
      </c>
      <c r="Y31" s="22">
        <v>927908.39145509829</v>
      </c>
      <c r="Z31" s="23">
        <v>1016243.5764487572</v>
      </c>
    </row>
    <row r="32" spans="1:26" ht="15" customHeight="1">
      <c r="A32" s="19" t="s">
        <v>462</v>
      </c>
      <c r="B32" s="37" t="s">
        <v>29</v>
      </c>
      <c r="C32" s="20">
        <v>240739</v>
      </c>
      <c r="D32" s="20">
        <v>271348</v>
      </c>
      <c r="E32" s="20">
        <v>284683</v>
      </c>
      <c r="F32" s="20">
        <v>291923</v>
      </c>
      <c r="G32" s="21">
        <v>329208</v>
      </c>
      <c r="H32" s="21" t="s">
        <v>671</v>
      </c>
      <c r="I32" s="21">
        <v>409856.80504278891</v>
      </c>
      <c r="J32" s="21">
        <v>457496.65676797472</v>
      </c>
      <c r="K32" s="20">
        <v>239546</v>
      </c>
      <c r="L32" s="20">
        <v>260151</v>
      </c>
      <c r="M32" s="20">
        <v>281806</v>
      </c>
      <c r="N32" s="20">
        <v>308698</v>
      </c>
      <c r="O32" s="21">
        <v>344281</v>
      </c>
      <c r="P32" s="21" t="s">
        <v>672</v>
      </c>
      <c r="Q32" s="21">
        <v>443862.72103990102</v>
      </c>
      <c r="R32" s="21">
        <v>512252.72990649816</v>
      </c>
      <c r="S32" s="20">
        <v>480285</v>
      </c>
      <c r="T32" s="20">
        <v>531498</v>
      </c>
      <c r="U32" s="20">
        <v>566489</v>
      </c>
      <c r="V32" s="20">
        <v>600621</v>
      </c>
      <c r="W32" s="22">
        <v>673488</v>
      </c>
      <c r="X32" s="22" t="s">
        <v>673</v>
      </c>
      <c r="Y32" s="22">
        <v>853719.52608268987</v>
      </c>
      <c r="Z32" s="23">
        <v>969750</v>
      </c>
    </row>
    <row r="33" spans="1:26" ht="15" customHeight="1">
      <c r="A33" s="19" t="s">
        <v>6</v>
      </c>
      <c r="B33" s="37" t="s">
        <v>6</v>
      </c>
      <c r="C33" s="20">
        <v>256106</v>
      </c>
      <c r="D33" s="20">
        <v>269533</v>
      </c>
      <c r="E33" s="20">
        <v>276334</v>
      </c>
      <c r="F33" s="20">
        <v>338353</v>
      </c>
      <c r="G33" s="21">
        <v>326512</v>
      </c>
      <c r="H33" s="21" t="s">
        <v>674</v>
      </c>
      <c r="I33" s="21">
        <v>441998.95846156543</v>
      </c>
      <c r="J33" s="21">
        <v>423925.98622325441</v>
      </c>
      <c r="K33" s="20">
        <v>260141</v>
      </c>
      <c r="L33" s="20">
        <v>272686</v>
      </c>
      <c r="M33" s="20">
        <v>303937</v>
      </c>
      <c r="N33" s="20">
        <v>305658</v>
      </c>
      <c r="O33" s="21">
        <v>340889</v>
      </c>
      <c r="P33" s="21" t="s">
        <v>675</v>
      </c>
      <c r="Q33" s="21">
        <v>456383.5526358448</v>
      </c>
      <c r="R33" s="21">
        <v>475801.88962708152</v>
      </c>
      <c r="S33" s="20">
        <v>516247</v>
      </c>
      <c r="T33" s="20">
        <v>542220</v>
      </c>
      <c r="U33" s="20">
        <v>580271</v>
      </c>
      <c r="V33" s="20">
        <v>644011</v>
      </c>
      <c r="W33" s="22">
        <v>667401</v>
      </c>
      <c r="X33" s="22" t="s">
        <v>676</v>
      </c>
      <c r="Y33" s="22">
        <v>898382.51109741023</v>
      </c>
      <c r="Z33" s="23">
        <v>899727.87585033593</v>
      </c>
    </row>
    <row r="34" spans="1:26" ht="15" customHeight="1">
      <c r="A34" s="19" t="s">
        <v>463</v>
      </c>
      <c r="B34" s="37" t="s">
        <v>26</v>
      </c>
      <c r="C34" s="20">
        <v>225501</v>
      </c>
      <c r="D34" s="20">
        <v>236901</v>
      </c>
      <c r="E34" s="20">
        <v>278355</v>
      </c>
      <c r="F34" s="20">
        <v>280751</v>
      </c>
      <c r="G34" s="21">
        <v>330890</v>
      </c>
      <c r="H34" s="21" t="s">
        <v>677</v>
      </c>
      <c r="I34" s="21">
        <v>393942.69928557618</v>
      </c>
      <c r="J34" s="21">
        <v>433929.17045677331</v>
      </c>
      <c r="K34" s="20">
        <v>156289</v>
      </c>
      <c r="L34" s="20">
        <v>180012</v>
      </c>
      <c r="M34" s="20">
        <v>198103</v>
      </c>
      <c r="N34" s="20">
        <v>237973</v>
      </c>
      <c r="O34" s="21">
        <v>284601</v>
      </c>
      <c r="P34" s="21" t="s">
        <v>678</v>
      </c>
      <c r="Q34" s="21">
        <v>328683.0509590123</v>
      </c>
      <c r="R34" s="21">
        <v>385717.19514837809</v>
      </c>
      <c r="S34" s="20">
        <v>381790</v>
      </c>
      <c r="T34" s="20">
        <v>416912</v>
      </c>
      <c r="U34" s="20">
        <v>476458</v>
      </c>
      <c r="V34" s="20">
        <v>518724</v>
      </c>
      <c r="W34" s="22">
        <v>615491</v>
      </c>
      <c r="X34" s="22" t="s">
        <v>679</v>
      </c>
      <c r="Y34" s="22">
        <v>722625.75024458847</v>
      </c>
      <c r="Z34" s="23">
        <v>819646.3656051514</v>
      </c>
    </row>
    <row r="35" spans="1:26" ht="15" customHeight="1">
      <c r="A35" s="19" t="s">
        <v>21</v>
      </c>
      <c r="B35" s="37" t="s">
        <v>21</v>
      </c>
      <c r="C35" s="20">
        <v>283407</v>
      </c>
      <c r="D35" s="20">
        <v>320271</v>
      </c>
      <c r="E35" s="20">
        <v>336750</v>
      </c>
      <c r="F35" s="20">
        <v>388284</v>
      </c>
      <c r="G35" s="21">
        <v>420732</v>
      </c>
      <c r="H35" s="21" t="s">
        <v>680</v>
      </c>
      <c r="I35" s="21">
        <v>485032.58546641382</v>
      </c>
      <c r="J35" s="21">
        <v>491426.44038124499</v>
      </c>
      <c r="K35" s="20">
        <v>281304</v>
      </c>
      <c r="L35" s="20">
        <v>276893</v>
      </c>
      <c r="M35" s="20">
        <v>312764</v>
      </c>
      <c r="N35" s="20">
        <v>360381</v>
      </c>
      <c r="O35" s="21">
        <v>373623</v>
      </c>
      <c r="P35" s="21" t="s">
        <v>681</v>
      </c>
      <c r="Q35" s="21">
        <v>418826.71737948823</v>
      </c>
      <c r="R35" s="21">
        <v>474411.16973094549</v>
      </c>
      <c r="S35" s="20">
        <v>564711</v>
      </c>
      <c r="T35" s="20">
        <v>597163</v>
      </c>
      <c r="U35" s="20">
        <v>649515</v>
      </c>
      <c r="V35" s="20">
        <v>748665</v>
      </c>
      <c r="W35" s="22">
        <v>794355</v>
      </c>
      <c r="X35" s="22" t="s">
        <v>682</v>
      </c>
      <c r="Y35" s="22">
        <v>903859.30284590204</v>
      </c>
      <c r="Z35" s="23">
        <v>965837</v>
      </c>
    </row>
    <row r="36" spans="1:26" ht="15" customHeight="1">
      <c r="A36" s="19" t="s">
        <v>464</v>
      </c>
      <c r="B36" s="37" t="s">
        <v>20</v>
      </c>
      <c r="C36" s="20">
        <v>281916</v>
      </c>
      <c r="D36" s="20">
        <v>286031</v>
      </c>
      <c r="E36" s="20">
        <v>337639</v>
      </c>
      <c r="F36" s="20">
        <v>367971</v>
      </c>
      <c r="G36" s="21">
        <v>421216</v>
      </c>
      <c r="H36" s="21" t="s">
        <v>683</v>
      </c>
      <c r="I36" s="21">
        <v>486734.44973819592</v>
      </c>
      <c r="J36" s="21">
        <v>502810.20324916946</v>
      </c>
      <c r="K36" s="20">
        <v>247990</v>
      </c>
      <c r="L36" s="20">
        <v>276389</v>
      </c>
      <c r="M36" s="20">
        <v>270377</v>
      </c>
      <c r="N36" s="20">
        <v>334419</v>
      </c>
      <c r="O36" s="21">
        <v>368679</v>
      </c>
      <c r="P36" s="21" t="s">
        <v>684</v>
      </c>
      <c r="Q36" s="21">
        <v>440060.24188284815</v>
      </c>
      <c r="R36" s="21">
        <v>503588.16258693108</v>
      </c>
      <c r="S36" s="20">
        <v>529906</v>
      </c>
      <c r="T36" s="20">
        <v>562421</v>
      </c>
      <c r="U36" s="20">
        <v>608016</v>
      </c>
      <c r="V36" s="20">
        <v>702390</v>
      </c>
      <c r="W36" s="22">
        <v>789896</v>
      </c>
      <c r="X36" s="22" t="s">
        <v>685</v>
      </c>
      <c r="Y36" s="22">
        <v>926794.69162104407</v>
      </c>
      <c r="Z36" s="23">
        <v>1006398.3658361005</v>
      </c>
    </row>
    <row r="37" spans="1:26" ht="15" customHeight="1">
      <c r="A37" s="19" t="s">
        <v>465</v>
      </c>
      <c r="B37" s="37" t="s">
        <v>7</v>
      </c>
      <c r="C37" s="20">
        <v>367893</v>
      </c>
      <c r="D37" s="20">
        <v>354867</v>
      </c>
      <c r="E37" s="20">
        <v>416901</v>
      </c>
      <c r="F37" s="20">
        <v>445820</v>
      </c>
      <c r="G37" s="21">
        <v>512796</v>
      </c>
      <c r="H37" s="21" t="s">
        <v>686</v>
      </c>
      <c r="I37" s="21">
        <v>551032.09861534357</v>
      </c>
      <c r="J37" s="21">
        <v>614330.22739684314</v>
      </c>
      <c r="K37" s="20">
        <v>382488</v>
      </c>
      <c r="L37" s="20">
        <v>345772</v>
      </c>
      <c r="M37" s="20">
        <v>389924</v>
      </c>
      <c r="N37" s="20">
        <v>456479</v>
      </c>
      <c r="O37" s="21">
        <v>517436</v>
      </c>
      <c r="P37" s="21" t="s">
        <v>687</v>
      </c>
      <c r="Q37" s="21">
        <v>570859.83700750803</v>
      </c>
      <c r="R37" s="21">
        <v>631186.81226109061</v>
      </c>
      <c r="S37" s="20">
        <v>750381</v>
      </c>
      <c r="T37" s="20">
        <v>700639</v>
      </c>
      <c r="U37" s="20">
        <v>806825</v>
      </c>
      <c r="V37" s="20">
        <v>902298</v>
      </c>
      <c r="W37" s="22">
        <v>1030232</v>
      </c>
      <c r="X37" s="22" t="s">
        <v>688</v>
      </c>
      <c r="Y37" s="22">
        <v>1121891.9356228516</v>
      </c>
      <c r="Z37" s="23">
        <v>1245517.0396579336</v>
      </c>
    </row>
    <row r="38" spans="1:26" ht="15" customHeight="1">
      <c r="A38" s="19" t="s">
        <v>24</v>
      </c>
      <c r="B38" s="37" t="s">
        <v>24</v>
      </c>
      <c r="C38" s="20">
        <v>330865</v>
      </c>
      <c r="D38" s="20">
        <v>356651</v>
      </c>
      <c r="E38" s="20">
        <v>379876</v>
      </c>
      <c r="F38" s="20">
        <v>487272</v>
      </c>
      <c r="G38" s="21">
        <v>473382</v>
      </c>
      <c r="H38" s="21" t="s">
        <v>689</v>
      </c>
      <c r="I38" s="21">
        <v>638353.51058530307</v>
      </c>
      <c r="J38" s="21">
        <v>623986.57134571346</v>
      </c>
      <c r="K38" s="20">
        <v>225626</v>
      </c>
      <c r="L38" s="20">
        <v>246100</v>
      </c>
      <c r="M38" s="20">
        <v>296036</v>
      </c>
      <c r="N38" s="20">
        <v>212753</v>
      </c>
      <c r="O38" s="21">
        <v>356371</v>
      </c>
      <c r="P38" s="21" t="s">
        <v>690</v>
      </c>
      <c r="Q38" s="21">
        <v>441507.43744339177</v>
      </c>
      <c r="R38" s="21">
        <v>500709.3747033421</v>
      </c>
      <c r="S38" s="20">
        <v>556491</v>
      </c>
      <c r="T38" s="20">
        <v>602751</v>
      </c>
      <c r="U38" s="20">
        <v>675911</v>
      </c>
      <c r="V38" s="20">
        <v>700025</v>
      </c>
      <c r="W38" s="22">
        <v>829753</v>
      </c>
      <c r="X38" s="22" t="s">
        <v>691</v>
      </c>
      <c r="Y38" s="22">
        <v>1079860.9480286948</v>
      </c>
      <c r="Z38" s="23">
        <v>1124695.9460490556</v>
      </c>
    </row>
    <row r="39" spans="1:26" s="30" customFormat="1" ht="15" customHeight="1">
      <c r="A39" s="25" t="s">
        <v>466</v>
      </c>
      <c r="B39" s="38"/>
      <c r="C39" s="26">
        <v>293556</v>
      </c>
      <c r="D39" s="26">
        <v>323478</v>
      </c>
      <c r="E39" s="26">
        <v>356435</v>
      </c>
      <c r="F39" s="26">
        <v>388350</v>
      </c>
      <c r="G39" s="27">
        <v>412462</v>
      </c>
      <c r="H39" s="27" t="s">
        <v>692</v>
      </c>
      <c r="I39" s="27">
        <v>527955.8238769829</v>
      </c>
      <c r="J39" s="27">
        <v>556899.25372523477</v>
      </c>
      <c r="K39" s="26">
        <v>300108</v>
      </c>
      <c r="L39" s="26">
        <v>309791</v>
      </c>
      <c r="M39" s="26">
        <v>347126</v>
      </c>
      <c r="N39" s="26">
        <v>387682</v>
      </c>
      <c r="O39" s="27">
        <v>456361</v>
      </c>
      <c r="P39" s="27" t="s">
        <v>693</v>
      </c>
      <c r="Q39" s="27">
        <v>508541.44901127653</v>
      </c>
      <c r="R39" s="27">
        <v>567817.60007205384</v>
      </c>
      <c r="S39" s="26">
        <v>593664</v>
      </c>
      <c r="T39" s="26">
        <v>633269</v>
      </c>
      <c r="U39" s="26">
        <v>703561</v>
      </c>
      <c r="V39" s="26">
        <v>776032</v>
      </c>
      <c r="W39" s="28">
        <v>868823</v>
      </c>
      <c r="X39" s="28" t="s">
        <v>694</v>
      </c>
      <c r="Y39" s="28">
        <v>1036497.2728882595</v>
      </c>
      <c r="Z39" s="29">
        <v>1124716.8537972886</v>
      </c>
    </row>
    <row r="40" spans="1:26" ht="1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1"/>
      <c r="T40" s="31"/>
      <c r="U40" s="31"/>
      <c r="V40" s="31"/>
      <c r="W40" s="31"/>
    </row>
    <row r="41" spans="1:26" ht="15" customHeight="1">
      <c r="A41" s="34" t="s">
        <v>695</v>
      </c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6" ht="15" customHeight="1">
      <c r="A42" s="56" t="s">
        <v>696</v>
      </c>
      <c r="B42" s="57"/>
      <c r="C42" s="57"/>
      <c r="D42" s="57"/>
      <c r="E42" s="57"/>
      <c r="F42" s="57"/>
      <c r="G42" s="57"/>
      <c r="H42" s="57"/>
      <c r="I42" s="57"/>
      <c r="J42" s="58"/>
      <c r="K42" s="31"/>
      <c r="L42" s="31"/>
      <c r="M42" s="35"/>
      <c r="N42" s="35"/>
      <c r="O42" s="35"/>
      <c r="P42" s="35"/>
      <c r="Q42" s="31"/>
      <c r="R42" s="31"/>
      <c r="S42" s="31"/>
      <c r="T42" s="31"/>
      <c r="U42" s="31"/>
      <c r="V42" s="31"/>
      <c r="W42" s="31"/>
    </row>
    <row r="43" spans="1:26" ht="15" customHeight="1">
      <c r="A43" s="56" t="s">
        <v>697</v>
      </c>
      <c r="B43" s="57"/>
      <c r="C43" s="57"/>
      <c r="D43" s="57"/>
      <c r="E43" s="57"/>
      <c r="F43" s="57"/>
      <c r="G43" s="57"/>
      <c r="H43" s="57"/>
      <c r="I43" s="57"/>
      <c r="J43" s="58"/>
      <c r="K43" s="31"/>
      <c r="L43" s="31"/>
      <c r="M43" s="36"/>
      <c r="N43" s="36"/>
      <c r="O43" s="36"/>
      <c r="P43" s="36"/>
      <c r="Q43" s="31"/>
      <c r="R43" s="31"/>
      <c r="S43" s="31"/>
      <c r="T43" s="31"/>
      <c r="U43" s="31"/>
      <c r="V43" s="31"/>
      <c r="W43" s="31"/>
    </row>
    <row r="44" spans="1:26" ht="15" customHeight="1">
      <c r="A44" s="56" t="s">
        <v>698</v>
      </c>
      <c r="B44" s="57"/>
      <c r="C44" s="57"/>
      <c r="D44" s="57"/>
      <c r="E44" s="57"/>
      <c r="F44" s="57"/>
      <c r="G44" s="57"/>
      <c r="H44" s="57"/>
      <c r="I44" s="57"/>
      <c r="J44" s="58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6" ht="15" customHeight="1">
      <c r="A45" s="56" t="s">
        <v>699</v>
      </c>
      <c r="B45" s="57"/>
      <c r="C45" s="57"/>
      <c r="D45" s="57"/>
      <c r="E45" s="57"/>
      <c r="F45" s="57"/>
      <c r="G45" s="57"/>
      <c r="H45" s="57"/>
      <c r="I45" s="57"/>
      <c r="J45" s="58"/>
      <c r="K45" s="31"/>
      <c r="L45" s="31"/>
      <c r="M45" s="31"/>
      <c r="N45" s="31"/>
      <c r="O45" s="31"/>
      <c r="P45" s="31"/>
      <c r="Q45" s="33"/>
      <c r="R45" s="33"/>
      <c r="S45" s="31"/>
      <c r="T45" s="31"/>
      <c r="U45" s="31"/>
      <c r="V45" s="31"/>
      <c r="W45" s="31"/>
    </row>
    <row r="46" spans="1:26" ht="15" customHeight="1">
      <c r="A46" s="56" t="s">
        <v>700</v>
      </c>
      <c r="B46" s="57"/>
      <c r="C46" s="57"/>
      <c r="D46" s="57"/>
      <c r="E46" s="57"/>
      <c r="F46" s="57"/>
      <c r="G46" s="57"/>
      <c r="H46" s="57"/>
      <c r="I46" s="57"/>
      <c r="J46" s="58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6">
      <c r="C47" s="39" t="s">
        <v>701</v>
      </c>
      <c r="D47" s="39"/>
      <c r="E47" s="39"/>
      <c r="F47" s="39"/>
      <c r="G47" s="39"/>
      <c r="H47" s="39"/>
      <c r="I47" s="39"/>
      <c r="J47" s="39"/>
      <c r="K47" s="40" t="s">
        <v>702</v>
      </c>
      <c r="L47" s="40"/>
      <c r="M47" s="40"/>
      <c r="N47" s="40"/>
      <c r="O47" s="40"/>
      <c r="P47" s="40"/>
      <c r="Q47" s="40"/>
      <c r="R47" s="40"/>
      <c r="S47" s="41" t="s">
        <v>703</v>
      </c>
      <c r="T47" s="41"/>
      <c r="U47" s="41"/>
      <c r="V47" s="41"/>
      <c r="W47" s="41"/>
      <c r="X47" s="41"/>
      <c r="Y47" s="41"/>
      <c r="Z47" s="41"/>
    </row>
    <row r="48" spans="1:26">
      <c r="A48" s="16" t="s">
        <v>78</v>
      </c>
      <c r="B48" s="16" t="s">
        <v>0</v>
      </c>
      <c r="C48" s="39">
        <v>2011</v>
      </c>
      <c r="D48" s="39">
        <v>2012</v>
      </c>
      <c r="E48" s="39">
        <v>2013</v>
      </c>
      <c r="F48" s="39">
        <v>2014</v>
      </c>
      <c r="G48" s="39">
        <v>2015</v>
      </c>
      <c r="H48" s="39">
        <v>2016</v>
      </c>
      <c r="I48" s="39">
        <v>2017</v>
      </c>
      <c r="J48" s="39">
        <v>2018</v>
      </c>
      <c r="K48" s="40">
        <v>2011</v>
      </c>
      <c r="L48" s="40">
        <v>2012</v>
      </c>
      <c r="M48" s="40">
        <v>2013</v>
      </c>
      <c r="N48" s="40">
        <v>2014</v>
      </c>
      <c r="O48" s="40">
        <v>2015</v>
      </c>
      <c r="P48" s="40">
        <v>2016</v>
      </c>
      <c r="Q48" s="40">
        <v>2017</v>
      </c>
      <c r="R48" s="40">
        <v>2018</v>
      </c>
      <c r="S48" s="41">
        <v>2011</v>
      </c>
      <c r="T48" s="41">
        <v>2012</v>
      </c>
      <c r="U48" s="41">
        <v>2013</v>
      </c>
      <c r="V48" s="41">
        <v>2014</v>
      </c>
      <c r="W48" s="41">
        <v>2015</v>
      </c>
      <c r="X48" s="41">
        <v>2016</v>
      </c>
      <c r="Y48" s="41">
        <v>2017</v>
      </c>
      <c r="Z48" s="41">
        <v>2018</v>
      </c>
    </row>
    <row r="49" spans="1:26">
      <c r="A49" s="16">
        <v>1</v>
      </c>
      <c r="B49" s="16" t="s">
        <v>1</v>
      </c>
      <c r="C49" s="16">
        <f>VLOOKUP($B49,$B$5:$J$38,2,FALSE)</f>
        <v>329257</v>
      </c>
      <c r="D49" s="16">
        <f>VLOOKUP($B49,$B$5:$J$38,3,FALSE)</f>
        <v>356132</v>
      </c>
      <c r="E49" s="16">
        <f>VLOOKUP($B49,$B$5:$J$38,4,FALSE)</f>
        <v>371838</v>
      </c>
      <c r="F49" s="16">
        <f>VLOOKUP($B49,$B$5:$J$38,5,FALSE)</f>
        <v>406835</v>
      </c>
      <c r="G49" s="16">
        <f>VLOOKUP($B49,$B$5:$J$38,6,FALSE)</f>
        <v>415354</v>
      </c>
      <c r="H49" s="16" t="str">
        <f>VLOOKUP($B49,$B$5:$J$38,7,FALSE)</f>
        <v xml:space="preserve">451 952 </v>
      </c>
      <c r="I49" s="16">
        <f>VLOOKUP($B49,$B$5:$J$38,8,FALSE)</f>
        <v>529161.55407894298</v>
      </c>
      <c r="J49" s="16">
        <f>VLOOKUP($B49,$B$5:$J$38,9,FALSE)</f>
        <v>547668.07527667272</v>
      </c>
      <c r="K49" s="16">
        <f>VLOOKUP($B49,$B$5:$Z$38,10,FALSE)</f>
        <v>224798</v>
      </c>
      <c r="L49" s="16">
        <f>VLOOKUP($B49,$B$5:$Z$38,11,FALSE)</f>
        <v>227968</v>
      </c>
      <c r="M49" s="16">
        <f>VLOOKUP($B49,$B$5:$Z$38,12,FALSE)</f>
        <v>255543</v>
      </c>
      <c r="N49" s="16">
        <f>VLOOKUP($B49,$B$5:$Z$38,13,FALSE)</f>
        <v>273015</v>
      </c>
      <c r="O49" s="16">
        <f>VLOOKUP($B49,$B$5:$Z$38,14,FALSE)</f>
        <v>336764</v>
      </c>
      <c r="P49" s="16" t="str">
        <f>VLOOKUP($B49,$B$5:$Z$38,15,FALSE)</f>
        <v>356 142</v>
      </c>
      <c r="Q49" s="16">
        <f>VLOOKUP($B49,$B$5:$Z$38,16,FALSE)</f>
        <v>373833.03817528038</v>
      </c>
      <c r="R49" s="16">
        <f>VLOOKUP($B49,$B$5:$Z$38,17,FALSE)</f>
        <v>426149.27220625919</v>
      </c>
      <c r="S49" s="16">
        <f>VLOOKUP($B49,$B$5:$Z$38,18,FALSE)</f>
        <v>554055</v>
      </c>
      <c r="T49" s="16">
        <f>VLOOKUP($B49,$B$5:$Z$38,19,FALSE)</f>
        <v>584100</v>
      </c>
      <c r="U49" s="16">
        <f>VLOOKUP($B49,$B$5:$Z$38,20,FALSE)</f>
        <v>627381</v>
      </c>
      <c r="V49" s="16">
        <f>VLOOKUP($B49,$B$5:$Z$38,21,FALSE)</f>
        <v>679850</v>
      </c>
      <c r="W49" s="16">
        <f>VLOOKUP($B49,$B$5:$Z$38,22,FALSE)</f>
        <v>752118</v>
      </c>
      <c r="X49" s="16" t="str">
        <f>VLOOKUP($B49,$B$5:$Z$38,23,FALSE)</f>
        <v xml:space="preserve"> 808 094</v>
      </c>
      <c r="Y49" s="16">
        <f>VLOOKUP($B49,$B$5:$Z$38,24,FALSE)</f>
        <v>902994.5922542233</v>
      </c>
      <c r="Z49" s="16">
        <f>VLOOKUP($B49,$B$5:$Z$38,25,FALSE)</f>
        <v>973817.34748293192</v>
      </c>
    </row>
    <row r="50" spans="1:26">
      <c r="A50" s="16">
        <v>2</v>
      </c>
      <c r="B50" s="16" t="s">
        <v>2</v>
      </c>
      <c r="C50" s="16">
        <f t="shared" ref="C50:C82" si="0">VLOOKUP($B50,$B$5:$J$38,2,FALSE)</f>
        <v>326490</v>
      </c>
      <c r="D50" s="16">
        <f t="shared" ref="D50:D82" si="1">VLOOKUP($B50,$B$5:$J$38,3,FALSE)</f>
        <v>330963</v>
      </c>
      <c r="E50" s="16">
        <f t="shared" ref="E50:E82" si="2">VLOOKUP($B50,$B$5:$J$38,4,FALSE)</f>
        <v>449048</v>
      </c>
      <c r="F50" s="16">
        <f t="shared" ref="F50:F82" si="3">VLOOKUP($B50,$B$5:$J$38,5,FALSE)</f>
        <v>471149</v>
      </c>
      <c r="G50" s="16">
        <f t="shared" ref="G50:G82" si="4">VLOOKUP($B50,$B$5:$J$38,6,FALSE)</f>
        <v>421577</v>
      </c>
      <c r="H50" s="16" t="str">
        <f t="shared" ref="H50:H82" si="5">VLOOKUP($B50,$B$5:$J$38,7,FALSE)</f>
        <v xml:space="preserve">465 993 </v>
      </c>
      <c r="I50" s="16">
        <f t="shared" ref="I50:I82" si="6">VLOOKUP($B50,$B$5:$J$38,8,FALSE)</f>
        <v>569168.03584770754</v>
      </c>
      <c r="J50" s="16">
        <f t="shared" ref="J50:J82" si="7">VLOOKUP($B50,$B$5:$J$38,9,FALSE)</f>
        <v>599976.09300180664</v>
      </c>
      <c r="K50" s="16">
        <f t="shared" ref="K50:K82" si="8">VLOOKUP($B50,$B$5:$Z$38,10,FALSE)</f>
        <v>459132</v>
      </c>
      <c r="L50" s="16">
        <f t="shared" ref="L50:L82" si="9">VLOOKUP($B50,$B$5:$Z$38,11,FALSE)</f>
        <v>554979</v>
      </c>
      <c r="M50" s="16">
        <f t="shared" ref="M50:M82" si="10">VLOOKUP($B50,$B$5:$Z$38,12,FALSE)</f>
        <v>559852</v>
      </c>
      <c r="N50" s="16">
        <f t="shared" ref="N50:N82" si="11">VLOOKUP($B50,$B$5:$Z$38,13,FALSE)</f>
        <v>606730</v>
      </c>
      <c r="O50" s="16">
        <f t="shared" ref="O50:O82" si="12">VLOOKUP($B50,$B$5:$Z$38,14,FALSE)</f>
        <v>623568</v>
      </c>
      <c r="P50" s="16" t="str">
        <f t="shared" ref="P50:P82" si="13">VLOOKUP($B50,$B$5:$Z$38,15,FALSE)</f>
        <v>633 569</v>
      </c>
      <c r="Q50" s="16">
        <f t="shared" ref="Q50:Q82" si="14">VLOOKUP($B50,$B$5:$Z$38,16,FALSE)</f>
        <v>762916.84811238199</v>
      </c>
      <c r="R50" s="16">
        <f t="shared" ref="R50:R82" si="15">VLOOKUP($B50,$B$5:$Z$38,17,FALSE)</f>
        <v>767056.39850476291</v>
      </c>
      <c r="S50" s="16">
        <f t="shared" ref="S50:S82" si="16">VLOOKUP($B50,$B$5:$Z$38,18,FALSE)</f>
        <v>785622</v>
      </c>
      <c r="T50" s="16">
        <f t="shared" ref="T50:T82" si="17">VLOOKUP($B50,$B$5:$Z$38,19,FALSE)</f>
        <v>885942</v>
      </c>
      <c r="U50" s="16">
        <f t="shared" ref="U50:U82" si="18">VLOOKUP($B50,$B$5:$Z$38,20,FALSE)</f>
        <v>1008900</v>
      </c>
      <c r="V50" s="16">
        <f t="shared" ref="V50:V82" si="19">VLOOKUP($B50,$B$5:$Z$38,21,FALSE)</f>
        <v>1077879</v>
      </c>
      <c r="W50" s="16">
        <f t="shared" ref="W50:W82" si="20">VLOOKUP($B50,$B$5:$Z$38,22,FALSE)</f>
        <v>1045145</v>
      </c>
      <c r="X50" s="16" t="str">
        <f t="shared" ref="X50:X82" si="21">VLOOKUP($B50,$B$5:$Z$38,23,FALSE)</f>
        <v>1 099 561</v>
      </c>
      <c r="Y50" s="16">
        <f t="shared" ref="Y50:Y82" si="22">VLOOKUP($B50,$B$5:$Z$38,24,FALSE)</f>
        <v>1332084.8839600896</v>
      </c>
      <c r="Z50" s="16">
        <f t="shared" ref="Z50:Z82" si="23">VLOOKUP($B50,$B$5:$Z$38,25,FALSE)</f>
        <v>1367032.4915065696</v>
      </c>
    </row>
    <row r="51" spans="1:26">
      <c r="A51" s="16">
        <v>3</v>
      </c>
      <c r="B51" s="16" t="s">
        <v>3</v>
      </c>
      <c r="C51" s="16">
        <f t="shared" si="0"/>
        <v>391606</v>
      </c>
      <c r="D51" s="16">
        <f t="shared" si="1"/>
        <v>418496</v>
      </c>
      <c r="E51" s="16">
        <f t="shared" si="2"/>
        <v>491121</v>
      </c>
      <c r="F51" s="16">
        <f t="shared" si="3"/>
        <v>551960</v>
      </c>
      <c r="G51" s="16">
        <f t="shared" si="4"/>
        <v>578812</v>
      </c>
      <c r="H51" s="16" t="str">
        <f t="shared" si="5"/>
        <v xml:space="preserve">596 381 </v>
      </c>
      <c r="I51" s="16">
        <f t="shared" si="6"/>
        <v>721045.30284654512</v>
      </c>
      <c r="J51" s="16">
        <f t="shared" si="7"/>
        <v>710401.16651452181</v>
      </c>
      <c r="K51" s="16">
        <f t="shared" si="8"/>
        <v>345039</v>
      </c>
      <c r="L51" s="16">
        <f t="shared" si="9"/>
        <v>400200</v>
      </c>
      <c r="M51" s="16">
        <f t="shared" si="10"/>
        <v>448605</v>
      </c>
      <c r="N51" s="16">
        <f t="shared" si="11"/>
        <v>495751</v>
      </c>
      <c r="O51" s="16">
        <f t="shared" si="12"/>
        <v>539290</v>
      </c>
      <c r="P51" s="16" t="str">
        <f t="shared" si="13"/>
        <v>615 498</v>
      </c>
      <c r="Q51" s="16">
        <f t="shared" si="14"/>
        <v>639949.01032493671</v>
      </c>
      <c r="R51" s="16">
        <f t="shared" si="15"/>
        <v>709094.02443603554</v>
      </c>
      <c r="S51" s="16">
        <f t="shared" si="16"/>
        <v>736645</v>
      </c>
      <c r="T51" s="16">
        <f t="shared" si="17"/>
        <v>818697</v>
      </c>
      <c r="U51" s="16">
        <f t="shared" si="18"/>
        <v>939726</v>
      </c>
      <c r="V51" s="16">
        <f t="shared" si="19"/>
        <v>1047711</v>
      </c>
      <c r="W51" s="16">
        <f t="shared" si="20"/>
        <v>1118101</v>
      </c>
      <c r="X51" s="16" t="str">
        <f t="shared" si="21"/>
        <v>1 211 879</v>
      </c>
      <c r="Y51" s="16">
        <f t="shared" si="22"/>
        <v>1360994.3131714817</v>
      </c>
      <c r="Z51" s="16">
        <f t="shared" si="23"/>
        <v>1419495.1909505574</v>
      </c>
    </row>
    <row r="52" spans="1:26">
      <c r="A52" s="16">
        <v>4</v>
      </c>
      <c r="B52" s="16" t="s">
        <v>4</v>
      </c>
      <c r="C52" s="16">
        <f t="shared" si="0"/>
        <v>328623</v>
      </c>
      <c r="D52" s="16">
        <f t="shared" si="1"/>
        <v>370088</v>
      </c>
      <c r="E52" s="16">
        <f t="shared" si="2"/>
        <v>420422</v>
      </c>
      <c r="F52" s="16">
        <f t="shared" si="3"/>
        <v>455522</v>
      </c>
      <c r="G52" s="16">
        <f t="shared" si="4"/>
        <v>483956</v>
      </c>
      <c r="H52" s="16" t="str">
        <f t="shared" si="5"/>
        <v xml:space="preserve">532 389 </v>
      </c>
      <c r="I52" s="16">
        <f t="shared" si="6"/>
        <v>623084.3463522949</v>
      </c>
      <c r="J52" s="16">
        <f t="shared" si="7"/>
        <v>672917.63636088686</v>
      </c>
      <c r="K52" s="16">
        <f t="shared" si="8"/>
        <v>365364</v>
      </c>
      <c r="L52" s="16">
        <f t="shared" si="9"/>
        <v>349359</v>
      </c>
      <c r="M52" s="16">
        <f t="shared" si="10"/>
        <v>379454</v>
      </c>
      <c r="N52" s="16">
        <f t="shared" si="11"/>
        <v>445242</v>
      </c>
      <c r="O52" s="16">
        <f t="shared" si="12"/>
        <v>548390</v>
      </c>
      <c r="P52" s="16" t="str">
        <f t="shared" si="13"/>
        <v>602 867</v>
      </c>
      <c r="Q52" s="16">
        <f t="shared" si="14"/>
        <v>628887.44059561659</v>
      </c>
      <c r="R52" s="16">
        <f t="shared" si="15"/>
        <v>711628.08045714232</v>
      </c>
      <c r="S52" s="16">
        <f t="shared" si="16"/>
        <v>693987</v>
      </c>
      <c r="T52" s="16">
        <f t="shared" si="17"/>
        <v>719447</v>
      </c>
      <c r="U52" s="16">
        <f t="shared" si="18"/>
        <v>799876</v>
      </c>
      <c r="V52" s="16">
        <f t="shared" si="19"/>
        <v>900764</v>
      </c>
      <c r="W52" s="16">
        <f t="shared" si="20"/>
        <v>1032346</v>
      </c>
      <c r="X52" s="16" t="str">
        <f t="shared" si="21"/>
        <v>1 135 256</v>
      </c>
      <c r="Y52" s="16">
        <f t="shared" si="22"/>
        <v>1251971.7869479116</v>
      </c>
      <c r="Z52" s="16">
        <f t="shared" si="23"/>
        <v>1384545.7168180291</v>
      </c>
    </row>
    <row r="53" spans="1:26">
      <c r="A53" s="16">
        <v>5</v>
      </c>
      <c r="B53" s="16" t="s">
        <v>5</v>
      </c>
      <c r="C53" s="16">
        <f t="shared" si="0"/>
        <v>294975</v>
      </c>
      <c r="D53" s="16">
        <f t="shared" si="1"/>
        <v>330123</v>
      </c>
      <c r="E53" s="16">
        <f t="shared" si="2"/>
        <v>348161</v>
      </c>
      <c r="F53" s="16">
        <f t="shared" si="3"/>
        <v>384146</v>
      </c>
      <c r="G53" s="16">
        <f t="shared" si="4"/>
        <v>413263</v>
      </c>
      <c r="H53" s="16" t="str">
        <f t="shared" si="5"/>
        <v xml:space="preserve">447 384 </v>
      </c>
      <c r="I53" s="16">
        <f t="shared" si="6"/>
        <v>523328.71202760754</v>
      </c>
      <c r="J53" s="16">
        <f t="shared" si="7"/>
        <v>548879.17903512297</v>
      </c>
      <c r="K53" s="16">
        <f t="shared" si="8"/>
        <v>237717</v>
      </c>
      <c r="L53" s="16">
        <f t="shared" si="9"/>
        <v>235436</v>
      </c>
      <c r="M53" s="16">
        <f t="shared" si="10"/>
        <v>306290</v>
      </c>
      <c r="N53" s="16">
        <f t="shared" si="11"/>
        <v>321685</v>
      </c>
      <c r="O53" s="16">
        <f t="shared" si="12"/>
        <v>397815</v>
      </c>
      <c r="P53" s="16" t="str">
        <f t="shared" si="13"/>
        <v>447 410</v>
      </c>
      <c r="Q53" s="16">
        <f t="shared" si="14"/>
        <v>467579.85218579031</v>
      </c>
      <c r="R53" s="16">
        <f t="shared" si="15"/>
        <v>558899.07741977926</v>
      </c>
      <c r="S53" s="16">
        <f t="shared" si="16"/>
        <v>532692</v>
      </c>
      <c r="T53" s="16">
        <f t="shared" si="17"/>
        <v>565559</v>
      </c>
      <c r="U53" s="16">
        <f t="shared" si="18"/>
        <v>654451</v>
      </c>
      <c r="V53" s="16">
        <f t="shared" si="19"/>
        <v>705831</v>
      </c>
      <c r="W53" s="16">
        <f t="shared" si="20"/>
        <v>811077</v>
      </c>
      <c r="X53" s="16" t="str">
        <f t="shared" si="21"/>
        <v xml:space="preserve"> 894 794</v>
      </c>
      <c r="Y53" s="16">
        <f t="shared" si="22"/>
        <v>990908.56421339791</v>
      </c>
      <c r="Z53" s="16">
        <f t="shared" si="23"/>
        <v>1107778.2564549022</v>
      </c>
    </row>
    <row r="54" spans="1:26">
      <c r="A54" s="16">
        <v>6</v>
      </c>
      <c r="B54" s="16" t="s">
        <v>6</v>
      </c>
      <c r="C54" s="16">
        <f t="shared" si="0"/>
        <v>256106</v>
      </c>
      <c r="D54" s="16">
        <f t="shared" si="1"/>
        <v>269533</v>
      </c>
      <c r="E54" s="16">
        <f t="shared" si="2"/>
        <v>276334</v>
      </c>
      <c r="F54" s="16">
        <f t="shared" si="3"/>
        <v>338353</v>
      </c>
      <c r="G54" s="16">
        <f t="shared" si="4"/>
        <v>326512</v>
      </c>
      <c r="H54" s="16" t="str">
        <f t="shared" si="5"/>
        <v xml:space="preserve">380 934 </v>
      </c>
      <c r="I54" s="16">
        <f t="shared" si="6"/>
        <v>441998.95846156543</v>
      </c>
      <c r="J54" s="16">
        <f t="shared" si="7"/>
        <v>423925.98622325441</v>
      </c>
      <c r="K54" s="16">
        <f t="shared" si="8"/>
        <v>260141</v>
      </c>
      <c r="L54" s="16">
        <f t="shared" si="9"/>
        <v>272686</v>
      </c>
      <c r="M54" s="16">
        <f t="shared" si="10"/>
        <v>303937</v>
      </c>
      <c r="N54" s="16">
        <f t="shared" si="11"/>
        <v>305658</v>
      </c>
      <c r="O54" s="16">
        <f t="shared" si="12"/>
        <v>340889</v>
      </c>
      <c r="P54" s="16" t="str">
        <f t="shared" si="13"/>
        <v>393 591</v>
      </c>
      <c r="Q54" s="16">
        <f t="shared" si="14"/>
        <v>456383.5526358448</v>
      </c>
      <c r="R54" s="16">
        <f t="shared" si="15"/>
        <v>475801.88962708152</v>
      </c>
      <c r="S54" s="16">
        <f t="shared" si="16"/>
        <v>516247</v>
      </c>
      <c r="T54" s="16">
        <f t="shared" si="17"/>
        <v>542220</v>
      </c>
      <c r="U54" s="16">
        <f t="shared" si="18"/>
        <v>580271</v>
      </c>
      <c r="V54" s="16">
        <f t="shared" si="19"/>
        <v>644011</v>
      </c>
      <c r="W54" s="16">
        <f t="shared" si="20"/>
        <v>667401</v>
      </c>
      <c r="X54" s="16" t="str">
        <f t="shared" si="21"/>
        <v xml:space="preserve"> 774 525</v>
      </c>
      <c r="Y54" s="16">
        <f t="shared" si="22"/>
        <v>898382.51109741023</v>
      </c>
      <c r="Z54" s="16">
        <f t="shared" si="23"/>
        <v>899727.87585033593</v>
      </c>
    </row>
    <row r="55" spans="1:26">
      <c r="A55" s="16">
        <v>7</v>
      </c>
      <c r="B55" s="16" t="s">
        <v>7</v>
      </c>
      <c r="C55" s="16">
        <f t="shared" si="0"/>
        <v>367893</v>
      </c>
      <c r="D55" s="16">
        <f t="shared" si="1"/>
        <v>354867</v>
      </c>
      <c r="E55" s="16">
        <f t="shared" si="2"/>
        <v>416901</v>
      </c>
      <c r="F55" s="16">
        <f t="shared" si="3"/>
        <v>445820</v>
      </c>
      <c r="G55" s="16">
        <f t="shared" si="4"/>
        <v>512796</v>
      </c>
      <c r="H55" s="16" t="str">
        <f t="shared" si="5"/>
        <v xml:space="preserve">482 624 </v>
      </c>
      <c r="I55" s="16">
        <f t="shared" si="6"/>
        <v>551032.09861534357</v>
      </c>
      <c r="J55" s="16">
        <f t="shared" si="7"/>
        <v>614330.22739684314</v>
      </c>
      <c r="K55" s="16">
        <f t="shared" si="8"/>
        <v>382488</v>
      </c>
      <c r="L55" s="16">
        <f t="shared" si="9"/>
        <v>345772</v>
      </c>
      <c r="M55" s="16">
        <f t="shared" si="10"/>
        <v>389924</v>
      </c>
      <c r="N55" s="16">
        <f t="shared" si="11"/>
        <v>456479</v>
      </c>
      <c r="O55" s="16">
        <f t="shared" si="12"/>
        <v>517436</v>
      </c>
      <c r="P55" s="16" t="str">
        <f t="shared" si="13"/>
        <v>526 777</v>
      </c>
      <c r="Q55" s="16">
        <f t="shared" si="14"/>
        <v>570859.83700750803</v>
      </c>
      <c r="R55" s="16">
        <f t="shared" si="15"/>
        <v>631186.81226109061</v>
      </c>
      <c r="S55" s="16">
        <f t="shared" si="16"/>
        <v>750381</v>
      </c>
      <c r="T55" s="16">
        <f t="shared" si="17"/>
        <v>700639</v>
      </c>
      <c r="U55" s="16">
        <f t="shared" si="18"/>
        <v>806825</v>
      </c>
      <c r="V55" s="16">
        <f t="shared" si="19"/>
        <v>902298</v>
      </c>
      <c r="W55" s="16">
        <f t="shared" si="20"/>
        <v>1030232</v>
      </c>
      <c r="X55" s="16" t="str">
        <f t="shared" si="21"/>
        <v>1 009 401</v>
      </c>
      <c r="Y55" s="16">
        <f t="shared" si="22"/>
        <v>1121891.9356228516</v>
      </c>
      <c r="Z55" s="16">
        <f t="shared" si="23"/>
        <v>1245517.0396579336</v>
      </c>
    </row>
    <row r="56" spans="1:26">
      <c r="A56" s="16">
        <v>8</v>
      </c>
      <c r="B56" s="16" t="s">
        <v>8</v>
      </c>
      <c r="C56" s="16">
        <f t="shared" si="0"/>
        <v>457669</v>
      </c>
      <c r="D56" s="16">
        <f t="shared" si="1"/>
        <v>519028</v>
      </c>
      <c r="E56" s="16">
        <f t="shared" si="2"/>
        <v>603269</v>
      </c>
      <c r="F56" s="16">
        <f t="shared" si="3"/>
        <v>623186</v>
      </c>
      <c r="G56" s="16">
        <f t="shared" si="4"/>
        <v>615486</v>
      </c>
      <c r="H56" s="16" t="str">
        <f t="shared" si="5"/>
        <v xml:space="preserve">692 207 </v>
      </c>
      <c r="I56" s="16">
        <f t="shared" si="6"/>
        <v>797828.39122503356</v>
      </c>
      <c r="J56" s="16">
        <f t="shared" si="7"/>
        <v>847846.53042517579</v>
      </c>
      <c r="K56" s="16">
        <f t="shared" si="8"/>
        <v>898019</v>
      </c>
      <c r="L56" s="16">
        <f t="shared" si="9"/>
        <v>884071</v>
      </c>
      <c r="M56" s="16">
        <f t="shared" si="10"/>
        <v>925160</v>
      </c>
      <c r="N56" s="16">
        <f t="shared" si="11"/>
        <v>1085089</v>
      </c>
      <c r="O56" s="16">
        <f t="shared" si="12"/>
        <v>1157945</v>
      </c>
      <c r="P56" s="16" t="str">
        <f t="shared" si="13"/>
        <v>1 184 441</v>
      </c>
      <c r="Q56" s="16">
        <f t="shared" si="14"/>
        <v>1199617.9916546892</v>
      </c>
      <c r="R56" s="16">
        <f t="shared" si="15"/>
        <v>1191309.8275765791</v>
      </c>
      <c r="S56" s="16">
        <f t="shared" si="16"/>
        <v>1355688</v>
      </c>
      <c r="T56" s="16">
        <f t="shared" si="17"/>
        <v>1403098</v>
      </c>
      <c r="U56" s="16">
        <f t="shared" si="18"/>
        <v>1528429</v>
      </c>
      <c r="V56" s="16">
        <f t="shared" si="19"/>
        <v>1708275</v>
      </c>
      <c r="W56" s="16">
        <f t="shared" si="20"/>
        <v>1773431</v>
      </c>
      <c r="X56" s="16" t="str">
        <f t="shared" si="21"/>
        <v>1 876 648</v>
      </c>
      <c r="Y56" s="16">
        <f t="shared" si="22"/>
        <v>1997446.3828797229</v>
      </c>
      <c r="Z56" s="16">
        <f t="shared" si="23"/>
        <v>2039157</v>
      </c>
    </row>
    <row r="57" spans="1:26">
      <c r="A57" s="16">
        <v>9</v>
      </c>
      <c r="B57" s="16" t="s">
        <v>9</v>
      </c>
      <c r="C57" s="16">
        <f t="shared" si="0"/>
        <v>324197</v>
      </c>
      <c r="D57" s="16">
        <f t="shared" si="1"/>
        <v>336737</v>
      </c>
      <c r="E57" s="16">
        <f t="shared" si="2"/>
        <v>377133</v>
      </c>
      <c r="F57" s="16">
        <f t="shared" si="3"/>
        <v>403659</v>
      </c>
      <c r="G57" s="16">
        <f t="shared" si="4"/>
        <v>428457</v>
      </c>
      <c r="H57" s="16" t="str">
        <f t="shared" si="5"/>
        <v xml:space="preserve">464 381 </v>
      </c>
      <c r="I57" s="16">
        <f t="shared" si="6"/>
        <v>538359.98462571832</v>
      </c>
      <c r="J57" s="16">
        <f t="shared" si="7"/>
        <v>555989.0484926498</v>
      </c>
      <c r="K57" s="16">
        <f t="shared" si="8"/>
        <v>262589</v>
      </c>
      <c r="L57" s="16">
        <f t="shared" si="9"/>
        <v>286641</v>
      </c>
      <c r="M57" s="16">
        <f t="shared" si="10"/>
        <v>305275</v>
      </c>
      <c r="N57" s="16">
        <f t="shared" si="11"/>
        <v>317342</v>
      </c>
      <c r="O57" s="16">
        <f t="shared" si="12"/>
        <v>412239</v>
      </c>
      <c r="P57" s="16" t="str">
        <f t="shared" si="13"/>
        <v>439 908</v>
      </c>
      <c r="Q57" s="16">
        <f t="shared" si="14"/>
        <v>430864.63714205252</v>
      </c>
      <c r="R57" s="16">
        <f t="shared" si="15"/>
        <v>496432.45782446966</v>
      </c>
      <c r="S57" s="16">
        <f t="shared" si="16"/>
        <v>586786</v>
      </c>
      <c r="T57" s="16">
        <f t="shared" si="17"/>
        <v>623378</v>
      </c>
      <c r="U57" s="16">
        <f t="shared" si="18"/>
        <v>682409</v>
      </c>
      <c r="V57" s="16">
        <f t="shared" si="19"/>
        <v>721001</v>
      </c>
      <c r="W57" s="16">
        <f t="shared" si="20"/>
        <v>840696</v>
      </c>
      <c r="X57" s="16" t="str">
        <f t="shared" si="21"/>
        <v xml:space="preserve"> 904 289</v>
      </c>
      <c r="Y57" s="16">
        <f t="shared" si="22"/>
        <v>969224.62176777085</v>
      </c>
      <c r="Z57" s="16">
        <f t="shared" si="23"/>
        <v>1052421</v>
      </c>
    </row>
    <row r="58" spans="1:26">
      <c r="A58" s="16">
        <v>10</v>
      </c>
      <c r="B58" s="16" t="s">
        <v>10</v>
      </c>
      <c r="C58" s="16">
        <f t="shared" si="0"/>
        <v>297590</v>
      </c>
      <c r="D58" s="16">
        <f t="shared" si="1"/>
        <v>340757</v>
      </c>
      <c r="E58" s="16">
        <f t="shared" si="2"/>
        <v>371881</v>
      </c>
      <c r="F58" s="16">
        <f t="shared" si="3"/>
        <v>380224</v>
      </c>
      <c r="G58" s="16">
        <f t="shared" si="4"/>
        <v>425883</v>
      </c>
      <c r="H58" s="16" t="str">
        <f t="shared" si="5"/>
        <v xml:space="preserve">477 814 </v>
      </c>
      <c r="I58" s="16">
        <f t="shared" si="6"/>
        <v>562766.73637323559</v>
      </c>
      <c r="J58" s="16">
        <f t="shared" si="7"/>
        <v>600966.60721857112</v>
      </c>
      <c r="K58" s="16">
        <f t="shared" si="8"/>
        <v>311118</v>
      </c>
      <c r="L58" s="16">
        <f t="shared" si="9"/>
        <v>310270</v>
      </c>
      <c r="M58" s="16">
        <f t="shared" si="10"/>
        <v>354946</v>
      </c>
      <c r="N58" s="16">
        <f t="shared" si="11"/>
        <v>413592</v>
      </c>
      <c r="O58" s="16">
        <f t="shared" si="12"/>
        <v>471012</v>
      </c>
      <c r="P58" s="16" t="str">
        <f t="shared" si="13"/>
        <v>506 063</v>
      </c>
      <c r="Q58" s="16">
        <f t="shared" si="14"/>
        <v>540570.55396017479</v>
      </c>
      <c r="R58" s="16">
        <f t="shared" si="15"/>
        <v>617111.55906109768</v>
      </c>
      <c r="S58" s="16">
        <f t="shared" si="16"/>
        <v>608708</v>
      </c>
      <c r="T58" s="16">
        <f t="shared" si="17"/>
        <v>651026</v>
      </c>
      <c r="U58" s="16">
        <f t="shared" si="18"/>
        <v>726828</v>
      </c>
      <c r="V58" s="16">
        <f t="shared" si="19"/>
        <v>793816</v>
      </c>
      <c r="W58" s="16">
        <f t="shared" si="20"/>
        <v>896895</v>
      </c>
      <c r="X58" s="16" t="str">
        <f t="shared" si="21"/>
        <v xml:space="preserve"> 983 877</v>
      </c>
      <c r="Y58" s="16">
        <f t="shared" si="22"/>
        <v>1103337.2903334103</v>
      </c>
      <c r="Z58" s="16">
        <f t="shared" si="23"/>
        <v>1218079</v>
      </c>
    </row>
    <row r="59" spans="1:26">
      <c r="A59" s="16">
        <v>11</v>
      </c>
      <c r="B59" s="16" t="s">
        <v>11</v>
      </c>
      <c r="C59" s="16">
        <f t="shared" si="0"/>
        <v>229775</v>
      </c>
      <c r="D59" s="16">
        <f t="shared" si="1"/>
        <v>262761</v>
      </c>
      <c r="E59" s="16">
        <f t="shared" si="2"/>
        <v>281921</v>
      </c>
      <c r="F59" s="16">
        <f t="shared" si="3"/>
        <v>319872</v>
      </c>
      <c r="G59" s="16">
        <f t="shared" si="4"/>
        <v>330646</v>
      </c>
      <c r="H59" s="16" t="str">
        <f t="shared" si="5"/>
        <v xml:space="preserve">371 605 </v>
      </c>
      <c r="I59" s="16">
        <f t="shared" si="6"/>
        <v>421514.90582896437</v>
      </c>
      <c r="J59" s="16">
        <f t="shared" si="7"/>
        <v>460891.07567136973</v>
      </c>
      <c r="K59" s="16">
        <f t="shared" si="8"/>
        <v>234132</v>
      </c>
      <c r="L59" s="16">
        <f t="shared" si="9"/>
        <v>239459</v>
      </c>
      <c r="M59" s="16">
        <f t="shared" si="10"/>
        <v>277792</v>
      </c>
      <c r="N59" s="16">
        <f t="shared" si="11"/>
        <v>306173</v>
      </c>
      <c r="O59" s="16">
        <f t="shared" si="12"/>
        <v>365211</v>
      </c>
      <c r="P59" s="16" t="str">
        <f t="shared" si="13"/>
        <v>385 115</v>
      </c>
      <c r="Q59" s="16">
        <f t="shared" si="14"/>
        <v>405708.54544713709</v>
      </c>
      <c r="R59" s="16">
        <f t="shared" si="15"/>
        <v>477690.34040417435</v>
      </c>
      <c r="S59" s="16">
        <f t="shared" si="16"/>
        <v>463907</v>
      </c>
      <c r="T59" s="16">
        <f t="shared" si="17"/>
        <v>502220</v>
      </c>
      <c r="U59" s="16">
        <f t="shared" si="18"/>
        <v>559713</v>
      </c>
      <c r="V59" s="16">
        <f t="shared" si="19"/>
        <v>626045</v>
      </c>
      <c r="W59" s="16">
        <f t="shared" si="20"/>
        <v>695856</v>
      </c>
      <c r="X59" s="16" t="str">
        <f t="shared" si="21"/>
        <v xml:space="preserve"> 756 720</v>
      </c>
      <c r="Y59" s="16">
        <f t="shared" si="22"/>
        <v>827223.4512761014</v>
      </c>
      <c r="Z59" s="16">
        <f t="shared" si="23"/>
        <v>938581.41607554408</v>
      </c>
    </row>
    <row r="60" spans="1:26">
      <c r="A60" s="16">
        <v>12</v>
      </c>
      <c r="B60" s="16" t="s">
        <v>12</v>
      </c>
      <c r="C60" s="16">
        <f t="shared" si="0"/>
        <v>245743</v>
      </c>
      <c r="D60" s="16">
        <f t="shared" si="1"/>
        <v>255081</v>
      </c>
      <c r="E60" s="16">
        <f t="shared" si="2"/>
        <v>286962</v>
      </c>
      <c r="F60" s="16">
        <f t="shared" si="3"/>
        <v>339175</v>
      </c>
      <c r="G60" s="16">
        <f t="shared" si="4"/>
        <v>380993</v>
      </c>
      <c r="H60" s="16" t="str">
        <f t="shared" si="5"/>
        <v xml:space="preserve">427 191 </v>
      </c>
      <c r="I60" s="16">
        <f t="shared" si="6"/>
        <v>476861.40248833073</v>
      </c>
      <c r="J60" s="16">
        <f t="shared" si="7"/>
        <v>502760.59870199201</v>
      </c>
      <c r="K60" s="16">
        <f t="shared" si="8"/>
        <v>240683</v>
      </c>
      <c r="L60" s="16">
        <f t="shared" si="9"/>
        <v>243014</v>
      </c>
      <c r="M60" s="16">
        <f t="shared" si="10"/>
        <v>284790</v>
      </c>
      <c r="N60" s="16">
        <f t="shared" si="11"/>
        <v>320664</v>
      </c>
      <c r="O60" s="16">
        <f t="shared" si="12"/>
        <v>449479</v>
      </c>
      <c r="P60" s="16" t="str">
        <f t="shared" si="13"/>
        <v>443 221</v>
      </c>
      <c r="Q60" s="16">
        <f t="shared" si="14"/>
        <v>461939.91778982466</v>
      </c>
      <c r="R60" s="16">
        <f t="shared" si="15"/>
        <v>503316.92192529736</v>
      </c>
      <c r="S60" s="16">
        <f t="shared" si="16"/>
        <v>486426</v>
      </c>
      <c r="T60" s="16">
        <f t="shared" si="17"/>
        <v>498094</v>
      </c>
      <c r="U60" s="16">
        <f t="shared" si="18"/>
        <v>571752</v>
      </c>
      <c r="V60" s="16">
        <f t="shared" si="19"/>
        <v>659839</v>
      </c>
      <c r="W60" s="16">
        <f t="shared" si="20"/>
        <v>830472</v>
      </c>
      <c r="X60" s="16" t="str">
        <f t="shared" si="21"/>
        <v xml:space="preserve"> 870 412</v>
      </c>
      <c r="Y60" s="16">
        <f t="shared" si="22"/>
        <v>938801.32027815538</v>
      </c>
      <c r="Z60" s="16">
        <f t="shared" si="23"/>
        <v>1006077.5206272893</v>
      </c>
    </row>
    <row r="61" spans="1:26">
      <c r="A61" s="16">
        <v>13</v>
      </c>
      <c r="B61" s="16" t="s">
        <v>13</v>
      </c>
      <c r="C61" s="16">
        <f t="shared" si="0"/>
        <v>312711</v>
      </c>
      <c r="D61" s="16">
        <f t="shared" si="1"/>
        <v>351590</v>
      </c>
      <c r="E61" s="16">
        <f t="shared" si="2"/>
        <v>367018</v>
      </c>
      <c r="F61" s="16">
        <f t="shared" si="3"/>
        <v>420130</v>
      </c>
      <c r="G61" s="16">
        <f t="shared" si="4"/>
        <v>426381</v>
      </c>
      <c r="H61" s="16" t="str">
        <f t="shared" si="5"/>
        <v xml:space="preserve">451 222 </v>
      </c>
      <c r="I61" s="16">
        <f t="shared" si="6"/>
        <v>519469.02741708065</v>
      </c>
      <c r="J61" s="16">
        <f t="shared" si="7"/>
        <v>535533.55936592829</v>
      </c>
      <c r="K61" s="16">
        <f t="shared" si="8"/>
        <v>274022</v>
      </c>
      <c r="L61" s="16">
        <f t="shared" si="9"/>
        <v>261683</v>
      </c>
      <c r="M61" s="16">
        <f t="shared" si="10"/>
        <v>305193</v>
      </c>
      <c r="N61" s="16">
        <f t="shared" si="11"/>
        <v>366581</v>
      </c>
      <c r="O61" s="16">
        <f t="shared" si="12"/>
        <v>356668</v>
      </c>
      <c r="P61" s="16" t="str">
        <f t="shared" si="13"/>
        <v>409 006</v>
      </c>
      <c r="Q61" s="16">
        <f t="shared" si="14"/>
        <v>409666.38281587814</v>
      </c>
      <c r="R61" s="16">
        <f t="shared" si="15"/>
        <v>493138.2869869374</v>
      </c>
      <c r="S61" s="16">
        <f t="shared" si="16"/>
        <v>586732</v>
      </c>
      <c r="T61" s="16">
        <f t="shared" si="17"/>
        <v>613273</v>
      </c>
      <c r="U61" s="16">
        <f t="shared" si="18"/>
        <v>672211</v>
      </c>
      <c r="V61" s="16">
        <f t="shared" si="19"/>
        <v>786711</v>
      </c>
      <c r="W61" s="16">
        <f t="shared" si="20"/>
        <v>783050</v>
      </c>
      <c r="X61" s="16" t="str">
        <f t="shared" si="21"/>
        <v xml:space="preserve"> 860 227</v>
      </c>
      <c r="Y61" s="16">
        <f t="shared" si="22"/>
        <v>929135.41023295885</v>
      </c>
      <c r="Z61" s="16">
        <f t="shared" si="23"/>
        <v>1028671.8463528657</v>
      </c>
    </row>
    <row r="62" spans="1:26">
      <c r="A62" s="16">
        <v>14</v>
      </c>
      <c r="B62" s="16" t="s">
        <v>14</v>
      </c>
      <c r="C62" s="16">
        <f t="shared" si="0"/>
        <v>373301</v>
      </c>
      <c r="D62" s="16">
        <f t="shared" si="1"/>
        <v>380306</v>
      </c>
      <c r="E62" s="16">
        <f t="shared" si="2"/>
        <v>440803</v>
      </c>
      <c r="F62" s="16">
        <f t="shared" si="3"/>
        <v>456699</v>
      </c>
      <c r="G62" s="16">
        <f t="shared" si="4"/>
        <v>470450</v>
      </c>
      <c r="H62" s="16" t="str">
        <f t="shared" si="5"/>
        <v xml:space="preserve">531 127 </v>
      </c>
      <c r="I62" s="16">
        <f t="shared" si="6"/>
        <v>612237.06786960491</v>
      </c>
      <c r="J62" s="16">
        <f t="shared" si="7"/>
        <v>626241.3927871848</v>
      </c>
      <c r="K62" s="16">
        <f t="shared" si="8"/>
        <v>326116</v>
      </c>
      <c r="L62" s="16">
        <f t="shared" si="9"/>
        <v>371527</v>
      </c>
      <c r="M62" s="16">
        <f t="shared" si="10"/>
        <v>373123</v>
      </c>
      <c r="N62" s="16">
        <f t="shared" si="11"/>
        <v>423726</v>
      </c>
      <c r="O62" s="16">
        <f t="shared" si="12"/>
        <v>485707</v>
      </c>
      <c r="P62" s="16" t="str">
        <f t="shared" si="13"/>
        <v>516 120</v>
      </c>
      <c r="Q62" s="16">
        <f t="shared" si="14"/>
        <v>545568.89833045832</v>
      </c>
      <c r="R62" s="16">
        <f t="shared" si="15"/>
        <v>600227.60570171627</v>
      </c>
      <c r="S62" s="16">
        <f t="shared" si="16"/>
        <v>699417</v>
      </c>
      <c r="T62" s="16">
        <f t="shared" si="17"/>
        <v>751833</v>
      </c>
      <c r="U62" s="16">
        <f t="shared" si="18"/>
        <v>813926</v>
      </c>
      <c r="V62" s="16">
        <f t="shared" si="19"/>
        <v>880425</v>
      </c>
      <c r="W62" s="16">
        <f t="shared" si="20"/>
        <v>956156</v>
      </c>
      <c r="X62" s="16" t="str">
        <f t="shared" si="21"/>
        <v>1 047 247</v>
      </c>
      <c r="Y62" s="16">
        <f t="shared" si="22"/>
        <v>1157805.9662000632</v>
      </c>
      <c r="Z62" s="16">
        <f t="shared" si="23"/>
        <v>1226468.9984889012</v>
      </c>
    </row>
    <row r="63" spans="1:26">
      <c r="A63" s="16">
        <v>15</v>
      </c>
      <c r="B63" s="16" t="s">
        <v>15</v>
      </c>
      <c r="C63" s="16">
        <f t="shared" si="0"/>
        <v>375767</v>
      </c>
      <c r="D63" s="16">
        <f t="shared" si="1"/>
        <v>388822</v>
      </c>
      <c r="E63" s="16">
        <f t="shared" si="2"/>
        <v>418274</v>
      </c>
      <c r="F63" s="16">
        <f t="shared" si="3"/>
        <v>495159</v>
      </c>
      <c r="G63" s="16">
        <f t="shared" si="4"/>
        <v>494858</v>
      </c>
      <c r="H63" s="16" t="str">
        <f t="shared" si="5"/>
        <v xml:space="preserve">546 306 </v>
      </c>
      <c r="I63" s="16">
        <f t="shared" si="6"/>
        <v>621621.65165141237</v>
      </c>
      <c r="J63" s="16">
        <f t="shared" si="7"/>
        <v>632492.71235602233</v>
      </c>
      <c r="K63" s="16">
        <f t="shared" si="8"/>
        <v>267100</v>
      </c>
      <c r="L63" s="16">
        <f t="shared" si="9"/>
        <v>310905</v>
      </c>
      <c r="M63" s="16">
        <f t="shared" si="10"/>
        <v>366590</v>
      </c>
      <c r="N63" s="16">
        <f t="shared" si="11"/>
        <v>405540</v>
      </c>
      <c r="O63" s="16">
        <f t="shared" si="12"/>
        <v>425928</v>
      </c>
      <c r="P63" s="16" t="str">
        <f t="shared" si="13"/>
        <v>498 464</v>
      </c>
      <c r="Q63" s="16">
        <f t="shared" si="14"/>
        <v>513357.71272035583</v>
      </c>
      <c r="R63" s="16">
        <f t="shared" si="15"/>
        <v>591813.79550209339</v>
      </c>
      <c r="S63" s="16">
        <f t="shared" si="16"/>
        <v>642867</v>
      </c>
      <c r="T63" s="16">
        <f t="shared" si="17"/>
        <v>699727</v>
      </c>
      <c r="U63" s="16">
        <f t="shared" si="18"/>
        <v>784864</v>
      </c>
      <c r="V63" s="16">
        <f t="shared" si="19"/>
        <v>900699</v>
      </c>
      <c r="W63" s="16">
        <f t="shared" si="20"/>
        <v>920786</v>
      </c>
      <c r="X63" s="16" t="str">
        <f t="shared" si="21"/>
        <v>1 044 770</v>
      </c>
      <c r="Y63" s="16">
        <f t="shared" si="22"/>
        <v>1134979.3643717682</v>
      </c>
      <c r="Z63" s="16">
        <f t="shared" si="23"/>
        <v>1224306.5078581157</v>
      </c>
    </row>
    <row r="64" spans="1:26">
      <c r="A64" s="16">
        <v>16</v>
      </c>
      <c r="B64" s="16" t="s">
        <v>16</v>
      </c>
      <c r="C64" s="16">
        <f t="shared" si="0"/>
        <v>405490</v>
      </c>
      <c r="D64" s="16">
        <f t="shared" si="1"/>
        <v>450614</v>
      </c>
      <c r="E64" s="16">
        <f t="shared" si="2"/>
        <v>477325</v>
      </c>
      <c r="F64" s="16">
        <f t="shared" si="3"/>
        <v>516036</v>
      </c>
      <c r="G64" s="16">
        <f t="shared" si="4"/>
        <v>549351</v>
      </c>
      <c r="H64" s="16" t="str">
        <f t="shared" si="5"/>
        <v xml:space="preserve">587 920 </v>
      </c>
      <c r="I64" s="16">
        <f t="shared" si="6"/>
        <v>663534.50655593327</v>
      </c>
      <c r="J64" s="16">
        <f t="shared" si="7"/>
        <v>702905.1803231017</v>
      </c>
      <c r="K64" s="16">
        <f t="shared" si="8"/>
        <v>488554</v>
      </c>
      <c r="L64" s="16">
        <f t="shared" si="9"/>
        <v>498538</v>
      </c>
      <c r="M64" s="16">
        <f t="shared" si="10"/>
        <v>588592</v>
      </c>
      <c r="N64" s="16">
        <f t="shared" si="11"/>
        <v>611364</v>
      </c>
      <c r="O64" s="16">
        <f t="shared" si="12"/>
        <v>644291</v>
      </c>
      <c r="P64" s="16" t="str">
        <f t="shared" si="13"/>
        <v>709 006</v>
      </c>
      <c r="Q64" s="16">
        <f t="shared" si="14"/>
        <v>780393.36668686569</v>
      </c>
      <c r="R64" s="16">
        <f t="shared" si="15"/>
        <v>857449.3071559032</v>
      </c>
      <c r="S64" s="16">
        <f t="shared" si="16"/>
        <v>894044</v>
      </c>
      <c r="T64" s="16">
        <f t="shared" si="17"/>
        <v>949152</v>
      </c>
      <c r="U64" s="16">
        <f t="shared" si="18"/>
        <v>1065917</v>
      </c>
      <c r="V64" s="16">
        <f t="shared" si="19"/>
        <v>1127400</v>
      </c>
      <c r="W64" s="16">
        <f t="shared" si="20"/>
        <v>1193642</v>
      </c>
      <c r="X64" s="16" t="str">
        <f t="shared" si="21"/>
        <v>1 296 926</v>
      </c>
      <c r="Y64" s="16">
        <f t="shared" si="22"/>
        <v>1443927.873242799</v>
      </c>
      <c r="Z64" s="16">
        <f t="shared" si="23"/>
        <v>1560354.487479005</v>
      </c>
    </row>
    <row r="65" spans="1:26">
      <c r="A65" s="16">
        <v>17</v>
      </c>
      <c r="B65" s="16" t="s">
        <v>17</v>
      </c>
      <c r="C65" s="16" t="str">
        <f t="shared" si="0"/>
        <v>-</v>
      </c>
      <c r="D65" s="16" t="str">
        <f t="shared" si="1"/>
        <v>-</v>
      </c>
      <c r="E65" s="16" t="str">
        <f t="shared" si="2"/>
        <v>-</v>
      </c>
      <c r="F65" s="16" t="str">
        <f t="shared" si="3"/>
        <v>-</v>
      </c>
      <c r="G65" s="16">
        <f t="shared" si="4"/>
        <v>511272</v>
      </c>
      <c r="H65" s="16" t="str">
        <f t="shared" si="5"/>
        <v xml:space="preserve">549 467 </v>
      </c>
      <c r="I65" s="16">
        <f t="shared" si="6"/>
        <v>667279.69923116942</v>
      </c>
      <c r="J65" s="16">
        <f t="shared" si="7"/>
        <v>671612.16784228198</v>
      </c>
      <c r="K65" s="16" t="str">
        <f t="shared" si="8"/>
        <v>-</v>
      </c>
      <c r="L65" s="16" t="str">
        <f t="shared" si="9"/>
        <v>-</v>
      </c>
      <c r="M65" s="16" t="str">
        <f t="shared" si="10"/>
        <v>-</v>
      </c>
      <c r="N65" s="16" t="str">
        <f t="shared" si="11"/>
        <v>-</v>
      </c>
      <c r="O65" s="16">
        <f t="shared" si="12"/>
        <v>533332</v>
      </c>
      <c r="P65" s="16" t="str">
        <f t="shared" si="13"/>
        <v>608 307</v>
      </c>
      <c r="Q65" s="16">
        <f t="shared" si="14"/>
        <v>636486.13614797499</v>
      </c>
      <c r="R65" s="16">
        <f t="shared" si="15"/>
        <v>742960.64329194755</v>
      </c>
      <c r="S65" s="16" t="str">
        <f t="shared" si="16"/>
        <v>-</v>
      </c>
      <c r="T65" s="16" t="str">
        <f t="shared" si="17"/>
        <v>-</v>
      </c>
      <c r="U65" s="16" t="str">
        <f t="shared" si="18"/>
        <v>-</v>
      </c>
      <c r="V65" s="16" t="str">
        <f t="shared" si="19"/>
        <v>-</v>
      </c>
      <c r="W65" s="16">
        <f t="shared" si="20"/>
        <v>1044605</v>
      </c>
      <c r="X65" s="16" t="str">
        <f t="shared" si="21"/>
        <v>1 157 774</v>
      </c>
      <c r="Y65" s="16">
        <f t="shared" si="22"/>
        <v>1303765.8353791444</v>
      </c>
      <c r="Z65" s="16">
        <f t="shared" si="23"/>
        <v>1414572.8111342294</v>
      </c>
    </row>
    <row r="66" spans="1:26">
      <c r="A66" s="16">
        <v>18</v>
      </c>
      <c r="B66" s="16" t="s">
        <v>18</v>
      </c>
      <c r="C66" s="16">
        <f t="shared" si="0"/>
        <v>431248</v>
      </c>
      <c r="D66" s="16">
        <f t="shared" si="1"/>
        <v>470371</v>
      </c>
      <c r="E66" s="16">
        <f t="shared" si="2"/>
        <v>508569</v>
      </c>
      <c r="F66" s="16">
        <f t="shared" si="3"/>
        <v>574814</v>
      </c>
      <c r="G66" s="16">
        <f t="shared" si="4"/>
        <v>602071</v>
      </c>
      <c r="H66" s="16" t="str">
        <f t="shared" si="5"/>
        <v xml:space="preserve">681 525 </v>
      </c>
      <c r="I66" s="16">
        <f t="shared" si="6"/>
        <v>759543.85713683534</v>
      </c>
      <c r="J66" s="16">
        <f t="shared" si="7"/>
        <v>747943.57595060579</v>
      </c>
      <c r="K66" s="16">
        <f t="shared" si="8"/>
        <v>473543</v>
      </c>
      <c r="L66" s="16">
        <f t="shared" si="9"/>
        <v>527422</v>
      </c>
      <c r="M66" s="16">
        <f t="shared" si="10"/>
        <v>591696</v>
      </c>
      <c r="N66" s="16">
        <f t="shared" si="11"/>
        <v>696748</v>
      </c>
      <c r="O66" s="16">
        <f t="shared" si="12"/>
        <v>742641</v>
      </c>
      <c r="P66" s="16" t="str">
        <f t="shared" si="13"/>
        <v>783 597</v>
      </c>
      <c r="Q66" s="16">
        <f t="shared" si="14"/>
        <v>805333.63852766599</v>
      </c>
      <c r="R66" s="16">
        <f t="shared" si="15"/>
        <v>826447.93538430741</v>
      </c>
      <c r="S66" s="16">
        <f t="shared" si="16"/>
        <v>904790</v>
      </c>
      <c r="T66" s="16">
        <f t="shared" si="17"/>
        <v>997793</v>
      </c>
      <c r="U66" s="16">
        <f t="shared" si="18"/>
        <v>1100265</v>
      </c>
      <c r="V66" s="16">
        <f t="shared" si="19"/>
        <v>1271562</v>
      </c>
      <c r="W66" s="16">
        <f t="shared" si="20"/>
        <v>1344712</v>
      </c>
      <c r="X66" s="16" t="str">
        <f t="shared" si="21"/>
        <v>1 465 121</v>
      </c>
      <c r="Y66" s="16">
        <f t="shared" si="22"/>
        <v>1564877.4956645013</v>
      </c>
      <c r="Z66" s="16">
        <f t="shared" si="23"/>
        <v>1574391.5113349133</v>
      </c>
    </row>
    <row r="67" spans="1:26">
      <c r="A67" s="16">
        <v>19</v>
      </c>
      <c r="B67" s="16" t="s">
        <v>19</v>
      </c>
      <c r="C67" s="16">
        <f t="shared" si="0"/>
        <v>261519</v>
      </c>
      <c r="D67" s="16">
        <f t="shared" si="1"/>
        <v>283870</v>
      </c>
      <c r="E67" s="16">
        <f t="shared" si="2"/>
        <v>314408</v>
      </c>
      <c r="F67" s="16">
        <f t="shared" si="3"/>
        <v>340844</v>
      </c>
      <c r="G67" s="16">
        <f t="shared" si="4"/>
        <v>382368</v>
      </c>
      <c r="H67" s="16" t="str">
        <f t="shared" si="5"/>
        <v xml:space="preserve">412 617 </v>
      </c>
      <c r="I67" s="16">
        <f t="shared" si="6"/>
        <v>467939.94271952315</v>
      </c>
      <c r="J67" s="16">
        <f t="shared" si="7"/>
        <v>478451.88287178206</v>
      </c>
      <c r="K67" s="16">
        <f t="shared" si="8"/>
        <v>228662</v>
      </c>
      <c r="L67" s="16">
        <f t="shared" si="9"/>
        <v>233840</v>
      </c>
      <c r="M67" s="16">
        <f t="shared" si="10"/>
        <v>259226</v>
      </c>
      <c r="N67" s="16">
        <f t="shared" si="11"/>
        <v>287666</v>
      </c>
      <c r="O67" s="16">
        <f t="shared" si="12"/>
        <v>358838</v>
      </c>
      <c r="P67" s="16" t="str">
        <f t="shared" si="13"/>
        <v>376 444</v>
      </c>
      <c r="Q67" s="16">
        <f t="shared" si="14"/>
        <v>381353.49667890131</v>
      </c>
      <c r="R67" s="16">
        <f t="shared" si="15"/>
        <v>444185.78775838041</v>
      </c>
      <c r="S67" s="16">
        <f t="shared" si="16"/>
        <v>490180</v>
      </c>
      <c r="T67" s="16">
        <f t="shared" si="17"/>
        <v>517710</v>
      </c>
      <c r="U67" s="16">
        <f t="shared" si="18"/>
        <v>573634</v>
      </c>
      <c r="V67" s="16">
        <f t="shared" si="19"/>
        <v>628510</v>
      </c>
      <c r="W67" s="16">
        <f t="shared" si="20"/>
        <v>741206</v>
      </c>
      <c r="X67" s="16" t="str">
        <f t="shared" si="21"/>
        <v xml:space="preserve"> 789 061</v>
      </c>
      <c r="Y67" s="16">
        <f t="shared" si="22"/>
        <v>849293.43939842447</v>
      </c>
      <c r="Z67" s="16">
        <f t="shared" si="23"/>
        <v>922637.67063016247</v>
      </c>
    </row>
    <row r="68" spans="1:26">
      <c r="A68" s="16">
        <v>20</v>
      </c>
      <c r="B68" s="16" t="s">
        <v>20</v>
      </c>
      <c r="C68" s="16">
        <f t="shared" si="0"/>
        <v>281916</v>
      </c>
      <c r="D68" s="16">
        <f t="shared" si="1"/>
        <v>286031</v>
      </c>
      <c r="E68" s="16">
        <f t="shared" si="2"/>
        <v>337639</v>
      </c>
      <c r="F68" s="16">
        <f t="shared" si="3"/>
        <v>367971</v>
      </c>
      <c r="G68" s="16">
        <f t="shared" si="4"/>
        <v>421216</v>
      </c>
      <c r="H68" s="16" t="str">
        <f t="shared" si="5"/>
        <v xml:space="preserve">413 580 </v>
      </c>
      <c r="I68" s="16">
        <f t="shared" si="6"/>
        <v>486734.44973819592</v>
      </c>
      <c r="J68" s="16">
        <f t="shared" si="7"/>
        <v>502810.20324916946</v>
      </c>
      <c r="K68" s="16">
        <f t="shared" si="8"/>
        <v>247990</v>
      </c>
      <c r="L68" s="16">
        <f t="shared" si="9"/>
        <v>276389</v>
      </c>
      <c r="M68" s="16">
        <f t="shared" si="10"/>
        <v>270377</v>
      </c>
      <c r="N68" s="16">
        <f t="shared" si="11"/>
        <v>334419</v>
      </c>
      <c r="O68" s="16">
        <f t="shared" si="12"/>
        <v>368679</v>
      </c>
      <c r="P68" s="16" t="str">
        <f t="shared" si="13"/>
        <v>395 791</v>
      </c>
      <c r="Q68" s="16">
        <f t="shared" si="14"/>
        <v>440060.24188284815</v>
      </c>
      <c r="R68" s="16">
        <f t="shared" si="15"/>
        <v>503588.16258693108</v>
      </c>
      <c r="S68" s="16">
        <f t="shared" si="16"/>
        <v>529906</v>
      </c>
      <c r="T68" s="16">
        <f t="shared" si="17"/>
        <v>562421</v>
      </c>
      <c r="U68" s="16">
        <f t="shared" si="18"/>
        <v>608016</v>
      </c>
      <c r="V68" s="16">
        <f t="shared" si="19"/>
        <v>702390</v>
      </c>
      <c r="W68" s="16">
        <f t="shared" si="20"/>
        <v>789896</v>
      </c>
      <c r="X68" s="16" t="str">
        <f t="shared" si="21"/>
        <v xml:space="preserve"> 809 371</v>
      </c>
      <c r="Y68" s="16">
        <f t="shared" si="22"/>
        <v>926794.69162104407</v>
      </c>
      <c r="Z68" s="16">
        <f t="shared" si="23"/>
        <v>1006398.3658361005</v>
      </c>
    </row>
    <row r="69" spans="1:26">
      <c r="A69" s="16">
        <v>21</v>
      </c>
      <c r="B69" s="16" t="s">
        <v>21</v>
      </c>
      <c r="C69" s="16">
        <f t="shared" si="0"/>
        <v>283407</v>
      </c>
      <c r="D69" s="16">
        <f t="shared" si="1"/>
        <v>320271</v>
      </c>
      <c r="E69" s="16">
        <f t="shared" si="2"/>
        <v>336750</v>
      </c>
      <c r="F69" s="16">
        <f t="shared" si="3"/>
        <v>388284</v>
      </c>
      <c r="G69" s="16">
        <f t="shared" si="4"/>
        <v>420732</v>
      </c>
      <c r="H69" s="16" t="str">
        <f t="shared" si="5"/>
        <v xml:space="preserve">431 484 </v>
      </c>
      <c r="I69" s="16">
        <f t="shared" si="6"/>
        <v>485032.58546641382</v>
      </c>
      <c r="J69" s="16">
        <f t="shared" si="7"/>
        <v>491426.44038124499</v>
      </c>
      <c r="K69" s="16">
        <f t="shared" si="8"/>
        <v>281304</v>
      </c>
      <c r="L69" s="16">
        <f t="shared" si="9"/>
        <v>276893</v>
      </c>
      <c r="M69" s="16">
        <f t="shared" si="10"/>
        <v>312764</v>
      </c>
      <c r="N69" s="16">
        <f t="shared" si="11"/>
        <v>360381</v>
      </c>
      <c r="O69" s="16">
        <f t="shared" si="12"/>
        <v>373623</v>
      </c>
      <c r="P69" s="16" t="str">
        <f t="shared" si="13"/>
        <v>414 623</v>
      </c>
      <c r="Q69" s="16">
        <f t="shared" si="14"/>
        <v>418826.71737948823</v>
      </c>
      <c r="R69" s="16">
        <f t="shared" si="15"/>
        <v>474411.16973094549</v>
      </c>
      <c r="S69" s="16">
        <f t="shared" si="16"/>
        <v>564711</v>
      </c>
      <c r="T69" s="16">
        <f t="shared" si="17"/>
        <v>597163</v>
      </c>
      <c r="U69" s="16">
        <f t="shared" si="18"/>
        <v>649515</v>
      </c>
      <c r="V69" s="16">
        <f t="shared" si="19"/>
        <v>748665</v>
      </c>
      <c r="W69" s="16">
        <f t="shared" si="20"/>
        <v>794355</v>
      </c>
      <c r="X69" s="16" t="str">
        <f t="shared" si="21"/>
        <v xml:space="preserve"> 846 106</v>
      </c>
      <c r="Y69" s="16">
        <f t="shared" si="22"/>
        <v>903859.30284590204</v>
      </c>
      <c r="Z69" s="16">
        <f t="shared" si="23"/>
        <v>965837</v>
      </c>
    </row>
    <row r="70" spans="1:26">
      <c r="A70" s="16">
        <v>22</v>
      </c>
      <c r="B70" s="16" t="s">
        <v>22</v>
      </c>
      <c r="C70" s="16">
        <f t="shared" si="0"/>
        <v>248690</v>
      </c>
      <c r="D70" s="16">
        <f t="shared" si="1"/>
        <v>291176</v>
      </c>
      <c r="E70" s="16">
        <f t="shared" si="2"/>
        <v>316656</v>
      </c>
      <c r="F70" s="16">
        <f t="shared" si="3"/>
        <v>366885</v>
      </c>
      <c r="G70" s="16">
        <f t="shared" si="4"/>
        <v>355034</v>
      </c>
      <c r="H70" s="16" t="str">
        <f t="shared" si="5"/>
        <v xml:space="preserve">410 112 </v>
      </c>
      <c r="I70" s="16">
        <f t="shared" si="6"/>
        <v>457616.36184704071</v>
      </c>
      <c r="J70" s="16">
        <f t="shared" si="7"/>
        <v>525091.40453905193</v>
      </c>
      <c r="K70" s="16">
        <f t="shared" si="8"/>
        <v>195940</v>
      </c>
      <c r="L70" s="16">
        <f t="shared" si="9"/>
        <v>234901</v>
      </c>
      <c r="M70" s="16">
        <f t="shared" si="10"/>
        <v>231092</v>
      </c>
      <c r="N70" s="16">
        <f t="shared" si="11"/>
        <v>269134</v>
      </c>
      <c r="O70" s="16">
        <f t="shared" si="12"/>
        <v>313465</v>
      </c>
      <c r="P70" s="16" t="str">
        <f t="shared" si="13"/>
        <v>350 529</v>
      </c>
      <c r="Q70" s="16">
        <f t="shared" si="14"/>
        <v>363435.72872376302</v>
      </c>
      <c r="R70" s="16">
        <f t="shared" si="15"/>
        <v>393107.83902468125</v>
      </c>
      <c r="S70" s="16">
        <f t="shared" si="16"/>
        <v>444630</v>
      </c>
      <c r="T70" s="16">
        <f t="shared" si="17"/>
        <v>484661</v>
      </c>
      <c r="U70" s="16">
        <f t="shared" si="18"/>
        <v>547748</v>
      </c>
      <c r="V70" s="16">
        <f t="shared" si="19"/>
        <v>636019</v>
      </c>
      <c r="W70" s="16">
        <f t="shared" si="20"/>
        <v>668499</v>
      </c>
      <c r="X70" s="16" t="str">
        <f t="shared" si="21"/>
        <v xml:space="preserve"> 760 641</v>
      </c>
      <c r="Y70" s="16">
        <f t="shared" si="22"/>
        <v>821052.09057080373</v>
      </c>
      <c r="Z70" s="16">
        <f t="shared" si="23"/>
        <v>918199.24356373318</v>
      </c>
    </row>
    <row r="71" spans="1:26">
      <c r="A71" s="16">
        <v>23</v>
      </c>
      <c r="B71" s="16" t="s">
        <v>23</v>
      </c>
      <c r="C71" s="16">
        <f t="shared" si="0"/>
        <v>222575</v>
      </c>
      <c r="D71" s="16">
        <f t="shared" si="1"/>
        <v>228660</v>
      </c>
      <c r="E71" s="16">
        <f t="shared" si="2"/>
        <v>240207</v>
      </c>
      <c r="F71" s="16">
        <f t="shared" si="3"/>
        <v>267584</v>
      </c>
      <c r="G71" s="16">
        <f t="shared" si="4"/>
        <v>298180</v>
      </c>
      <c r="H71" s="16" t="str">
        <f t="shared" si="5"/>
        <v xml:space="preserve">312 312 </v>
      </c>
      <c r="I71" s="16">
        <f t="shared" si="6"/>
        <v>399251.20200936601</v>
      </c>
      <c r="J71" s="16">
        <f t="shared" si="7"/>
        <v>402921.77544606937</v>
      </c>
      <c r="K71" s="16">
        <f t="shared" si="8"/>
        <v>161451</v>
      </c>
      <c r="L71" s="16">
        <f t="shared" si="9"/>
        <v>168451</v>
      </c>
      <c r="M71" s="16">
        <f t="shared" si="10"/>
        <v>191846</v>
      </c>
      <c r="N71" s="16">
        <f t="shared" si="11"/>
        <v>225504</v>
      </c>
      <c r="O71" s="16">
        <f t="shared" si="12"/>
        <v>235710</v>
      </c>
      <c r="P71" s="16" t="str">
        <f t="shared" si="13"/>
        <v>264 315</v>
      </c>
      <c r="Q71" s="16">
        <f t="shared" si="14"/>
        <v>282232.30407866283</v>
      </c>
      <c r="R71" s="16">
        <f t="shared" si="15"/>
        <v>301832.2821389123</v>
      </c>
      <c r="S71" s="16">
        <f t="shared" si="16"/>
        <v>384025</v>
      </c>
      <c r="T71" s="16">
        <f t="shared" si="17"/>
        <v>397111</v>
      </c>
      <c r="U71" s="16">
        <f t="shared" si="18"/>
        <v>432053</v>
      </c>
      <c r="V71" s="16">
        <f t="shared" si="19"/>
        <v>493088</v>
      </c>
      <c r="W71" s="16">
        <f t="shared" si="20"/>
        <v>533891</v>
      </c>
      <c r="X71" s="16" t="str">
        <f t="shared" si="21"/>
        <v xml:space="preserve"> 576 627</v>
      </c>
      <c r="Y71" s="16">
        <f t="shared" si="22"/>
        <v>681483.50608802889</v>
      </c>
      <c r="Z71" s="16">
        <f t="shared" si="23"/>
        <v>704754.05758498167</v>
      </c>
    </row>
    <row r="72" spans="1:26">
      <c r="A72" s="16">
        <v>24</v>
      </c>
      <c r="B72" s="16" t="s">
        <v>24</v>
      </c>
      <c r="C72" s="16">
        <f t="shared" si="0"/>
        <v>330865</v>
      </c>
      <c r="D72" s="16">
        <f t="shared" si="1"/>
        <v>356651</v>
      </c>
      <c r="E72" s="16">
        <f t="shared" si="2"/>
        <v>379876</v>
      </c>
      <c r="F72" s="16">
        <f t="shared" si="3"/>
        <v>487272</v>
      </c>
      <c r="G72" s="16">
        <f t="shared" si="4"/>
        <v>473382</v>
      </c>
      <c r="H72" s="16" t="str">
        <f t="shared" si="5"/>
        <v xml:space="preserve">524 592 </v>
      </c>
      <c r="I72" s="16">
        <f t="shared" si="6"/>
        <v>638353.51058530307</v>
      </c>
      <c r="J72" s="16">
        <f t="shared" si="7"/>
        <v>623986.57134571346</v>
      </c>
      <c r="K72" s="16">
        <f t="shared" si="8"/>
        <v>225626</v>
      </c>
      <c r="L72" s="16">
        <f t="shared" si="9"/>
        <v>246100</v>
      </c>
      <c r="M72" s="16">
        <f t="shared" si="10"/>
        <v>296036</v>
      </c>
      <c r="N72" s="16">
        <f t="shared" si="11"/>
        <v>212753</v>
      </c>
      <c r="O72" s="16">
        <f t="shared" si="12"/>
        <v>356371</v>
      </c>
      <c r="P72" s="16" t="str">
        <f t="shared" si="13"/>
        <v>411 795</v>
      </c>
      <c r="Q72" s="16">
        <f t="shared" si="14"/>
        <v>441507.43744339177</v>
      </c>
      <c r="R72" s="16">
        <f t="shared" si="15"/>
        <v>500709.3747033421</v>
      </c>
      <c r="S72" s="16">
        <f t="shared" si="16"/>
        <v>556491</v>
      </c>
      <c r="T72" s="16">
        <f t="shared" si="17"/>
        <v>602751</v>
      </c>
      <c r="U72" s="16">
        <f t="shared" si="18"/>
        <v>675911</v>
      </c>
      <c r="V72" s="16">
        <f t="shared" si="19"/>
        <v>700025</v>
      </c>
      <c r="W72" s="16">
        <f t="shared" si="20"/>
        <v>829753</v>
      </c>
      <c r="X72" s="16" t="str">
        <f t="shared" si="21"/>
        <v xml:space="preserve"> 936 387</v>
      </c>
      <c r="Y72" s="16">
        <f t="shared" si="22"/>
        <v>1079860.9480286948</v>
      </c>
      <c r="Z72" s="16">
        <f t="shared" si="23"/>
        <v>1124695.9460490556</v>
      </c>
    </row>
    <row r="73" spans="1:26">
      <c r="A73" s="16">
        <v>25</v>
      </c>
      <c r="B73" s="16" t="s">
        <v>25</v>
      </c>
      <c r="C73" s="16">
        <f t="shared" si="0"/>
        <v>385949</v>
      </c>
      <c r="D73" s="16">
        <f t="shared" si="1"/>
        <v>432511</v>
      </c>
      <c r="E73" s="16">
        <f t="shared" si="2"/>
        <v>468503</v>
      </c>
      <c r="F73" s="16">
        <f t="shared" si="3"/>
        <v>481965</v>
      </c>
      <c r="G73" s="16">
        <f t="shared" si="4"/>
        <v>495322</v>
      </c>
      <c r="H73" s="16" t="str">
        <f t="shared" si="5"/>
        <v xml:space="preserve">556 747 </v>
      </c>
      <c r="I73" s="16">
        <f t="shared" si="6"/>
        <v>603401.29842228442</v>
      </c>
      <c r="J73" s="16">
        <f t="shared" si="7"/>
        <v>599873.4015484557</v>
      </c>
      <c r="K73" s="16">
        <f t="shared" si="8"/>
        <v>368685</v>
      </c>
      <c r="L73" s="16">
        <f t="shared" si="9"/>
        <v>404040</v>
      </c>
      <c r="M73" s="16">
        <f t="shared" si="10"/>
        <v>411298</v>
      </c>
      <c r="N73" s="16">
        <f t="shared" si="11"/>
        <v>433141</v>
      </c>
      <c r="O73" s="16">
        <f t="shared" si="12"/>
        <v>510187</v>
      </c>
      <c r="P73" s="16" t="str">
        <f t="shared" si="13"/>
        <v>528 018</v>
      </c>
      <c r="Q73" s="16">
        <f t="shared" si="14"/>
        <v>517536.34215694101</v>
      </c>
      <c r="R73" s="16">
        <f t="shared" si="15"/>
        <v>587899.36077905155</v>
      </c>
      <c r="S73" s="16">
        <f t="shared" si="16"/>
        <v>754634</v>
      </c>
      <c r="T73" s="16">
        <f t="shared" si="17"/>
        <v>836550</v>
      </c>
      <c r="U73" s="16">
        <f t="shared" si="18"/>
        <v>879801</v>
      </c>
      <c r="V73" s="16">
        <f t="shared" si="19"/>
        <v>915106</v>
      </c>
      <c r="W73" s="16">
        <f t="shared" si="20"/>
        <v>1005509</v>
      </c>
      <c r="X73" s="16" t="str">
        <f t="shared" si="21"/>
        <v>1 084 765</v>
      </c>
      <c r="Y73" s="16">
        <f t="shared" si="22"/>
        <v>1120937.6405792255</v>
      </c>
      <c r="Z73" s="16">
        <f t="shared" si="23"/>
        <v>1187772</v>
      </c>
    </row>
    <row r="74" spans="1:26">
      <c r="A74" s="16">
        <v>26</v>
      </c>
      <c r="B74" s="16" t="s">
        <v>26</v>
      </c>
      <c r="C74" s="16">
        <f t="shared" si="0"/>
        <v>225501</v>
      </c>
      <c r="D74" s="16">
        <f t="shared" si="1"/>
        <v>236901</v>
      </c>
      <c r="E74" s="16">
        <f t="shared" si="2"/>
        <v>278355</v>
      </c>
      <c r="F74" s="16">
        <f t="shared" si="3"/>
        <v>280751</v>
      </c>
      <c r="G74" s="16">
        <f t="shared" si="4"/>
        <v>330890</v>
      </c>
      <c r="H74" s="16" t="str">
        <f t="shared" si="5"/>
        <v xml:space="preserve">357 586 </v>
      </c>
      <c r="I74" s="16">
        <f t="shared" si="6"/>
        <v>393942.69928557618</v>
      </c>
      <c r="J74" s="16">
        <f t="shared" si="7"/>
        <v>433929.17045677331</v>
      </c>
      <c r="K74" s="16">
        <f t="shared" si="8"/>
        <v>156289</v>
      </c>
      <c r="L74" s="16">
        <f t="shared" si="9"/>
        <v>180012</v>
      </c>
      <c r="M74" s="16">
        <f t="shared" si="10"/>
        <v>198103</v>
      </c>
      <c r="N74" s="16">
        <f t="shared" si="11"/>
        <v>237973</v>
      </c>
      <c r="O74" s="16">
        <f t="shared" si="12"/>
        <v>284601</v>
      </c>
      <c r="P74" s="16" t="str">
        <f t="shared" si="13"/>
        <v>328 356</v>
      </c>
      <c r="Q74" s="16">
        <f t="shared" si="14"/>
        <v>328683.0509590123</v>
      </c>
      <c r="R74" s="16">
        <f t="shared" si="15"/>
        <v>385717.19514837809</v>
      </c>
      <c r="S74" s="16">
        <f t="shared" si="16"/>
        <v>381790</v>
      </c>
      <c r="T74" s="16">
        <f t="shared" si="17"/>
        <v>416912</v>
      </c>
      <c r="U74" s="16">
        <f t="shared" si="18"/>
        <v>476458</v>
      </c>
      <c r="V74" s="16">
        <f t="shared" si="19"/>
        <v>518724</v>
      </c>
      <c r="W74" s="16">
        <f t="shared" si="20"/>
        <v>615491</v>
      </c>
      <c r="X74" s="16" t="str">
        <f t="shared" si="21"/>
        <v xml:space="preserve"> 685 941</v>
      </c>
      <c r="Y74" s="16">
        <f t="shared" si="22"/>
        <v>722625.75024458847</v>
      </c>
      <c r="Z74" s="16">
        <f t="shared" si="23"/>
        <v>819646.3656051514</v>
      </c>
    </row>
    <row r="75" spans="1:26">
      <c r="A75" s="16">
        <v>27</v>
      </c>
      <c r="B75" s="16" t="s">
        <v>27</v>
      </c>
      <c r="C75" s="16">
        <f t="shared" si="0"/>
        <v>260240</v>
      </c>
      <c r="D75" s="16">
        <f t="shared" si="1"/>
        <v>286410</v>
      </c>
      <c r="E75" s="16">
        <f t="shared" si="2"/>
        <v>302903</v>
      </c>
      <c r="F75" s="16">
        <f t="shared" si="3"/>
        <v>330220</v>
      </c>
      <c r="G75" s="16">
        <f t="shared" si="4"/>
        <v>359187</v>
      </c>
      <c r="H75" s="16" t="str">
        <f t="shared" si="5"/>
        <v xml:space="preserve">407 389 </v>
      </c>
      <c r="I75" s="16">
        <f t="shared" si="6"/>
        <v>450618.06397136109</v>
      </c>
      <c r="J75" s="16">
        <f t="shared" si="7"/>
        <v>495464.53765497898</v>
      </c>
      <c r="K75" s="16">
        <f t="shared" si="8"/>
        <v>246083</v>
      </c>
      <c r="L75" s="16">
        <f t="shared" si="9"/>
        <v>266914</v>
      </c>
      <c r="M75" s="16">
        <f t="shared" si="10"/>
        <v>296559</v>
      </c>
      <c r="N75" s="16">
        <f t="shared" si="11"/>
        <v>314078</v>
      </c>
      <c r="O75" s="16">
        <f t="shared" si="12"/>
        <v>387580</v>
      </c>
      <c r="P75" s="16" t="str">
        <f t="shared" si="13"/>
        <v>452 140</v>
      </c>
      <c r="Q75" s="16">
        <f t="shared" si="14"/>
        <v>477290.32748373714</v>
      </c>
      <c r="R75" s="16">
        <f t="shared" si="15"/>
        <v>520779.03879377828</v>
      </c>
      <c r="S75" s="16">
        <f t="shared" si="16"/>
        <v>506323</v>
      </c>
      <c r="T75" s="16">
        <f t="shared" si="17"/>
        <v>553324</v>
      </c>
      <c r="U75" s="16">
        <f t="shared" si="18"/>
        <v>599462</v>
      </c>
      <c r="V75" s="16">
        <f t="shared" si="19"/>
        <v>644298</v>
      </c>
      <c r="W75" s="16">
        <f t="shared" si="20"/>
        <v>746767</v>
      </c>
      <c r="X75" s="16" t="str">
        <f t="shared" si="21"/>
        <v xml:space="preserve"> 859 529</v>
      </c>
      <c r="Y75" s="16">
        <f t="shared" si="22"/>
        <v>927908.39145509829</v>
      </c>
      <c r="Z75" s="16">
        <f t="shared" si="23"/>
        <v>1016243.5764487572</v>
      </c>
    </row>
    <row r="76" spans="1:26">
      <c r="A76" s="16">
        <v>28</v>
      </c>
      <c r="B76" s="16" t="s">
        <v>28</v>
      </c>
      <c r="C76" s="16">
        <f t="shared" si="0"/>
        <v>287260</v>
      </c>
      <c r="D76" s="16">
        <f t="shared" si="1"/>
        <v>313730</v>
      </c>
      <c r="E76" s="16">
        <f t="shared" si="2"/>
        <v>320823</v>
      </c>
      <c r="F76" s="16">
        <f t="shared" si="3"/>
        <v>360961</v>
      </c>
      <c r="G76" s="16">
        <f t="shared" si="4"/>
        <v>383546</v>
      </c>
      <c r="H76" s="16" t="str">
        <f t="shared" si="5"/>
        <v xml:space="preserve">420 182 </v>
      </c>
      <c r="I76" s="16">
        <f t="shared" si="6"/>
        <v>480987.34499472223</v>
      </c>
      <c r="J76" s="16">
        <f t="shared" si="7"/>
        <v>474810.77860460541</v>
      </c>
      <c r="K76" s="16">
        <f t="shared" si="8"/>
        <v>251815</v>
      </c>
      <c r="L76" s="16">
        <f t="shared" si="9"/>
        <v>270612</v>
      </c>
      <c r="M76" s="16">
        <f t="shared" si="10"/>
        <v>327732</v>
      </c>
      <c r="N76" s="16">
        <f t="shared" si="11"/>
        <v>339112</v>
      </c>
      <c r="O76" s="16">
        <f t="shared" si="12"/>
        <v>377066</v>
      </c>
      <c r="P76" s="16" t="str">
        <f t="shared" si="13"/>
        <v>422 730</v>
      </c>
      <c r="Q76" s="16">
        <f t="shared" si="14"/>
        <v>437362.07095883333</v>
      </c>
      <c r="R76" s="16">
        <f t="shared" si="15"/>
        <v>465823.52780656662</v>
      </c>
      <c r="S76" s="16">
        <f t="shared" si="16"/>
        <v>539076</v>
      </c>
      <c r="T76" s="16">
        <f t="shared" si="17"/>
        <v>584341</v>
      </c>
      <c r="U76" s="16">
        <f t="shared" si="18"/>
        <v>648554</v>
      </c>
      <c r="V76" s="16">
        <f t="shared" si="19"/>
        <v>700073</v>
      </c>
      <c r="W76" s="16">
        <f t="shared" si="20"/>
        <v>760612</v>
      </c>
      <c r="X76" s="16" t="str">
        <f t="shared" si="21"/>
        <v xml:space="preserve"> 842 912</v>
      </c>
      <c r="Y76" s="16">
        <f t="shared" si="22"/>
        <v>918349.41595355561</v>
      </c>
      <c r="Z76" s="16">
        <f t="shared" si="23"/>
        <v>940635</v>
      </c>
    </row>
    <row r="77" spans="1:26">
      <c r="A77" s="16">
        <v>29</v>
      </c>
      <c r="B77" s="16" t="s">
        <v>29</v>
      </c>
      <c r="C77" s="16">
        <f t="shared" si="0"/>
        <v>240739</v>
      </c>
      <c r="D77" s="16">
        <f t="shared" si="1"/>
        <v>271348</v>
      </c>
      <c r="E77" s="16">
        <f t="shared" si="2"/>
        <v>284683</v>
      </c>
      <c r="F77" s="16">
        <f t="shared" si="3"/>
        <v>291923</v>
      </c>
      <c r="G77" s="16">
        <f t="shared" si="4"/>
        <v>329208</v>
      </c>
      <c r="H77" s="16" t="str">
        <f t="shared" si="5"/>
        <v xml:space="preserve">371 733 </v>
      </c>
      <c r="I77" s="16">
        <f t="shared" si="6"/>
        <v>409856.80504278891</v>
      </c>
      <c r="J77" s="16">
        <f t="shared" si="7"/>
        <v>457496.65676797472</v>
      </c>
      <c r="K77" s="16">
        <f t="shared" si="8"/>
        <v>239546</v>
      </c>
      <c r="L77" s="16">
        <f t="shared" si="9"/>
        <v>260151</v>
      </c>
      <c r="M77" s="16">
        <f t="shared" si="10"/>
        <v>281806</v>
      </c>
      <c r="N77" s="16">
        <f t="shared" si="11"/>
        <v>308698</v>
      </c>
      <c r="O77" s="16">
        <f t="shared" si="12"/>
        <v>344281</v>
      </c>
      <c r="P77" s="16" t="str">
        <f t="shared" si="13"/>
        <v>434 835</v>
      </c>
      <c r="Q77" s="16">
        <f t="shared" si="14"/>
        <v>443862.72103990102</v>
      </c>
      <c r="R77" s="16">
        <f t="shared" si="15"/>
        <v>512252.72990649816</v>
      </c>
      <c r="S77" s="16">
        <f t="shared" si="16"/>
        <v>480285</v>
      </c>
      <c r="T77" s="16">
        <f t="shared" si="17"/>
        <v>531498</v>
      </c>
      <c r="U77" s="16">
        <f t="shared" si="18"/>
        <v>566489</v>
      </c>
      <c r="V77" s="16">
        <f t="shared" si="19"/>
        <v>600621</v>
      </c>
      <c r="W77" s="16">
        <f t="shared" si="20"/>
        <v>673488</v>
      </c>
      <c r="X77" s="16" t="str">
        <f t="shared" si="21"/>
        <v xml:space="preserve"> 806 568</v>
      </c>
      <c r="Y77" s="16">
        <f t="shared" si="22"/>
        <v>853719.52608268987</v>
      </c>
      <c r="Z77" s="16">
        <f t="shared" si="23"/>
        <v>969750</v>
      </c>
    </row>
    <row r="78" spans="1:26">
      <c r="A78" s="16">
        <v>30</v>
      </c>
      <c r="B78" s="16" t="s">
        <v>30</v>
      </c>
      <c r="C78" s="16">
        <f t="shared" si="0"/>
        <v>306126</v>
      </c>
      <c r="D78" s="16">
        <f t="shared" si="1"/>
        <v>344033</v>
      </c>
      <c r="E78" s="16">
        <f t="shared" si="2"/>
        <v>379814</v>
      </c>
      <c r="F78" s="16">
        <f t="shared" si="3"/>
        <v>395996</v>
      </c>
      <c r="G78" s="16">
        <f t="shared" si="4"/>
        <v>426278</v>
      </c>
      <c r="H78" s="16" t="str">
        <f t="shared" si="5"/>
        <v xml:space="preserve">484 938 </v>
      </c>
      <c r="I78" s="16">
        <f t="shared" si="6"/>
        <v>594832.56197140866</v>
      </c>
      <c r="J78" s="16">
        <f t="shared" si="7"/>
        <v>560514.33450759097</v>
      </c>
      <c r="K78" s="16">
        <f t="shared" si="8"/>
        <v>311543</v>
      </c>
      <c r="L78" s="16">
        <f t="shared" si="9"/>
        <v>342066</v>
      </c>
      <c r="M78" s="16">
        <f t="shared" si="10"/>
        <v>375941</v>
      </c>
      <c r="N78" s="16">
        <f t="shared" si="11"/>
        <v>399039</v>
      </c>
      <c r="O78" s="16">
        <f t="shared" si="12"/>
        <v>394149</v>
      </c>
      <c r="P78" s="16" t="str">
        <f t="shared" si="13"/>
        <v>472 520</v>
      </c>
      <c r="Q78" s="16">
        <f t="shared" si="14"/>
        <v>511880.27118114365</v>
      </c>
      <c r="R78" s="16">
        <f t="shared" si="15"/>
        <v>601014.1289370755</v>
      </c>
      <c r="S78" s="16">
        <f t="shared" si="16"/>
        <v>617669</v>
      </c>
      <c r="T78" s="16">
        <f t="shared" si="17"/>
        <v>686099</v>
      </c>
      <c r="U78" s="16">
        <f t="shared" si="18"/>
        <v>755755</v>
      </c>
      <c r="V78" s="16">
        <f t="shared" si="19"/>
        <v>795035</v>
      </c>
      <c r="W78" s="16">
        <f t="shared" si="20"/>
        <v>820426</v>
      </c>
      <c r="X78" s="16" t="str">
        <f t="shared" si="21"/>
        <v xml:space="preserve"> 957 458</v>
      </c>
      <c r="Y78" s="16">
        <f t="shared" si="22"/>
        <v>1106712.8331525524</v>
      </c>
      <c r="Z78" s="16">
        <f t="shared" si="23"/>
        <v>1161528.4634446665</v>
      </c>
    </row>
    <row r="79" spans="1:26">
      <c r="A79" s="16">
        <v>31</v>
      </c>
      <c r="B79" s="16" t="s">
        <v>31</v>
      </c>
      <c r="C79" s="16">
        <f t="shared" si="0"/>
        <v>358338</v>
      </c>
      <c r="D79" s="16">
        <f t="shared" si="1"/>
        <v>390870</v>
      </c>
      <c r="E79" s="16">
        <f t="shared" si="2"/>
        <v>419853</v>
      </c>
      <c r="F79" s="16">
        <f t="shared" si="3"/>
        <v>461404</v>
      </c>
      <c r="G79" s="16">
        <f t="shared" si="4"/>
        <v>472428</v>
      </c>
      <c r="H79" s="16" t="str">
        <f t="shared" si="5"/>
        <v xml:space="preserve">537 236 </v>
      </c>
      <c r="I79" s="16">
        <f t="shared" si="6"/>
        <v>584045.2418318853</v>
      </c>
      <c r="J79" s="16">
        <f t="shared" si="7"/>
        <v>604871.24477962079</v>
      </c>
      <c r="K79" s="16">
        <f t="shared" si="8"/>
        <v>282009</v>
      </c>
      <c r="L79" s="16">
        <f t="shared" si="9"/>
        <v>290521</v>
      </c>
      <c r="M79" s="16">
        <f t="shared" si="10"/>
        <v>337956</v>
      </c>
      <c r="N79" s="16">
        <f t="shared" si="11"/>
        <v>351576</v>
      </c>
      <c r="O79" s="16">
        <f t="shared" si="12"/>
        <v>422275</v>
      </c>
      <c r="P79" s="16" t="str">
        <f t="shared" si="13"/>
        <v>447 789</v>
      </c>
      <c r="Q79" s="16">
        <f t="shared" si="14"/>
        <v>469758.24063376733</v>
      </c>
      <c r="R79" s="16">
        <f t="shared" si="15"/>
        <v>543759.42229040305</v>
      </c>
      <c r="S79" s="16">
        <f t="shared" si="16"/>
        <v>640348</v>
      </c>
      <c r="T79" s="16">
        <f t="shared" si="17"/>
        <v>681391</v>
      </c>
      <c r="U79" s="16">
        <f t="shared" si="18"/>
        <v>757809</v>
      </c>
      <c r="V79" s="16">
        <f t="shared" si="19"/>
        <v>812980</v>
      </c>
      <c r="W79" s="16">
        <f t="shared" si="20"/>
        <v>894703</v>
      </c>
      <c r="X79" s="16" t="str">
        <f t="shared" si="21"/>
        <v xml:space="preserve"> 985 025</v>
      </c>
      <c r="Y79" s="16">
        <f t="shared" si="22"/>
        <v>1053803.4824656527</v>
      </c>
      <c r="Z79" s="16">
        <f t="shared" si="23"/>
        <v>1148630</v>
      </c>
    </row>
    <row r="80" spans="1:26">
      <c r="A80" s="16">
        <v>32</v>
      </c>
      <c r="B80" s="16" t="s">
        <v>32</v>
      </c>
      <c r="C80" s="16">
        <f t="shared" si="0"/>
        <v>300453</v>
      </c>
      <c r="D80" s="16">
        <f t="shared" si="1"/>
        <v>308027</v>
      </c>
      <c r="E80" s="16">
        <f t="shared" si="2"/>
        <v>353213</v>
      </c>
      <c r="F80" s="16">
        <f t="shared" si="3"/>
        <v>390807</v>
      </c>
      <c r="G80" s="16">
        <f t="shared" si="4"/>
        <v>379945</v>
      </c>
      <c r="H80" s="16" t="str">
        <f t="shared" si="5"/>
        <v xml:space="preserve">446 364 </v>
      </c>
      <c r="I80" s="16">
        <f t="shared" si="6"/>
        <v>507672.99794018979</v>
      </c>
      <c r="J80" s="16">
        <f t="shared" si="7"/>
        <v>503297.45351027889</v>
      </c>
      <c r="K80" s="16">
        <f t="shared" si="8"/>
        <v>218859</v>
      </c>
      <c r="L80" s="16">
        <f t="shared" si="9"/>
        <v>290035</v>
      </c>
      <c r="M80" s="16">
        <f t="shared" si="10"/>
        <v>290119</v>
      </c>
      <c r="N80" s="16">
        <f t="shared" si="11"/>
        <v>339793</v>
      </c>
      <c r="O80" s="16">
        <f t="shared" si="12"/>
        <v>351483</v>
      </c>
      <c r="P80" s="16" t="str">
        <f t="shared" si="13"/>
        <v>393 348</v>
      </c>
      <c r="Q80" s="16">
        <f t="shared" si="14"/>
        <v>417173.80732698203</v>
      </c>
      <c r="R80" s="16">
        <f t="shared" si="15"/>
        <v>466781.09536644118</v>
      </c>
      <c r="S80" s="16">
        <f t="shared" si="16"/>
        <v>519312</v>
      </c>
      <c r="T80" s="16">
        <f t="shared" si="17"/>
        <v>598062</v>
      </c>
      <c r="U80" s="16">
        <f t="shared" si="18"/>
        <v>643332</v>
      </c>
      <c r="V80" s="16">
        <f t="shared" si="19"/>
        <v>730600</v>
      </c>
      <c r="W80" s="16">
        <f t="shared" si="20"/>
        <v>731429</v>
      </c>
      <c r="X80" s="16" t="str">
        <f t="shared" si="21"/>
        <v xml:space="preserve"> 839 712</v>
      </c>
      <c r="Y80" s="16">
        <f t="shared" si="22"/>
        <v>924846.80526717182</v>
      </c>
      <c r="Z80" s="16">
        <f t="shared" si="23"/>
        <v>970078</v>
      </c>
    </row>
    <row r="81" spans="1:26">
      <c r="A81" s="16">
        <v>33</v>
      </c>
      <c r="B81" s="16" t="s">
        <v>33</v>
      </c>
      <c r="C81" s="16">
        <f t="shared" si="0"/>
        <v>316343</v>
      </c>
      <c r="D81" s="16">
        <f t="shared" si="1"/>
        <v>344467</v>
      </c>
      <c r="E81" s="16">
        <f t="shared" si="2"/>
        <v>363363</v>
      </c>
      <c r="F81" s="16">
        <f t="shared" si="3"/>
        <v>398932</v>
      </c>
      <c r="G81" s="16">
        <f t="shared" si="4"/>
        <v>414566</v>
      </c>
      <c r="H81" s="16" t="str">
        <f t="shared" si="5"/>
        <v xml:space="preserve">472 220 </v>
      </c>
      <c r="I81" s="16">
        <f t="shared" si="6"/>
        <v>522766.38016056898</v>
      </c>
      <c r="J81" s="16">
        <f t="shared" si="7"/>
        <v>554754.23150041548</v>
      </c>
      <c r="K81" s="16">
        <f t="shared" si="8"/>
        <v>248222</v>
      </c>
      <c r="L81" s="16">
        <f t="shared" si="9"/>
        <v>254593</v>
      </c>
      <c r="M81" s="16">
        <f t="shared" si="10"/>
        <v>292770</v>
      </c>
      <c r="N81" s="16">
        <f t="shared" si="11"/>
        <v>300335</v>
      </c>
      <c r="O81" s="16">
        <f t="shared" si="12"/>
        <v>360624</v>
      </c>
      <c r="P81" s="16" t="str">
        <f t="shared" si="13"/>
        <v>381 537</v>
      </c>
      <c r="Q81" s="16">
        <f t="shared" si="14"/>
        <v>387051.28310309327</v>
      </c>
      <c r="R81" s="16">
        <f t="shared" si="15"/>
        <v>446955.12309899763</v>
      </c>
      <c r="S81" s="16">
        <f t="shared" si="16"/>
        <v>564565</v>
      </c>
      <c r="T81" s="16">
        <f t="shared" si="17"/>
        <v>599060</v>
      </c>
      <c r="U81" s="16">
        <f t="shared" si="18"/>
        <v>656133</v>
      </c>
      <c r="V81" s="16">
        <f t="shared" si="19"/>
        <v>699267</v>
      </c>
      <c r="W81" s="16">
        <f t="shared" si="20"/>
        <v>775189</v>
      </c>
      <c r="X81" s="16" t="str">
        <f t="shared" si="21"/>
        <v xml:space="preserve"> 853 756</v>
      </c>
      <c r="Y81" s="16">
        <f t="shared" si="22"/>
        <v>909817.66326366225</v>
      </c>
      <c r="Z81" s="16">
        <f t="shared" si="23"/>
        <v>1001709.3545994131</v>
      </c>
    </row>
    <row r="82" spans="1:26">
      <c r="A82" s="16">
        <v>34</v>
      </c>
      <c r="B82" s="16" t="s">
        <v>34</v>
      </c>
      <c r="C82" s="16">
        <f t="shared" si="0"/>
        <v>276323</v>
      </c>
      <c r="D82" s="16">
        <f t="shared" si="1"/>
        <v>327241</v>
      </c>
      <c r="E82" s="16">
        <f t="shared" si="2"/>
        <v>353778</v>
      </c>
      <c r="F82" s="16">
        <f t="shared" si="3"/>
        <v>335550</v>
      </c>
      <c r="G82" s="16">
        <f t="shared" si="4"/>
        <v>365012</v>
      </c>
      <c r="H82" s="16" t="str">
        <f t="shared" si="5"/>
        <v xml:space="preserve">434 004 </v>
      </c>
      <c r="I82" s="16">
        <f t="shared" si="6"/>
        <v>490248.60931692971</v>
      </c>
      <c r="J82" s="16">
        <f t="shared" si="7"/>
        <v>529012.33343951823</v>
      </c>
      <c r="K82" s="16">
        <f t="shared" si="8"/>
        <v>348721</v>
      </c>
      <c r="L82" s="16">
        <f t="shared" si="9"/>
        <v>373055</v>
      </c>
      <c r="M82" s="16">
        <f t="shared" si="10"/>
        <v>423630</v>
      </c>
      <c r="N82" s="16">
        <f t="shared" si="11"/>
        <v>444796</v>
      </c>
      <c r="O82" s="16">
        <f t="shared" si="12"/>
        <v>563591</v>
      </c>
      <c r="P82" s="16" t="str">
        <f t="shared" si="13"/>
        <v>636 958</v>
      </c>
      <c r="Q82" s="16">
        <f t="shared" si="14"/>
        <v>649917.77167845715</v>
      </c>
      <c r="R82" s="16">
        <f t="shared" si="15"/>
        <v>773648.72657586297</v>
      </c>
      <c r="S82" s="16">
        <f t="shared" si="16"/>
        <v>625043</v>
      </c>
      <c r="T82" s="16">
        <f t="shared" si="17"/>
        <v>700296</v>
      </c>
      <c r="U82" s="16">
        <f t="shared" si="18"/>
        <v>777409</v>
      </c>
      <c r="V82" s="16">
        <f t="shared" si="19"/>
        <v>780346</v>
      </c>
      <c r="W82" s="16">
        <f t="shared" si="20"/>
        <v>928602</v>
      </c>
      <c r="X82" s="16" t="str">
        <f t="shared" si="21"/>
        <v>1 070 962</v>
      </c>
      <c r="Y82" s="16">
        <f t="shared" si="22"/>
        <v>1140166.3809953867</v>
      </c>
      <c r="Z82" s="16">
        <f t="shared" si="23"/>
        <v>1302661.0600153813</v>
      </c>
    </row>
  </sheetData>
  <mergeCells count="11">
    <mergeCell ref="A43:J43"/>
    <mergeCell ref="A44:J44"/>
    <mergeCell ref="A45:J45"/>
    <mergeCell ref="A46:J46"/>
    <mergeCell ref="B3:B4"/>
    <mergeCell ref="A42:J42"/>
    <mergeCell ref="A1:M1"/>
    <mergeCell ref="A3:A4"/>
    <mergeCell ref="C3:J3"/>
    <mergeCell ref="K3:R3"/>
    <mergeCell ref="S3:Z3"/>
  </mergeCells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1209-36A2-48A4-B221-9DF12EE03E58}">
  <dimension ref="A1:F73"/>
  <sheetViews>
    <sheetView topLeftCell="A25" workbookViewId="0">
      <selection activeCell="C40" sqref="C40:F73"/>
    </sheetView>
  </sheetViews>
  <sheetFormatPr defaultRowHeight="18"/>
  <cols>
    <col min="1" max="1" width="22.25" bestFit="1" customWidth="1"/>
    <col min="2" max="2" width="22.25" customWidth="1"/>
    <col min="3" max="6" width="13.5" customWidth="1"/>
  </cols>
  <sheetData>
    <row r="1" spans="1:6" ht="16.5" customHeight="1">
      <c r="A1" s="59" t="s">
        <v>436</v>
      </c>
      <c r="B1" s="59" t="s">
        <v>437</v>
      </c>
      <c r="C1" s="59" t="s">
        <v>738</v>
      </c>
      <c r="D1" s="59"/>
      <c r="E1" s="59"/>
      <c r="F1" s="59"/>
    </row>
    <row r="2" spans="1:6">
      <c r="A2" s="59"/>
      <c r="B2" s="59"/>
      <c r="C2" s="42">
        <v>2015</v>
      </c>
      <c r="D2" s="42">
        <v>2016</v>
      </c>
      <c r="E2" s="42">
        <v>2017</v>
      </c>
      <c r="F2" s="42">
        <v>2018</v>
      </c>
    </row>
    <row r="3" spans="1:6" ht="12" customHeight="1">
      <c r="A3" s="43" t="s">
        <v>706</v>
      </c>
      <c r="B3" s="37" t="s">
        <v>1</v>
      </c>
      <c r="C3" s="44">
        <v>11107</v>
      </c>
      <c r="D3" s="44">
        <v>13579</v>
      </c>
      <c r="E3" s="44">
        <v>14782</v>
      </c>
      <c r="F3" s="44">
        <v>13787</v>
      </c>
    </row>
    <row r="4" spans="1:6" ht="12" customHeight="1">
      <c r="A4" s="45" t="s">
        <v>707</v>
      </c>
      <c r="B4" s="37" t="s">
        <v>33</v>
      </c>
      <c r="C4" s="46">
        <v>10645</v>
      </c>
      <c r="D4" s="46">
        <v>11609</v>
      </c>
      <c r="E4" s="46">
        <v>13451</v>
      </c>
      <c r="F4" s="46">
        <v>13299</v>
      </c>
    </row>
    <row r="5" spans="1:6" ht="12" customHeight="1">
      <c r="A5" s="43" t="s">
        <v>708</v>
      </c>
      <c r="B5" s="37" t="s">
        <v>31</v>
      </c>
      <c r="C5" s="44">
        <v>11250</v>
      </c>
      <c r="D5" s="44">
        <v>13192</v>
      </c>
      <c r="E5" s="44">
        <v>14501</v>
      </c>
      <c r="F5" s="44">
        <v>14565</v>
      </c>
    </row>
    <row r="6" spans="1:6" ht="12" customHeight="1">
      <c r="A6" s="45" t="s">
        <v>709</v>
      </c>
      <c r="B6" s="37" t="s">
        <v>25</v>
      </c>
      <c r="C6" s="46">
        <v>13156</v>
      </c>
      <c r="D6" s="46">
        <v>15098</v>
      </c>
      <c r="E6" s="46">
        <v>15130</v>
      </c>
      <c r="F6" s="46">
        <v>15499</v>
      </c>
    </row>
    <row r="7" spans="1:6" ht="12" customHeight="1">
      <c r="A7" s="43" t="s">
        <v>488</v>
      </c>
      <c r="B7" s="37" t="s">
        <v>9</v>
      </c>
      <c r="C7" s="44">
        <v>12775</v>
      </c>
      <c r="D7" s="44">
        <v>12862</v>
      </c>
      <c r="E7" s="44">
        <v>14195</v>
      </c>
      <c r="F7" s="44">
        <v>13893</v>
      </c>
    </row>
    <row r="8" spans="1:6" ht="12" customHeight="1">
      <c r="A8" s="45" t="s">
        <v>710</v>
      </c>
      <c r="B8" s="37" t="s">
        <v>32</v>
      </c>
      <c r="C8" s="46">
        <v>11554</v>
      </c>
      <c r="D8" s="46">
        <v>12794</v>
      </c>
      <c r="E8" s="46">
        <v>13064</v>
      </c>
      <c r="F8" s="46">
        <v>13242</v>
      </c>
    </row>
    <row r="9" spans="1:6" ht="12" customHeight="1">
      <c r="A9" s="43" t="s">
        <v>491</v>
      </c>
      <c r="B9" s="37" t="s">
        <v>5</v>
      </c>
      <c r="C9" s="44">
        <v>12103</v>
      </c>
      <c r="D9" s="44">
        <v>12657</v>
      </c>
      <c r="E9" s="44">
        <v>13933</v>
      </c>
      <c r="F9" s="44">
        <v>14296</v>
      </c>
    </row>
    <row r="10" spans="1:6" ht="12" customHeight="1">
      <c r="A10" s="45" t="s">
        <v>711</v>
      </c>
      <c r="B10" s="37" t="s">
        <v>19</v>
      </c>
      <c r="C10" s="46">
        <v>10040</v>
      </c>
      <c r="D10" s="46">
        <v>10380</v>
      </c>
      <c r="E10" s="46">
        <v>11236</v>
      </c>
      <c r="F10" s="46">
        <v>11794</v>
      </c>
    </row>
    <row r="11" spans="1:6" ht="12" customHeight="1">
      <c r="A11" s="43" t="s">
        <v>712</v>
      </c>
      <c r="B11" s="37" t="s">
        <v>3</v>
      </c>
      <c r="C11" s="44">
        <v>12541</v>
      </c>
      <c r="D11" s="44">
        <v>13964</v>
      </c>
      <c r="E11" s="44">
        <v>14777</v>
      </c>
      <c r="F11" s="44">
        <v>15778</v>
      </c>
    </row>
    <row r="12" spans="1:6" ht="12" customHeight="1">
      <c r="A12" s="45" t="s">
        <v>713</v>
      </c>
      <c r="B12" s="37" t="s">
        <v>18</v>
      </c>
      <c r="C12" s="46">
        <v>18796</v>
      </c>
      <c r="D12" s="46">
        <v>18595</v>
      </c>
      <c r="E12" s="46">
        <v>20340</v>
      </c>
      <c r="F12" s="46">
        <v>23805</v>
      </c>
    </row>
    <row r="13" spans="1:6" ht="12" customHeight="1">
      <c r="A13" s="43" t="s">
        <v>714</v>
      </c>
      <c r="B13" s="37" t="s">
        <v>8</v>
      </c>
      <c r="C13" s="44">
        <v>17167</v>
      </c>
      <c r="D13" s="44">
        <v>22923</v>
      </c>
      <c r="E13" s="44">
        <v>23813</v>
      </c>
      <c r="F13" s="44">
        <v>25443</v>
      </c>
    </row>
    <row r="14" spans="1:6" ht="12" customHeight="1">
      <c r="A14" s="45" t="s">
        <v>715</v>
      </c>
      <c r="B14" s="37" t="s">
        <v>10</v>
      </c>
      <c r="C14" s="46">
        <v>11149</v>
      </c>
      <c r="D14" s="46">
        <v>14513</v>
      </c>
      <c r="E14" s="46">
        <v>16270</v>
      </c>
      <c r="F14" s="46">
        <v>16910</v>
      </c>
    </row>
    <row r="15" spans="1:6" ht="12" customHeight="1">
      <c r="A15" s="43" t="s">
        <v>716</v>
      </c>
      <c r="B15" s="37" t="s">
        <v>11</v>
      </c>
      <c r="C15" s="44">
        <v>8459</v>
      </c>
      <c r="D15" s="44">
        <v>9677</v>
      </c>
      <c r="E15" s="44">
        <v>10608</v>
      </c>
      <c r="F15" s="44">
        <v>11428</v>
      </c>
    </row>
    <row r="16" spans="1:6" ht="12" customHeight="1">
      <c r="A16" s="45" t="s">
        <v>717</v>
      </c>
      <c r="B16" s="37" t="s">
        <v>34</v>
      </c>
      <c r="C16" s="46">
        <v>10399</v>
      </c>
      <c r="D16" s="46">
        <v>11642</v>
      </c>
      <c r="E16" s="46">
        <v>12301</v>
      </c>
      <c r="F16" s="46">
        <v>12554</v>
      </c>
    </row>
    <row r="17" spans="1:6" ht="12" customHeight="1">
      <c r="A17" s="43" t="s">
        <v>718</v>
      </c>
      <c r="B17" s="37" t="s">
        <v>12</v>
      </c>
      <c r="C17" s="44">
        <v>9229</v>
      </c>
      <c r="D17" s="44">
        <v>10879</v>
      </c>
      <c r="E17" s="44">
        <v>11903</v>
      </c>
      <c r="F17" s="44">
        <v>12555</v>
      </c>
    </row>
    <row r="18" spans="1:6" ht="12" customHeight="1">
      <c r="A18" s="45" t="s">
        <v>719</v>
      </c>
      <c r="B18" s="37" t="s">
        <v>4</v>
      </c>
      <c r="C18" s="46">
        <v>14194</v>
      </c>
      <c r="D18" s="46">
        <v>21209</v>
      </c>
      <c r="E18" s="46">
        <v>19675</v>
      </c>
      <c r="F18" s="46">
        <v>20545</v>
      </c>
    </row>
    <row r="19" spans="1:6" ht="12" customHeight="1">
      <c r="A19" s="43" t="s">
        <v>720</v>
      </c>
      <c r="B19" s="37" t="s">
        <v>2</v>
      </c>
      <c r="C19" s="44">
        <v>10937</v>
      </c>
      <c r="D19" s="44">
        <v>14638</v>
      </c>
      <c r="E19" s="44">
        <v>15559</v>
      </c>
      <c r="F19" s="44">
        <v>15972</v>
      </c>
    </row>
    <row r="20" spans="1:6" ht="12" customHeight="1">
      <c r="A20" s="45" t="s">
        <v>721</v>
      </c>
      <c r="B20" s="37" t="s">
        <v>22</v>
      </c>
      <c r="C20" s="46">
        <v>8979</v>
      </c>
      <c r="D20" s="46">
        <v>10628</v>
      </c>
      <c r="E20" s="46">
        <v>10879</v>
      </c>
      <c r="F20" s="46">
        <v>11218</v>
      </c>
    </row>
    <row r="21" spans="1:6" ht="12" customHeight="1">
      <c r="A21" s="43" t="s">
        <v>722</v>
      </c>
      <c r="B21" s="37" t="s">
        <v>23</v>
      </c>
      <c r="C21" s="44">
        <v>11323</v>
      </c>
      <c r="D21" s="44">
        <v>13037</v>
      </c>
      <c r="E21" s="44">
        <v>12366</v>
      </c>
      <c r="F21" s="44">
        <v>12283</v>
      </c>
    </row>
    <row r="22" spans="1:6" ht="12" customHeight="1">
      <c r="A22" s="45" t="s">
        <v>723</v>
      </c>
      <c r="B22" s="37" t="s">
        <v>13</v>
      </c>
      <c r="C22" s="46">
        <v>12667</v>
      </c>
      <c r="D22" s="46">
        <v>13086</v>
      </c>
      <c r="E22" s="46">
        <v>14725</v>
      </c>
      <c r="F22" s="46">
        <v>14591</v>
      </c>
    </row>
    <row r="23" spans="1:6" ht="12" customHeight="1">
      <c r="A23" s="43" t="s">
        <v>724</v>
      </c>
      <c r="B23" s="37" t="s">
        <v>15</v>
      </c>
      <c r="C23" s="44">
        <v>13953</v>
      </c>
      <c r="D23" s="44">
        <v>16645</v>
      </c>
      <c r="E23" s="44">
        <v>16526</v>
      </c>
      <c r="F23" s="44">
        <v>17352</v>
      </c>
    </row>
    <row r="24" spans="1:6" ht="12" customHeight="1">
      <c r="A24" s="45" t="s">
        <v>725</v>
      </c>
      <c r="B24" s="37" t="s">
        <v>14</v>
      </c>
      <c r="C24" s="46">
        <v>13355</v>
      </c>
      <c r="D24" s="46">
        <v>14894</v>
      </c>
      <c r="E24" s="46">
        <v>15408</v>
      </c>
      <c r="F24" s="46">
        <v>15621</v>
      </c>
    </row>
    <row r="25" spans="1:6" ht="12" customHeight="1">
      <c r="A25" s="43" t="s">
        <v>726</v>
      </c>
      <c r="B25" s="37" t="s">
        <v>16</v>
      </c>
      <c r="C25" s="44">
        <v>15816</v>
      </c>
      <c r="D25" s="44">
        <v>20182</v>
      </c>
      <c r="E25" s="44">
        <v>21557</v>
      </c>
      <c r="F25" s="44">
        <v>21033</v>
      </c>
    </row>
    <row r="26" spans="1:6" ht="12" customHeight="1">
      <c r="A26" s="45" t="s">
        <v>727</v>
      </c>
      <c r="B26" s="37" t="s">
        <v>17</v>
      </c>
      <c r="C26" s="46">
        <v>16211</v>
      </c>
      <c r="D26" s="46">
        <v>18858</v>
      </c>
      <c r="E26" s="46">
        <v>20177</v>
      </c>
      <c r="F26" s="46">
        <v>18857</v>
      </c>
    </row>
    <row r="27" spans="1:6" ht="12" customHeight="1">
      <c r="A27" s="43" t="s">
        <v>728</v>
      </c>
      <c r="B27" s="37" t="s">
        <v>30</v>
      </c>
      <c r="C27" s="44">
        <v>12647</v>
      </c>
      <c r="D27" s="44">
        <v>16282</v>
      </c>
      <c r="E27" s="44">
        <v>17091</v>
      </c>
      <c r="F27" s="44">
        <v>16887</v>
      </c>
    </row>
    <row r="28" spans="1:6" ht="12" customHeight="1">
      <c r="A28" s="45" t="s">
        <v>729</v>
      </c>
      <c r="B28" s="37" t="s">
        <v>28</v>
      </c>
      <c r="C28" s="46">
        <v>12282</v>
      </c>
      <c r="D28" s="46">
        <v>13210</v>
      </c>
      <c r="E28" s="46">
        <v>13780</v>
      </c>
      <c r="F28" s="46">
        <v>13417</v>
      </c>
    </row>
    <row r="29" spans="1:6" ht="12" customHeight="1">
      <c r="A29" s="43" t="s">
        <v>730</v>
      </c>
      <c r="B29" s="37" t="s">
        <v>27</v>
      </c>
      <c r="C29" s="44">
        <v>12513</v>
      </c>
      <c r="D29" s="44">
        <v>14368</v>
      </c>
      <c r="E29" s="44">
        <v>16165</v>
      </c>
      <c r="F29" s="44">
        <v>15525</v>
      </c>
    </row>
    <row r="30" spans="1:6" ht="12" customHeight="1">
      <c r="A30" s="45" t="s">
        <v>731</v>
      </c>
      <c r="B30" s="37" t="s">
        <v>29</v>
      </c>
      <c r="C30" s="46">
        <v>13550</v>
      </c>
      <c r="D30" s="46">
        <v>19484</v>
      </c>
      <c r="E30" s="46">
        <v>16485</v>
      </c>
      <c r="F30" s="46">
        <v>15942</v>
      </c>
    </row>
    <row r="31" spans="1:6" ht="12" customHeight="1">
      <c r="A31" s="43" t="s">
        <v>554</v>
      </c>
      <c r="B31" s="37" t="s">
        <v>6</v>
      </c>
      <c r="C31" s="44">
        <v>9958</v>
      </c>
      <c r="D31" s="44">
        <v>13112</v>
      </c>
      <c r="E31" s="44">
        <v>12677</v>
      </c>
      <c r="F31" s="44">
        <v>11759</v>
      </c>
    </row>
    <row r="32" spans="1:6" ht="12" customHeight="1">
      <c r="A32" s="45" t="s">
        <v>732</v>
      </c>
      <c r="B32" s="37" t="s">
        <v>26</v>
      </c>
      <c r="C32" s="46">
        <v>14221</v>
      </c>
      <c r="D32" s="46">
        <v>12690</v>
      </c>
      <c r="E32" s="46">
        <v>12513</v>
      </c>
      <c r="F32" s="46">
        <v>11909</v>
      </c>
    </row>
    <row r="33" spans="1:6" ht="12" customHeight="1">
      <c r="A33" s="43" t="s">
        <v>733</v>
      </c>
      <c r="B33" s="37" t="s">
        <v>21</v>
      </c>
      <c r="C33" s="44">
        <v>14797</v>
      </c>
      <c r="D33" s="44">
        <v>16332</v>
      </c>
      <c r="E33" s="44">
        <v>16247</v>
      </c>
      <c r="F33" s="44">
        <v>14918</v>
      </c>
    </row>
    <row r="34" spans="1:6" ht="12" customHeight="1">
      <c r="A34" s="45" t="s">
        <v>734</v>
      </c>
      <c r="B34" s="37" t="s">
        <v>20</v>
      </c>
      <c r="C34" s="46">
        <v>13161</v>
      </c>
      <c r="D34" s="46">
        <v>15740</v>
      </c>
      <c r="E34" s="46">
        <v>15655</v>
      </c>
      <c r="F34" s="46">
        <v>15840</v>
      </c>
    </row>
    <row r="35" spans="1:6" ht="12" customHeight="1">
      <c r="A35" s="43" t="s">
        <v>735</v>
      </c>
      <c r="B35" s="37" t="s">
        <v>7</v>
      </c>
      <c r="C35" s="44">
        <v>17156</v>
      </c>
      <c r="D35" s="44">
        <v>18926</v>
      </c>
      <c r="E35" s="44">
        <v>19890</v>
      </c>
      <c r="F35" s="44">
        <v>21851</v>
      </c>
    </row>
    <row r="36" spans="1:6" ht="12" customHeight="1">
      <c r="A36" s="45" t="s">
        <v>736</v>
      </c>
      <c r="B36" s="37" t="s">
        <v>24</v>
      </c>
      <c r="C36" s="46">
        <v>18589</v>
      </c>
      <c r="D36" s="46">
        <v>22190</v>
      </c>
      <c r="E36" s="46">
        <v>25401</v>
      </c>
      <c r="F36" s="46">
        <v>25819</v>
      </c>
    </row>
    <row r="37" spans="1:6" ht="12" customHeight="1">
      <c r="A37" s="43" t="s">
        <v>737</v>
      </c>
      <c r="B37" s="43"/>
      <c r="C37" s="44">
        <v>11389</v>
      </c>
      <c r="D37" s="44">
        <v>13888</v>
      </c>
      <c r="E37" s="44">
        <v>14764</v>
      </c>
      <c r="F37" s="44">
        <v>15318</v>
      </c>
    </row>
    <row r="39" spans="1:6">
      <c r="A39" s="16" t="s">
        <v>78</v>
      </c>
      <c r="B39" s="16" t="s">
        <v>0</v>
      </c>
      <c r="C39" s="42">
        <v>2015</v>
      </c>
      <c r="D39" s="42">
        <v>2016</v>
      </c>
      <c r="E39" s="42">
        <v>2017</v>
      </c>
      <c r="F39" s="42">
        <v>2018</v>
      </c>
    </row>
    <row r="40" spans="1:6">
      <c r="A40" s="16">
        <v>1</v>
      </c>
      <c r="B40" s="16" t="s">
        <v>1</v>
      </c>
      <c r="C40">
        <f>VLOOKUP($B40,$B$3:$F$36,2,FALSE)</f>
        <v>11107</v>
      </c>
      <c r="D40">
        <f>VLOOKUP($B40,$B$3:$F$36,3,FALSE)</f>
        <v>13579</v>
      </c>
      <c r="E40">
        <f>VLOOKUP($B40,$B$3:$F$36,4,FALSE)</f>
        <v>14782</v>
      </c>
      <c r="F40">
        <f>VLOOKUP($B40,$B$3:$F$36,5,FALSE)</f>
        <v>13787</v>
      </c>
    </row>
    <row r="41" spans="1:6">
      <c r="A41" s="16">
        <v>2</v>
      </c>
      <c r="B41" s="16" t="s">
        <v>2</v>
      </c>
      <c r="C41">
        <f t="shared" ref="C41:C73" si="0">VLOOKUP($B41,$B$3:$F$36,2,FALSE)</f>
        <v>10937</v>
      </c>
      <c r="D41">
        <f t="shared" ref="D41:D73" si="1">VLOOKUP($B41,$B$3:$F$36,3,FALSE)</f>
        <v>14638</v>
      </c>
      <c r="E41">
        <f t="shared" ref="E41:E73" si="2">VLOOKUP($B41,$B$3:$F$36,4,FALSE)</f>
        <v>15559</v>
      </c>
      <c r="F41">
        <f t="shared" ref="F41:F73" si="3">VLOOKUP($B41,$B$3:$F$36,5,FALSE)</f>
        <v>15972</v>
      </c>
    </row>
    <row r="42" spans="1:6">
      <c r="A42" s="16">
        <v>3</v>
      </c>
      <c r="B42" s="16" t="s">
        <v>3</v>
      </c>
      <c r="C42">
        <f t="shared" si="0"/>
        <v>12541</v>
      </c>
      <c r="D42">
        <f t="shared" si="1"/>
        <v>13964</v>
      </c>
      <c r="E42">
        <f t="shared" si="2"/>
        <v>14777</v>
      </c>
      <c r="F42">
        <f t="shared" si="3"/>
        <v>15778</v>
      </c>
    </row>
    <row r="43" spans="1:6">
      <c r="A43" s="16">
        <v>4</v>
      </c>
      <c r="B43" s="16" t="s">
        <v>4</v>
      </c>
      <c r="C43">
        <f t="shared" si="0"/>
        <v>14194</v>
      </c>
      <c r="D43">
        <f t="shared" si="1"/>
        <v>21209</v>
      </c>
      <c r="E43">
        <f t="shared" si="2"/>
        <v>19675</v>
      </c>
      <c r="F43">
        <f t="shared" si="3"/>
        <v>20545</v>
      </c>
    </row>
    <row r="44" spans="1:6">
      <c r="A44" s="16">
        <v>5</v>
      </c>
      <c r="B44" s="16" t="s">
        <v>5</v>
      </c>
      <c r="C44">
        <f t="shared" si="0"/>
        <v>12103</v>
      </c>
      <c r="D44">
        <f t="shared" si="1"/>
        <v>12657</v>
      </c>
      <c r="E44">
        <f t="shared" si="2"/>
        <v>13933</v>
      </c>
      <c r="F44">
        <f t="shared" si="3"/>
        <v>14296</v>
      </c>
    </row>
    <row r="45" spans="1:6">
      <c r="A45" s="16">
        <v>6</v>
      </c>
      <c r="B45" s="16" t="s">
        <v>6</v>
      </c>
      <c r="C45">
        <f t="shared" si="0"/>
        <v>9958</v>
      </c>
      <c r="D45">
        <f t="shared" si="1"/>
        <v>13112</v>
      </c>
      <c r="E45">
        <f t="shared" si="2"/>
        <v>12677</v>
      </c>
      <c r="F45">
        <f t="shared" si="3"/>
        <v>11759</v>
      </c>
    </row>
    <row r="46" spans="1:6">
      <c r="A46" s="16">
        <v>7</v>
      </c>
      <c r="B46" s="16" t="s">
        <v>7</v>
      </c>
      <c r="C46">
        <f t="shared" si="0"/>
        <v>17156</v>
      </c>
      <c r="D46">
        <f t="shared" si="1"/>
        <v>18926</v>
      </c>
      <c r="E46">
        <f t="shared" si="2"/>
        <v>19890</v>
      </c>
      <c r="F46">
        <f t="shared" si="3"/>
        <v>21851</v>
      </c>
    </row>
    <row r="47" spans="1:6">
      <c r="A47" s="16">
        <v>8</v>
      </c>
      <c r="B47" s="16" t="s">
        <v>8</v>
      </c>
      <c r="C47">
        <f t="shared" si="0"/>
        <v>17167</v>
      </c>
      <c r="D47">
        <f t="shared" si="1"/>
        <v>22923</v>
      </c>
      <c r="E47">
        <f t="shared" si="2"/>
        <v>23813</v>
      </c>
      <c r="F47">
        <f t="shared" si="3"/>
        <v>25443</v>
      </c>
    </row>
    <row r="48" spans="1:6">
      <c r="A48" s="16">
        <v>9</v>
      </c>
      <c r="B48" s="16" t="s">
        <v>9</v>
      </c>
      <c r="C48">
        <f t="shared" si="0"/>
        <v>12775</v>
      </c>
      <c r="D48">
        <f t="shared" si="1"/>
        <v>12862</v>
      </c>
      <c r="E48">
        <f t="shared" si="2"/>
        <v>14195</v>
      </c>
      <c r="F48">
        <f t="shared" si="3"/>
        <v>13893</v>
      </c>
    </row>
    <row r="49" spans="1:6">
      <c r="A49" s="16">
        <v>10</v>
      </c>
      <c r="B49" s="16" t="s">
        <v>10</v>
      </c>
      <c r="C49">
        <f t="shared" si="0"/>
        <v>11149</v>
      </c>
      <c r="D49">
        <f t="shared" si="1"/>
        <v>14513</v>
      </c>
      <c r="E49">
        <f t="shared" si="2"/>
        <v>16270</v>
      </c>
      <c r="F49">
        <f t="shared" si="3"/>
        <v>16910</v>
      </c>
    </row>
    <row r="50" spans="1:6">
      <c r="A50" s="16">
        <v>11</v>
      </c>
      <c r="B50" s="16" t="s">
        <v>11</v>
      </c>
      <c r="C50">
        <f t="shared" si="0"/>
        <v>8459</v>
      </c>
      <c r="D50">
        <f t="shared" si="1"/>
        <v>9677</v>
      </c>
      <c r="E50">
        <f t="shared" si="2"/>
        <v>10608</v>
      </c>
      <c r="F50">
        <f t="shared" si="3"/>
        <v>11428</v>
      </c>
    </row>
    <row r="51" spans="1:6">
      <c r="A51" s="16">
        <v>12</v>
      </c>
      <c r="B51" s="16" t="s">
        <v>12</v>
      </c>
      <c r="C51">
        <f t="shared" si="0"/>
        <v>9229</v>
      </c>
      <c r="D51">
        <f t="shared" si="1"/>
        <v>10879</v>
      </c>
      <c r="E51">
        <f t="shared" si="2"/>
        <v>11903</v>
      </c>
      <c r="F51">
        <f t="shared" si="3"/>
        <v>12555</v>
      </c>
    </row>
    <row r="52" spans="1:6">
      <c r="A52" s="16">
        <v>13</v>
      </c>
      <c r="B52" s="16" t="s">
        <v>13</v>
      </c>
      <c r="C52">
        <f t="shared" si="0"/>
        <v>12667</v>
      </c>
      <c r="D52">
        <f t="shared" si="1"/>
        <v>13086</v>
      </c>
      <c r="E52">
        <f t="shared" si="2"/>
        <v>14725</v>
      </c>
      <c r="F52">
        <f t="shared" si="3"/>
        <v>14591</v>
      </c>
    </row>
    <row r="53" spans="1:6">
      <c r="A53" s="16">
        <v>14</v>
      </c>
      <c r="B53" s="16" t="s">
        <v>14</v>
      </c>
      <c r="C53">
        <f t="shared" si="0"/>
        <v>13355</v>
      </c>
      <c r="D53">
        <f t="shared" si="1"/>
        <v>14894</v>
      </c>
      <c r="E53">
        <f t="shared" si="2"/>
        <v>15408</v>
      </c>
      <c r="F53">
        <f t="shared" si="3"/>
        <v>15621</v>
      </c>
    </row>
    <row r="54" spans="1:6">
      <c r="A54" s="16">
        <v>15</v>
      </c>
      <c r="B54" s="16" t="s">
        <v>15</v>
      </c>
      <c r="C54">
        <f t="shared" si="0"/>
        <v>13953</v>
      </c>
      <c r="D54">
        <f t="shared" si="1"/>
        <v>16645</v>
      </c>
      <c r="E54">
        <f t="shared" si="2"/>
        <v>16526</v>
      </c>
      <c r="F54">
        <f t="shared" si="3"/>
        <v>17352</v>
      </c>
    </row>
    <row r="55" spans="1:6">
      <c r="A55" s="16">
        <v>16</v>
      </c>
      <c r="B55" s="16" t="s">
        <v>16</v>
      </c>
      <c r="C55">
        <f t="shared" si="0"/>
        <v>15816</v>
      </c>
      <c r="D55">
        <f t="shared" si="1"/>
        <v>20182</v>
      </c>
      <c r="E55">
        <f t="shared" si="2"/>
        <v>21557</v>
      </c>
      <c r="F55">
        <f t="shared" si="3"/>
        <v>21033</v>
      </c>
    </row>
    <row r="56" spans="1:6">
      <c r="A56" s="16">
        <v>17</v>
      </c>
      <c r="B56" s="16" t="s">
        <v>17</v>
      </c>
      <c r="C56">
        <f t="shared" si="0"/>
        <v>16211</v>
      </c>
      <c r="D56">
        <f t="shared" si="1"/>
        <v>18858</v>
      </c>
      <c r="E56">
        <f t="shared" si="2"/>
        <v>20177</v>
      </c>
      <c r="F56">
        <f t="shared" si="3"/>
        <v>18857</v>
      </c>
    </row>
    <row r="57" spans="1:6">
      <c r="A57" s="16">
        <v>18</v>
      </c>
      <c r="B57" s="16" t="s">
        <v>18</v>
      </c>
      <c r="C57">
        <f t="shared" si="0"/>
        <v>18796</v>
      </c>
      <c r="D57">
        <f t="shared" si="1"/>
        <v>18595</v>
      </c>
      <c r="E57">
        <f t="shared" si="2"/>
        <v>20340</v>
      </c>
      <c r="F57">
        <f t="shared" si="3"/>
        <v>23805</v>
      </c>
    </row>
    <row r="58" spans="1:6">
      <c r="A58" s="16">
        <v>19</v>
      </c>
      <c r="B58" s="16" t="s">
        <v>19</v>
      </c>
      <c r="C58">
        <f t="shared" si="0"/>
        <v>10040</v>
      </c>
      <c r="D58">
        <f t="shared" si="1"/>
        <v>10380</v>
      </c>
      <c r="E58">
        <f t="shared" si="2"/>
        <v>11236</v>
      </c>
      <c r="F58">
        <f t="shared" si="3"/>
        <v>11794</v>
      </c>
    </row>
    <row r="59" spans="1:6">
      <c r="A59" s="16">
        <v>20</v>
      </c>
      <c r="B59" s="16" t="s">
        <v>20</v>
      </c>
      <c r="C59">
        <f t="shared" si="0"/>
        <v>13161</v>
      </c>
      <c r="D59">
        <f t="shared" si="1"/>
        <v>15740</v>
      </c>
      <c r="E59">
        <f t="shared" si="2"/>
        <v>15655</v>
      </c>
      <c r="F59">
        <f t="shared" si="3"/>
        <v>15840</v>
      </c>
    </row>
    <row r="60" spans="1:6">
      <c r="A60" s="16">
        <v>21</v>
      </c>
      <c r="B60" s="16" t="s">
        <v>21</v>
      </c>
      <c r="C60">
        <f t="shared" si="0"/>
        <v>14797</v>
      </c>
      <c r="D60">
        <f t="shared" si="1"/>
        <v>16332</v>
      </c>
      <c r="E60">
        <f t="shared" si="2"/>
        <v>16247</v>
      </c>
      <c r="F60">
        <f t="shared" si="3"/>
        <v>14918</v>
      </c>
    </row>
    <row r="61" spans="1:6">
      <c r="A61" s="16">
        <v>22</v>
      </c>
      <c r="B61" s="16" t="s">
        <v>22</v>
      </c>
      <c r="C61">
        <f t="shared" si="0"/>
        <v>8979</v>
      </c>
      <c r="D61">
        <f t="shared" si="1"/>
        <v>10628</v>
      </c>
      <c r="E61">
        <f t="shared" si="2"/>
        <v>10879</v>
      </c>
      <c r="F61">
        <f t="shared" si="3"/>
        <v>11218</v>
      </c>
    </row>
    <row r="62" spans="1:6">
      <c r="A62" s="16">
        <v>23</v>
      </c>
      <c r="B62" s="16" t="s">
        <v>23</v>
      </c>
      <c r="C62">
        <f t="shared" si="0"/>
        <v>11323</v>
      </c>
      <c r="D62">
        <f t="shared" si="1"/>
        <v>13037</v>
      </c>
      <c r="E62">
        <f t="shared" si="2"/>
        <v>12366</v>
      </c>
      <c r="F62">
        <f t="shared" si="3"/>
        <v>12283</v>
      </c>
    </row>
    <row r="63" spans="1:6">
      <c r="A63" s="16">
        <v>24</v>
      </c>
      <c r="B63" s="16" t="s">
        <v>24</v>
      </c>
      <c r="C63">
        <f t="shared" si="0"/>
        <v>18589</v>
      </c>
      <c r="D63">
        <f t="shared" si="1"/>
        <v>22190</v>
      </c>
      <c r="E63">
        <f t="shared" si="2"/>
        <v>25401</v>
      </c>
      <c r="F63">
        <f t="shared" si="3"/>
        <v>25819</v>
      </c>
    </row>
    <row r="64" spans="1:6">
      <c r="A64" s="16">
        <v>25</v>
      </c>
      <c r="B64" s="16" t="s">
        <v>25</v>
      </c>
      <c r="C64">
        <f t="shared" si="0"/>
        <v>13156</v>
      </c>
      <c r="D64">
        <f t="shared" si="1"/>
        <v>15098</v>
      </c>
      <c r="E64">
        <f t="shared" si="2"/>
        <v>15130</v>
      </c>
      <c r="F64">
        <f t="shared" si="3"/>
        <v>15499</v>
      </c>
    </row>
    <row r="65" spans="1:6">
      <c r="A65" s="16">
        <v>26</v>
      </c>
      <c r="B65" s="16" t="s">
        <v>26</v>
      </c>
      <c r="C65">
        <f t="shared" si="0"/>
        <v>14221</v>
      </c>
      <c r="D65">
        <f t="shared" si="1"/>
        <v>12690</v>
      </c>
      <c r="E65">
        <f t="shared" si="2"/>
        <v>12513</v>
      </c>
      <c r="F65">
        <f t="shared" si="3"/>
        <v>11909</v>
      </c>
    </row>
    <row r="66" spans="1:6">
      <c r="A66" s="16">
        <v>27</v>
      </c>
      <c r="B66" s="16" t="s">
        <v>27</v>
      </c>
      <c r="C66">
        <f t="shared" si="0"/>
        <v>12513</v>
      </c>
      <c r="D66">
        <f t="shared" si="1"/>
        <v>14368</v>
      </c>
      <c r="E66">
        <f t="shared" si="2"/>
        <v>16165</v>
      </c>
      <c r="F66">
        <f t="shared" si="3"/>
        <v>15525</v>
      </c>
    </row>
    <row r="67" spans="1:6">
      <c r="A67" s="16">
        <v>28</v>
      </c>
      <c r="B67" s="16" t="s">
        <v>28</v>
      </c>
      <c r="C67">
        <f t="shared" si="0"/>
        <v>12282</v>
      </c>
      <c r="D67">
        <f t="shared" si="1"/>
        <v>13210</v>
      </c>
      <c r="E67">
        <f t="shared" si="2"/>
        <v>13780</v>
      </c>
      <c r="F67">
        <f t="shared" si="3"/>
        <v>13417</v>
      </c>
    </row>
    <row r="68" spans="1:6">
      <c r="A68" s="16">
        <v>29</v>
      </c>
      <c r="B68" s="16" t="s">
        <v>29</v>
      </c>
      <c r="C68">
        <f t="shared" si="0"/>
        <v>13550</v>
      </c>
      <c r="D68">
        <f t="shared" si="1"/>
        <v>19484</v>
      </c>
      <c r="E68">
        <f t="shared" si="2"/>
        <v>16485</v>
      </c>
      <c r="F68">
        <f t="shared" si="3"/>
        <v>15942</v>
      </c>
    </row>
    <row r="69" spans="1:6">
      <c r="A69" s="16">
        <v>30</v>
      </c>
      <c r="B69" s="16" t="s">
        <v>30</v>
      </c>
      <c r="C69">
        <f t="shared" si="0"/>
        <v>12647</v>
      </c>
      <c r="D69">
        <f t="shared" si="1"/>
        <v>16282</v>
      </c>
      <c r="E69">
        <f t="shared" si="2"/>
        <v>17091</v>
      </c>
      <c r="F69">
        <f t="shared" si="3"/>
        <v>16887</v>
      </c>
    </row>
    <row r="70" spans="1:6">
      <c r="A70" s="16">
        <v>31</v>
      </c>
      <c r="B70" s="16" t="s">
        <v>31</v>
      </c>
      <c r="C70">
        <f t="shared" si="0"/>
        <v>11250</v>
      </c>
      <c r="D70">
        <f t="shared" si="1"/>
        <v>13192</v>
      </c>
      <c r="E70">
        <f t="shared" si="2"/>
        <v>14501</v>
      </c>
      <c r="F70">
        <f t="shared" si="3"/>
        <v>14565</v>
      </c>
    </row>
    <row r="71" spans="1:6">
      <c r="A71" s="16">
        <v>32</v>
      </c>
      <c r="B71" s="16" t="s">
        <v>32</v>
      </c>
      <c r="C71">
        <f t="shared" si="0"/>
        <v>11554</v>
      </c>
      <c r="D71">
        <f t="shared" si="1"/>
        <v>12794</v>
      </c>
      <c r="E71">
        <f t="shared" si="2"/>
        <v>13064</v>
      </c>
      <c r="F71">
        <f t="shared" si="3"/>
        <v>13242</v>
      </c>
    </row>
    <row r="72" spans="1:6">
      <c r="A72" s="16">
        <v>33</v>
      </c>
      <c r="B72" s="16" t="s">
        <v>33</v>
      </c>
      <c r="C72">
        <f t="shared" si="0"/>
        <v>10645</v>
      </c>
      <c r="D72">
        <f t="shared" si="1"/>
        <v>11609</v>
      </c>
      <c r="E72">
        <f t="shared" si="2"/>
        <v>13451</v>
      </c>
      <c r="F72">
        <f t="shared" si="3"/>
        <v>13299</v>
      </c>
    </row>
    <row r="73" spans="1:6">
      <c r="A73" s="16">
        <v>34</v>
      </c>
      <c r="B73" s="16" t="s">
        <v>34</v>
      </c>
      <c r="C73">
        <f t="shared" si="0"/>
        <v>10399</v>
      </c>
      <c r="D73">
        <f t="shared" si="1"/>
        <v>11642</v>
      </c>
      <c r="E73">
        <f t="shared" si="2"/>
        <v>12301</v>
      </c>
      <c r="F73">
        <f t="shared" si="3"/>
        <v>12554</v>
      </c>
    </row>
  </sheetData>
  <mergeCells count="3">
    <mergeCell ref="A1:A2"/>
    <mergeCell ref="C1:F1"/>
    <mergeCell ref="B1:B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C60-557B-46FA-8E77-6DBDA1814FB5}">
  <sheetPr codeName="Sheet5"/>
  <dimension ref="A1:CU35"/>
  <sheetViews>
    <sheetView workbookViewId="0">
      <selection activeCell="G8" sqref="G8"/>
    </sheetView>
  </sheetViews>
  <sheetFormatPr defaultRowHeight="18"/>
  <cols>
    <col min="2" max="2" width="14.08203125" bestFit="1" customWidth="1"/>
    <col min="3" max="3" width="19.33203125" bestFit="1" customWidth="1"/>
  </cols>
  <sheetData>
    <row r="1" spans="1:99">
      <c r="A1" t="s">
        <v>78</v>
      </c>
      <c r="B1" t="s">
        <v>217</v>
      </c>
      <c r="C1" t="s">
        <v>0</v>
      </c>
      <c r="D1" s="5">
        <v>40909</v>
      </c>
      <c r="E1" s="5">
        <v>40940</v>
      </c>
      <c r="F1" s="5">
        <v>40969</v>
      </c>
      <c r="G1" s="5">
        <v>41000</v>
      </c>
      <c r="H1" s="5">
        <v>41030</v>
      </c>
      <c r="I1" s="5">
        <v>41061</v>
      </c>
      <c r="J1" s="5">
        <v>41091</v>
      </c>
      <c r="K1" s="5">
        <v>41122</v>
      </c>
      <c r="L1" s="5">
        <v>41153</v>
      </c>
      <c r="M1" s="5">
        <v>41183</v>
      </c>
      <c r="N1" s="5">
        <v>41214</v>
      </c>
      <c r="O1" s="5">
        <v>41244</v>
      </c>
      <c r="P1" s="5">
        <v>41275</v>
      </c>
      <c r="Q1" s="5">
        <v>41306</v>
      </c>
      <c r="R1" s="5">
        <v>41334</v>
      </c>
      <c r="S1" s="5">
        <v>41365</v>
      </c>
      <c r="T1" s="5">
        <v>41395</v>
      </c>
      <c r="U1" s="5">
        <v>41426</v>
      </c>
      <c r="V1" s="5">
        <v>41456</v>
      </c>
      <c r="W1" s="5">
        <v>41487</v>
      </c>
      <c r="X1" s="5">
        <v>41518</v>
      </c>
      <c r="Y1" s="5">
        <v>41548</v>
      </c>
      <c r="Z1" s="5">
        <v>41579</v>
      </c>
      <c r="AA1" s="5">
        <v>41609</v>
      </c>
      <c r="AB1" s="5">
        <v>41640</v>
      </c>
      <c r="AC1" s="5">
        <v>41671</v>
      </c>
      <c r="AD1" s="5">
        <v>41699</v>
      </c>
      <c r="AE1" s="5">
        <v>41730</v>
      </c>
      <c r="AF1" s="5">
        <v>41760</v>
      </c>
      <c r="AG1" s="5">
        <v>41791</v>
      </c>
      <c r="AH1" s="5">
        <v>41821</v>
      </c>
      <c r="AI1" s="5">
        <v>41852</v>
      </c>
      <c r="AJ1" s="5">
        <v>41883</v>
      </c>
      <c r="AK1" s="5">
        <v>41913</v>
      </c>
      <c r="AL1" s="5">
        <v>41944</v>
      </c>
      <c r="AM1" s="5">
        <v>41974</v>
      </c>
      <c r="AN1" s="5">
        <v>42005</v>
      </c>
      <c r="AO1" s="5">
        <v>42036</v>
      </c>
      <c r="AP1" s="5">
        <v>42064</v>
      </c>
      <c r="AQ1" s="5">
        <v>42095</v>
      </c>
      <c r="AR1" s="5">
        <v>42125</v>
      </c>
      <c r="AS1" s="5">
        <v>42156</v>
      </c>
      <c r="AT1" s="5">
        <v>42186</v>
      </c>
      <c r="AU1" s="5">
        <v>42217</v>
      </c>
      <c r="AV1" s="5">
        <v>42248</v>
      </c>
      <c r="AW1" s="5">
        <v>42278</v>
      </c>
      <c r="AX1" s="5">
        <v>42309</v>
      </c>
      <c r="AY1" s="5">
        <v>42339</v>
      </c>
      <c r="AZ1" s="5">
        <v>42370</v>
      </c>
      <c r="BA1" s="5">
        <v>42401</v>
      </c>
      <c r="BB1" s="5">
        <v>42430</v>
      </c>
      <c r="BC1" s="5">
        <v>42461</v>
      </c>
      <c r="BD1" s="5">
        <v>42491</v>
      </c>
      <c r="BE1" s="5">
        <v>42522</v>
      </c>
      <c r="BF1" s="5">
        <v>42552</v>
      </c>
      <c r="BG1" s="5">
        <v>42583</v>
      </c>
      <c r="BH1" s="5">
        <v>42614</v>
      </c>
      <c r="BI1" s="5">
        <v>42644</v>
      </c>
      <c r="BJ1" s="5">
        <v>42675</v>
      </c>
      <c r="BK1" s="5">
        <v>42705</v>
      </c>
      <c r="BL1" s="5">
        <v>42736</v>
      </c>
      <c r="BM1" s="5">
        <v>42767</v>
      </c>
      <c r="BN1" s="5">
        <v>42795</v>
      </c>
      <c r="BO1" s="5">
        <v>42826</v>
      </c>
      <c r="BP1" s="5">
        <v>42856</v>
      </c>
      <c r="BQ1" s="5">
        <v>42887</v>
      </c>
      <c r="BR1" s="5">
        <v>42917</v>
      </c>
      <c r="BS1" s="5">
        <v>42948</v>
      </c>
      <c r="BT1" s="5">
        <v>42979</v>
      </c>
      <c r="BU1" s="5">
        <v>43009</v>
      </c>
      <c r="BV1" s="5">
        <v>43040</v>
      </c>
      <c r="BW1" s="5">
        <v>43070</v>
      </c>
      <c r="BX1" s="5">
        <v>43101</v>
      </c>
      <c r="BY1" s="5">
        <v>43132</v>
      </c>
      <c r="BZ1" s="5">
        <v>43160</v>
      </c>
      <c r="CA1" s="5">
        <v>43191</v>
      </c>
      <c r="CB1" s="5">
        <v>43221</v>
      </c>
      <c r="CC1" s="5">
        <v>43252</v>
      </c>
      <c r="CD1" s="5">
        <v>43282</v>
      </c>
      <c r="CE1" s="5">
        <v>43313</v>
      </c>
      <c r="CF1" s="5">
        <v>43344</v>
      </c>
      <c r="CG1" s="5">
        <v>43374</v>
      </c>
      <c r="CH1" s="5">
        <v>43405</v>
      </c>
      <c r="CI1" s="5">
        <v>43435</v>
      </c>
      <c r="CJ1" s="5">
        <v>43466</v>
      </c>
      <c r="CK1" s="5">
        <v>43497</v>
      </c>
      <c r="CL1" s="5">
        <v>43525</v>
      </c>
      <c r="CM1" s="5">
        <v>43556</v>
      </c>
      <c r="CN1" s="5">
        <v>43586</v>
      </c>
      <c r="CO1" s="5">
        <v>43617</v>
      </c>
      <c r="CP1" s="5">
        <v>43647</v>
      </c>
      <c r="CQ1" s="5">
        <v>43678</v>
      </c>
      <c r="CR1" s="5">
        <v>43709</v>
      </c>
      <c r="CS1" s="5">
        <v>43739</v>
      </c>
      <c r="CT1" s="5">
        <v>43770</v>
      </c>
      <c r="CU1" s="5">
        <v>43800</v>
      </c>
    </row>
    <row r="2" spans="1:99">
      <c r="A2">
        <v>1</v>
      </c>
      <c r="B2" t="s">
        <v>215</v>
      </c>
      <c r="C2" t="s">
        <v>1</v>
      </c>
      <c r="D2">
        <v>99.519881796281922</v>
      </c>
      <c r="E2">
        <v>99.629653891806484</v>
      </c>
      <c r="F2">
        <v>99.892907332394117</v>
      </c>
      <c r="G2">
        <v>99.955826621491042</v>
      </c>
      <c r="H2">
        <v>99.493882438946159</v>
      </c>
      <c r="I2">
        <v>99.87565660760842</v>
      </c>
      <c r="J2">
        <v>100.14414876672576</v>
      </c>
      <c r="K2">
        <v>100.593703054527</v>
      </c>
      <c r="L2">
        <v>100.45606805360494</v>
      </c>
      <c r="M2">
        <v>100.21138048168537</v>
      </c>
      <c r="N2">
        <v>99.867980926208276</v>
      </c>
      <c r="O2">
        <v>100.35891002872053</v>
      </c>
      <c r="P2">
        <v>101.53020918963416</v>
      </c>
      <c r="Q2">
        <v>102.12306614941248</v>
      </c>
      <c r="R2">
        <v>102.22931473686344</v>
      </c>
      <c r="S2">
        <v>102.45505927937486</v>
      </c>
      <c r="T2">
        <v>102.40743505750578</v>
      </c>
      <c r="U2">
        <v>103.56585671989603</v>
      </c>
      <c r="V2">
        <v>105.54154277924845</v>
      </c>
      <c r="W2">
        <v>106.37025876170422</v>
      </c>
      <c r="X2">
        <v>106.0486299321898</v>
      </c>
      <c r="Y2">
        <v>106.29208121360099</v>
      </c>
      <c r="Z2">
        <v>106.39711841465315</v>
      </c>
      <c r="AA2">
        <v>107.08262106887581</v>
      </c>
      <c r="AB2">
        <v>109.35617283950617</v>
      </c>
      <c r="AC2">
        <v>108.60716049382717</v>
      </c>
      <c r="AD2">
        <v>107.93506172839507</v>
      </c>
      <c r="AE2">
        <v>107.83061728395063</v>
      </c>
      <c r="AF2">
        <v>108.78987654320989</v>
      </c>
      <c r="AG2">
        <v>109.12111111111112</v>
      </c>
      <c r="AH2">
        <v>110.66407407407408</v>
      </c>
      <c r="AI2">
        <v>110.89111111111112</v>
      </c>
      <c r="AJ2">
        <v>111.43851851851852</v>
      </c>
      <c r="AK2">
        <v>111.97555555555556</v>
      </c>
      <c r="AL2">
        <v>113.4837037037037</v>
      </c>
      <c r="AM2">
        <v>115.73876543209876</v>
      </c>
      <c r="AN2">
        <v>115.93518518518519</v>
      </c>
      <c r="AO2">
        <v>114.47617283950618</v>
      </c>
      <c r="AP2">
        <v>113.81308641975309</v>
      </c>
      <c r="AQ2">
        <v>114.14135802469136</v>
      </c>
      <c r="AR2">
        <v>114.69987654320988</v>
      </c>
      <c r="AS2">
        <v>115.92839506172839</v>
      </c>
      <c r="AT2">
        <v>116.56296296296296</v>
      </c>
      <c r="AU2">
        <v>116.27370370370369</v>
      </c>
      <c r="AV2">
        <v>116.10333333333334</v>
      </c>
      <c r="AW2">
        <v>116.3048148148148</v>
      </c>
      <c r="AX2">
        <v>116.61617283950616</v>
      </c>
      <c r="AY2">
        <v>117.5079012345679</v>
      </c>
      <c r="AZ2">
        <v>118.08975308641976</v>
      </c>
      <c r="BA2">
        <v>118.10950617283952</v>
      </c>
      <c r="BB2">
        <v>117.8561728395062</v>
      </c>
      <c r="BC2">
        <v>116.96197530864198</v>
      </c>
      <c r="BD2">
        <v>117.59456790123456</v>
      </c>
      <c r="BE2">
        <v>118.63629629629631</v>
      </c>
      <c r="BF2">
        <v>119.25037037037038</v>
      </c>
      <c r="BG2">
        <v>119.2604938271605</v>
      </c>
      <c r="BH2">
        <v>120.43407407407408</v>
      </c>
      <c r="BI2">
        <v>120.55185185185186</v>
      </c>
      <c r="BJ2">
        <v>120.79827160493828</v>
      </c>
      <c r="BK2">
        <v>122.14864197530864</v>
      </c>
      <c r="BL2">
        <v>122.64234567901237</v>
      </c>
      <c r="BM2">
        <v>122.54666666666667</v>
      </c>
      <c r="BN2">
        <v>121.91679012345679</v>
      </c>
      <c r="BO2">
        <v>121.51975308641977</v>
      </c>
      <c r="BP2">
        <v>122.45024691358026</v>
      </c>
      <c r="BQ2">
        <v>123.42308641975308</v>
      </c>
      <c r="BR2">
        <v>123.77506172839504</v>
      </c>
      <c r="BS2">
        <v>124.51222222222222</v>
      </c>
      <c r="BT2">
        <v>125.07172839506174</v>
      </c>
      <c r="BU2">
        <v>125.27358024691357</v>
      </c>
      <c r="BV2">
        <v>125.74456790123457</v>
      </c>
      <c r="BW2">
        <v>127.3346913580247</v>
      </c>
      <c r="BX2">
        <v>127.189012345679</v>
      </c>
      <c r="BY2">
        <v>126.79592592592593</v>
      </c>
      <c r="BZ2">
        <v>126.67641975308641</v>
      </c>
      <c r="CA2">
        <v>126.35271604938272</v>
      </c>
      <c r="CB2">
        <v>127.22703703703704</v>
      </c>
      <c r="CC2">
        <v>128.29197530864198</v>
      </c>
      <c r="CD2">
        <v>128.59518518518519</v>
      </c>
      <c r="CE2">
        <v>128.93259259259258</v>
      </c>
      <c r="CF2">
        <v>127.98296296296297</v>
      </c>
      <c r="CG2">
        <v>128.38629629629631</v>
      </c>
      <c r="CH2">
        <v>129.18716049382718</v>
      </c>
      <c r="CI2">
        <v>129.6795061728395</v>
      </c>
      <c r="CJ2">
        <v>130.20135802469136</v>
      </c>
      <c r="CK2">
        <v>129.42000000000002</v>
      </c>
      <c r="CL2">
        <v>128.98444444444445</v>
      </c>
      <c r="CM2">
        <v>129.52691358024691</v>
      </c>
      <c r="CN2">
        <v>131.17641975308641</v>
      </c>
      <c r="CO2">
        <v>131.79777777777778</v>
      </c>
      <c r="CP2">
        <v>131.73962962962963</v>
      </c>
      <c r="CQ2">
        <v>131.61185185185184</v>
      </c>
      <c r="CR2">
        <v>131.18950617283949</v>
      </c>
      <c r="CS2">
        <v>131.47703703703704</v>
      </c>
      <c r="CT2">
        <v>131.32407407407408</v>
      </c>
      <c r="CU2">
        <v>131.87419753086419</v>
      </c>
    </row>
    <row r="3" spans="1:99">
      <c r="A3">
        <v>2</v>
      </c>
      <c r="B3" t="s">
        <v>216</v>
      </c>
      <c r="C3" t="s">
        <v>2</v>
      </c>
      <c r="D3">
        <v>98.620859650984571</v>
      </c>
      <c r="E3">
        <v>98.828847209623447</v>
      </c>
      <c r="F3">
        <v>99.271818383127183</v>
      </c>
      <c r="G3">
        <v>99.531889659646268</v>
      </c>
      <c r="H3">
        <v>99.52022486245545</v>
      </c>
      <c r="I3">
        <v>99.740232773246873</v>
      </c>
      <c r="J3">
        <v>100.41946057271809</v>
      </c>
      <c r="K3">
        <v>100.58839133691434</v>
      </c>
      <c r="L3">
        <v>100.58514831431381</v>
      </c>
      <c r="M3">
        <v>100.71149398096762</v>
      </c>
      <c r="N3">
        <v>100.89650972383568</v>
      </c>
      <c r="O3">
        <v>101.28512353216672</v>
      </c>
      <c r="P3">
        <v>102.69271208827989</v>
      </c>
      <c r="Q3">
        <v>103.56231193548339</v>
      </c>
      <c r="R3">
        <v>104.42801180705777</v>
      </c>
      <c r="S3">
        <v>104.30077721789567</v>
      </c>
      <c r="T3">
        <v>103.95709629902763</v>
      </c>
      <c r="U3">
        <v>104.48234507076432</v>
      </c>
      <c r="V3">
        <v>107.23776933053018</v>
      </c>
      <c r="W3">
        <v>108.24581588470191</v>
      </c>
      <c r="X3">
        <v>107.94562398727552</v>
      </c>
      <c r="Y3">
        <v>108.05267602905744</v>
      </c>
      <c r="Z3">
        <v>108.46501896279084</v>
      </c>
      <c r="AA3">
        <v>108.768419457562</v>
      </c>
      <c r="AB3">
        <v>110.05774468085106</v>
      </c>
      <c r="AC3">
        <v>110.46272340425531</v>
      </c>
      <c r="AD3">
        <v>110.78782978723405</v>
      </c>
      <c r="AE3">
        <v>110.93612765957447</v>
      </c>
      <c r="AF3">
        <v>111.48025531914894</v>
      </c>
      <c r="AG3">
        <v>111.17893617021278</v>
      </c>
      <c r="AH3">
        <v>111.70400000000001</v>
      </c>
      <c r="AI3">
        <v>112.46221276595745</v>
      </c>
      <c r="AJ3">
        <v>112.83327659574468</v>
      </c>
      <c r="AK3">
        <v>113.54655319148935</v>
      </c>
      <c r="AL3">
        <v>115.47774468085106</v>
      </c>
      <c r="AM3">
        <v>117.93859574468084</v>
      </c>
      <c r="AN3">
        <v>117.73740425531913</v>
      </c>
      <c r="AO3">
        <v>117.69191489361702</v>
      </c>
      <c r="AP3">
        <v>117.89506382978722</v>
      </c>
      <c r="AQ3">
        <v>118.41148936170212</v>
      </c>
      <c r="AR3">
        <v>118.82995744680852</v>
      </c>
      <c r="AS3">
        <v>118.9252340425532</v>
      </c>
      <c r="AT3">
        <v>120.01689361702128</v>
      </c>
      <c r="AU3">
        <v>120.392</v>
      </c>
      <c r="AV3">
        <v>120.23323404255319</v>
      </c>
      <c r="AW3">
        <v>119.45872340425531</v>
      </c>
      <c r="AX3">
        <v>119.91710638297872</v>
      </c>
      <c r="AY3">
        <v>121.17651063829786</v>
      </c>
      <c r="AZ3">
        <v>121.88097872340425</v>
      </c>
      <c r="BA3">
        <v>121.89629787234041</v>
      </c>
      <c r="BB3">
        <v>122.12893617021275</v>
      </c>
      <c r="BC3">
        <v>121.91548936170211</v>
      </c>
      <c r="BD3">
        <v>122.02723404255318</v>
      </c>
      <c r="BE3">
        <v>122.44744680851063</v>
      </c>
      <c r="BF3">
        <v>123.14706382978723</v>
      </c>
      <c r="BG3">
        <v>123.77336170212766</v>
      </c>
      <c r="BH3">
        <v>124.05685106382978</v>
      </c>
      <c r="BI3">
        <v>123.79365957446808</v>
      </c>
      <c r="BJ3">
        <v>124.24982978723403</v>
      </c>
      <c r="BK3">
        <v>125.09148936170212</v>
      </c>
      <c r="BL3">
        <v>126.91931914893617</v>
      </c>
      <c r="BM3">
        <v>127.53225531914893</v>
      </c>
      <c r="BN3">
        <v>127.50246808510637</v>
      </c>
      <c r="BO3">
        <v>127.33025531914893</v>
      </c>
      <c r="BP3">
        <v>127.53</v>
      </c>
      <c r="BQ3">
        <v>127.37561702127658</v>
      </c>
      <c r="BR3">
        <v>127.52395744680851</v>
      </c>
      <c r="BS3">
        <v>127.91038297872339</v>
      </c>
      <c r="BT3">
        <v>127.39085106382979</v>
      </c>
      <c r="BU3">
        <v>127.25451063829786</v>
      </c>
      <c r="BV3">
        <v>127.85961702127659</v>
      </c>
      <c r="BW3">
        <v>129.2428085106383</v>
      </c>
      <c r="BX3">
        <v>130.44280851063832</v>
      </c>
      <c r="BY3">
        <v>131.20148936170213</v>
      </c>
      <c r="BZ3">
        <v>131.4495744680851</v>
      </c>
      <c r="CA3">
        <v>131.4615744680851</v>
      </c>
      <c r="CB3">
        <v>131.35187234042553</v>
      </c>
      <c r="CC3">
        <v>131.79706382978722</v>
      </c>
      <c r="CD3">
        <v>132.41374468085107</v>
      </c>
      <c r="CE3">
        <v>132.71208510638297</v>
      </c>
      <c r="CF3">
        <v>131.97731914893617</v>
      </c>
      <c r="CG3">
        <v>131.85893617021276</v>
      </c>
      <c r="CH3">
        <v>132.2491489361702</v>
      </c>
      <c r="CI3">
        <v>133.28902127659575</v>
      </c>
      <c r="CJ3">
        <v>134.10068085106383</v>
      </c>
      <c r="CK3">
        <v>133.5456170212766</v>
      </c>
      <c r="CL3">
        <v>133.88714893617021</v>
      </c>
      <c r="CM3">
        <v>134.26365957446808</v>
      </c>
      <c r="CN3">
        <v>134.57191489361702</v>
      </c>
      <c r="CO3">
        <v>134.61859574468085</v>
      </c>
      <c r="CP3">
        <v>135.52476595744682</v>
      </c>
      <c r="CQ3">
        <v>136.12451063829786</v>
      </c>
      <c r="CR3">
        <v>135.32825531914895</v>
      </c>
      <c r="CS3">
        <v>135.46187234042554</v>
      </c>
      <c r="CT3">
        <v>135.4982978723404</v>
      </c>
      <c r="CU3">
        <v>136.46378723404254</v>
      </c>
    </row>
    <row r="4" spans="1:99">
      <c r="A4">
        <v>3</v>
      </c>
      <c r="B4" t="s">
        <v>215</v>
      </c>
      <c r="C4" t="s">
        <v>3</v>
      </c>
      <c r="D4">
        <v>99.678674428973977</v>
      </c>
      <c r="E4">
        <v>98.764501444782496</v>
      </c>
      <c r="F4">
        <v>98.302860910422822</v>
      </c>
      <c r="G4">
        <v>99.560274321021865</v>
      </c>
      <c r="H4">
        <v>98.768199133182364</v>
      </c>
      <c r="I4">
        <v>99.182304374226646</v>
      </c>
      <c r="J4">
        <v>100.84806357952263</v>
      </c>
      <c r="K4">
        <v>101.83850767559096</v>
      </c>
      <c r="L4">
        <v>101.8948975844819</v>
      </c>
      <c r="M4">
        <v>100.33205525337881</v>
      </c>
      <c r="N4">
        <v>100.19196376624825</v>
      </c>
      <c r="O4">
        <v>100.63769752816717</v>
      </c>
      <c r="P4">
        <v>101.62393177181116</v>
      </c>
      <c r="Q4">
        <v>102.48084056770777</v>
      </c>
      <c r="R4">
        <v>103.70024348631731</v>
      </c>
      <c r="S4">
        <v>104.82924895610088</v>
      </c>
      <c r="T4">
        <v>104.46630007541538</v>
      </c>
      <c r="U4">
        <v>106.41846190490604</v>
      </c>
      <c r="V4">
        <v>109.38960708517955</v>
      </c>
      <c r="W4">
        <v>110.18675605582516</v>
      </c>
      <c r="X4">
        <v>110.1688480579104</v>
      </c>
      <c r="Y4">
        <v>110.53926497692362</v>
      </c>
      <c r="Z4">
        <v>110.13576136721595</v>
      </c>
      <c r="AA4">
        <v>111.20257547129114</v>
      </c>
      <c r="AB4">
        <v>115.3422222222222</v>
      </c>
      <c r="AC4">
        <v>113.95314814814813</v>
      </c>
      <c r="AD4">
        <v>112.24759259259258</v>
      </c>
      <c r="AE4">
        <v>113.10499999999999</v>
      </c>
      <c r="AF4">
        <v>112.40981481481479</v>
      </c>
      <c r="AG4">
        <v>112.92259259259257</v>
      </c>
      <c r="AH4">
        <v>115.17611111111111</v>
      </c>
      <c r="AI4">
        <v>116.13259259259257</v>
      </c>
      <c r="AJ4">
        <v>117.02962962962961</v>
      </c>
      <c r="AK4">
        <v>116.47129629629629</v>
      </c>
      <c r="AL4">
        <v>117.95703703703703</v>
      </c>
      <c r="AM4">
        <v>121.27185185185184</v>
      </c>
      <c r="AN4">
        <v>122.61703703703702</v>
      </c>
      <c r="AO4">
        <v>121.05037037037036</v>
      </c>
      <c r="AP4">
        <v>119.81777777777776</v>
      </c>
      <c r="AQ4">
        <v>120.61962962962963</v>
      </c>
      <c r="AR4">
        <v>120.51944444444443</v>
      </c>
      <c r="AS4">
        <v>120.71833333333333</v>
      </c>
      <c r="AT4">
        <v>122.93425925925925</v>
      </c>
      <c r="AU4">
        <v>124.39777777777775</v>
      </c>
      <c r="AV4">
        <v>125.60722222222222</v>
      </c>
      <c r="AW4">
        <v>124.54851851851851</v>
      </c>
      <c r="AX4">
        <v>123.45685185185184</v>
      </c>
      <c r="AY4">
        <v>125.2372222222222</v>
      </c>
      <c r="AZ4">
        <v>125.97203703703703</v>
      </c>
      <c r="BA4">
        <v>126.74703703703702</v>
      </c>
      <c r="BB4">
        <v>126.40499999999999</v>
      </c>
      <c r="BC4">
        <v>125.33814814814814</v>
      </c>
      <c r="BD4">
        <v>125.82796296296294</v>
      </c>
      <c r="BE4">
        <v>128.2135185185185</v>
      </c>
      <c r="BF4">
        <v>130.23944444444442</v>
      </c>
      <c r="BG4">
        <v>130.73981481481479</v>
      </c>
      <c r="BH4">
        <v>130.96111111111111</v>
      </c>
      <c r="BI4">
        <v>130.82018518518518</v>
      </c>
      <c r="BJ4">
        <v>131.61703703703702</v>
      </c>
      <c r="BK4">
        <v>133.69203703703701</v>
      </c>
      <c r="BL4">
        <v>135.98555555555555</v>
      </c>
      <c r="BM4">
        <v>134.87611111111107</v>
      </c>
      <c r="BN4">
        <v>134.49240740740737</v>
      </c>
      <c r="BO4">
        <v>135.82666666666665</v>
      </c>
      <c r="BP4">
        <v>135.43277777777777</v>
      </c>
      <c r="BQ4">
        <v>137.32999999999998</v>
      </c>
      <c r="BR4">
        <v>136.98499999999999</v>
      </c>
      <c r="BS4">
        <v>135.95666666666665</v>
      </c>
      <c r="BT4">
        <v>135.66407407407408</v>
      </c>
      <c r="BU4">
        <v>135.74648148148148</v>
      </c>
      <c r="BV4">
        <v>135.97685185185185</v>
      </c>
      <c r="BW4">
        <v>137.86833333333331</v>
      </c>
      <c r="BX4">
        <v>139.21074074074073</v>
      </c>
      <c r="BY4">
        <v>138.32462962962961</v>
      </c>
      <c r="BZ4">
        <v>138.54629629629625</v>
      </c>
      <c r="CA4">
        <v>139.31351851851849</v>
      </c>
      <c r="CB4">
        <v>138.57388888888889</v>
      </c>
      <c r="CC4">
        <v>140.83055555555555</v>
      </c>
      <c r="CD4">
        <v>141.56388888888887</v>
      </c>
      <c r="CE4">
        <v>140.87388888888887</v>
      </c>
      <c r="CF4">
        <v>140.35277777777776</v>
      </c>
      <c r="CG4">
        <v>140.3472222222222</v>
      </c>
      <c r="CH4">
        <v>140.15074074074073</v>
      </c>
      <c r="CI4">
        <v>142.26111111111109</v>
      </c>
      <c r="CJ4">
        <v>143.73944444444442</v>
      </c>
      <c r="CK4">
        <v>142.87351851851849</v>
      </c>
      <c r="CL4">
        <v>142.31074074074073</v>
      </c>
      <c r="CM4">
        <v>143.56537037037035</v>
      </c>
      <c r="CN4">
        <v>145.31074074074073</v>
      </c>
      <c r="CO4">
        <v>146.02648148148145</v>
      </c>
      <c r="CP4">
        <v>146.2674074074074</v>
      </c>
      <c r="CQ4">
        <v>145.99722222222221</v>
      </c>
      <c r="CR4">
        <v>146.32777777777778</v>
      </c>
      <c r="CS4">
        <v>146.35055555555556</v>
      </c>
      <c r="CT4">
        <v>145.03037037037035</v>
      </c>
      <c r="CU4">
        <v>145.9885185185185</v>
      </c>
    </row>
    <row r="5" spans="1:99">
      <c r="A5">
        <v>4</v>
      </c>
      <c r="B5" t="s">
        <v>216</v>
      </c>
      <c r="C5" t="s">
        <v>4</v>
      </c>
      <c r="D5">
        <v>98.610411170500129</v>
      </c>
      <c r="E5">
        <v>98.589282490720279</v>
      </c>
      <c r="F5">
        <v>98.531344144437952</v>
      </c>
      <c r="G5">
        <v>98.728066670091877</v>
      </c>
      <c r="H5">
        <v>98.955205649150656</v>
      </c>
      <c r="I5">
        <v>99.389972473702699</v>
      </c>
      <c r="J5">
        <v>100.00457683427871</v>
      </c>
      <c r="K5">
        <v>100.85942179075404</v>
      </c>
      <c r="L5">
        <v>101.34013585999563</v>
      </c>
      <c r="M5">
        <v>101.5512161127118</v>
      </c>
      <c r="N5">
        <v>101.53418467200382</v>
      </c>
      <c r="O5">
        <v>101.90618213165237</v>
      </c>
      <c r="P5">
        <v>102.69633790048474</v>
      </c>
      <c r="Q5">
        <v>103.73288706321615</v>
      </c>
      <c r="R5">
        <v>104.72331878464573</v>
      </c>
      <c r="S5">
        <v>104.68590675434297</v>
      </c>
      <c r="T5">
        <v>104.98721719025492</v>
      </c>
      <c r="U5">
        <v>106.50378292582946</v>
      </c>
      <c r="V5">
        <v>110.41295234230357</v>
      </c>
      <c r="W5">
        <v>111.39593362748278</v>
      </c>
      <c r="X5">
        <v>111.30615513210228</v>
      </c>
      <c r="Y5">
        <v>111.88291919502184</v>
      </c>
      <c r="Z5">
        <v>112.25817266070183</v>
      </c>
      <c r="AA5">
        <v>112.56001849945142</v>
      </c>
      <c r="AB5">
        <v>113.95408239700373</v>
      </c>
      <c r="AC5">
        <v>114.86018726591762</v>
      </c>
      <c r="AD5">
        <v>114.78726591760298</v>
      </c>
      <c r="AE5">
        <v>114.999063670412</v>
      </c>
      <c r="AF5">
        <v>115.14662921348315</v>
      </c>
      <c r="AG5">
        <v>115.57764044943821</v>
      </c>
      <c r="AH5">
        <v>116.4978277153558</v>
      </c>
      <c r="AI5">
        <v>117.55</v>
      </c>
      <c r="AJ5">
        <v>118.11337078651684</v>
      </c>
      <c r="AK5">
        <v>119.36138576779027</v>
      </c>
      <c r="AL5">
        <v>121.01093632958802</v>
      </c>
      <c r="AM5">
        <v>124.04659176029962</v>
      </c>
      <c r="AN5">
        <v>123.62209737827715</v>
      </c>
      <c r="AO5">
        <v>122.91007490636704</v>
      </c>
      <c r="AP5">
        <v>123.34730337078651</v>
      </c>
      <c r="AQ5">
        <v>124.22640449438201</v>
      </c>
      <c r="AR5">
        <v>125.12067415730337</v>
      </c>
      <c r="AS5">
        <v>125.8776404494382</v>
      </c>
      <c r="AT5">
        <v>126.91640449438202</v>
      </c>
      <c r="AU5">
        <v>127.826404494382</v>
      </c>
      <c r="AV5">
        <v>127.72808988764044</v>
      </c>
      <c r="AW5">
        <v>127.67898876404495</v>
      </c>
      <c r="AX5">
        <v>128.10464419475653</v>
      </c>
      <c r="AY5">
        <v>129.37329588014981</v>
      </c>
      <c r="AZ5">
        <v>130.50576779026215</v>
      </c>
      <c r="BA5">
        <v>130.24786516853933</v>
      </c>
      <c r="BB5">
        <v>130.38059925093634</v>
      </c>
      <c r="BC5">
        <v>129.5432584269663</v>
      </c>
      <c r="BD5">
        <v>129.92539325842696</v>
      </c>
      <c r="BE5">
        <v>130.63415730337078</v>
      </c>
      <c r="BF5">
        <v>131.20052434456929</v>
      </c>
      <c r="BG5">
        <v>131.11232209737827</v>
      </c>
      <c r="BH5">
        <v>131.57415730337078</v>
      </c>
      <c r="BI5">
        <v>131.68382022471911</v>
      </c>
      <c r="BJ5">
        <v>132.36865168539327</v>
      </c>
      <c r="BK5">
        <v>133.1781647940075</v>
      </c>
      <c r="BL5">
        <v>134.12606741573035</v>
      </c>
      <c r="BM5">
        <v>134.75940074906367</v>
      </c>
      <c r="BN5">
        <v>134.87689138576781</v>
      </c>
      <c r="BO5">
        <v>134.9607116104869</v>
      </c>
      <c r="BP5">
        <v>135.6692883895131</v>
      </c>
      <c r="BQ5">
        <v>136.64404494382023</v>
      </c>
      <c r="BR5">
        <v>136.73445692883894</v>
      </c>
      <c r="BS5">
        <v>136.72322097378276</v>
      </c>
      <c r="BT5">
        <v>137.0623970037453</v>
      </c>
      <c r="BU5">
        <v>137.03764044943819</v>
      </c>
      <c r="BV5">
        <v>137.51153558052434</v>
      </c>
      <c r="BW5">
        <v>138.47352059925095</v>
      </c>
      <c r="BX5">
        <v>138.77445692883893</v>
      </c>
      <c r="BY5">
        <v>139.1165543071161</v>
      </c>
      <c r="BZ5">
        <v>139.65958801498127</v>
      </c>
      <c r="CA5">
        <v>140.08561797752807</v>
      </c>
      <c r="CB5">
        <v>140.21966292134829</v>
      </c>
      <c r="CC5">
        <v>140.74074906367042</v>
      </c>
      <c r="CD5">
        <v>141.47325842696628</v>
      </c>
      <c r="CE5">
        <v>141.74962546816479</v>
      </c>
      <c r="CF5">
        <v>141.74449438202245</v>
      </c>
      <c r="CG5">
        <v>141.75191011235955</v>
      </c>
      <c r="CH5">
        <v>142.3120224719101</v>
      </c>
      <c r="CI5">
        <v>143.2047191011236</v>
      </c>
      <c r="CJ5">
        <v>143.70441947565541</v>
      </c>
      <c r="CK5">
        <v>143.70374531835205</v>
      </c>
      <c r="CL5">
        <v>143.81337078651686</v>
      </c>
      <c r="CM5">
        <v>144.47775280898878</v>
      </c>
      <c r="CN5">
        <v>145.17943820224718</v>
      </c>
      <c r="CO5">
        <v>145.97082397003746</v>
      </c>
      <c r="CP5">
        <v>146.47194756554308</v>
      </c>
      <c r="CQ5">
        <v>147.08453183520601</v>
      </c>
      <c r="CR5">
        <v>146.90895131086143</v>
      </c>
      <c r="CS5">
        <v>147.09524344569286</v>
      </c>
      <c r="CT5">
        <v>147.62063670411985</v>
      </c>
      <c r="CU5">
        <v>147.93516853932584</v>
      </c>
    </row>
    <row r="6" spans="1:99">
      <c r="A6">
        <v>5</v>
      </c>
      <c r="B6" t="s">
        <v>215</v>
      </c>
      <c r="C6" t="s">
        <v>5</v>
      </c>
      <c r="D6">
        <v>99.266322332970105</v>
      </c>
      <c r="E6">
        <v>97.922946286593103</v>
      </c>
      <c r="F6">
        <v>97.738171191452466</v>
      </c>
      <c r="G6">
        <v>97.968267463209855</v>
      </c>
      <c r="H6">
        <v>98.181334948331084</v>
      </c>
      <c r="I6">
        <v>99.234822022340623</v>
      </c>
      <c r="J6">
        <v>100.56067785315501</v>
      </c>
      <c r="K6">
        <v>101.94699209300542</v>
      </c>
      <c r="L6">
        <v>101.60834913956265</v>
      </c>
      <c r="M6">
        <v>101.83882756111106</v>
      </c>
      <c r="N6">
        <v>101.5479572577448</v>
      </c>
      <c r="O6">
        <v>102.18533185052354</v>
      </c>
      <c r="P6">
        <v>103.19999999999999</v>
      </c>
      <c r="Q6">
        <v>103.89908256880733</v>
      </c>
      <c r="R6">
        <v>104.55929856945087</v>
      </c>
      <c r="S6">
        <v>104.76454806180035</v>
      </c>
      <c r="T6">
        <v>104.96037296037295</v>
      </c>
      <c r="U6">
        <v>106.81538897816428</v>
      </c>
      <c r="V6">
        <v>110.29969650986342</v>
      </c>
      <c r="W6">
        <v>111.08159392789373</v>
      </c>
      <c r="X6">
        <v>111.20226308345121</v>
      </c>
      <c r="Y6">
        <v>111.86809033355381</v>
      </c>
      <c r="Z6">
        <v>111.96628693155508</v>
      </c>
      <c r="AA6">
        <v>112.36266455508265</v>
      </c>
      <c r="AB6">
        <v>113.52</v>
      </c>
      <c r="AC6">
        <v>113.25</v>
      </c>
      <c r="AD6">
        <v>113.29</v>
      </c>
      <c r="AE6">
        <v>113.24</v>
      </c>
      <c r="AF6">
        <v>112.57</v>
      </c>
      <c r="AG6">
        <v>113</v>
      </c>
      <c r="AH6">
        <v>116.3</v>
      </c>
      <c r="AI6">
        <v>117.08</v>
      </c>
      <c r="AJ6">
        <v>117.93</v>
      </c>
      <c r="AK6">
        <v>118.39</v>
      </c>
      <c r="AL6">
        <v>120.89</v>
      </c>
      <c r="AM6">
        <v>124.55</v>
      </c>
      <c r="AN6">
        <v>123.53</v>
      </c>
      <c r="AO6">
        <v>121.73</v>
      </c>
      <c r="AP6">
        <v>121.96</v>
      </c>
      <c r="AQ6">
        <v>122.63</v>
      </c>
      <c r="AR6">
        <v>123.09</v>
      </c>
      <c r="AS6">
        <v>124.19</v>
      </c>
      <c r="AT6">
        <v>125.91</v>
      </c>
      <c r="AU6">
        <v>128.41</v>
      </c>
      <c r="AV6">
        <v>128.13</v>
      </c>
      <c r="AW6">
        <v>127.47</v>
      </c>
      <c r="AX6">
        <v>127.59</v>
      </c>
      <c r="AY6">
        <v>128.6</v>
      </c>
      <c r="AZ6">
        <v>129.46</v>
      </c>
      <c r="BA6">
        <v>129.13999999999999</v>
      </c>
      <c r="BB6">
        <v>129.19</v>
      </c>
      <c r="BC6">
        <v>128.1</v>
      </c>
      <c r="BD6">
        <v>129.22999999999999</v>
      </c>
      <c r="BE6">
        <v>130.97999999999999</v>
      </c>
      <c r="BF6">
        <v>133.26</v>
      </c>
      <c r="BG6">
        <v>133.94999999999999</v>
      </c>
      <c r="BH6">
        <v>134.05000000000001</v>
      </c>
      <c r="BI6">
        <v>134.76</v>
      </c>
      <c r="BJ6">
        <v>134.84</v>
      </c>
      <c r="BK6">
        <v>135.03</v>
      </c>
      <c r="BL6">
        <v>136.36000000000001</v>
      </c>
      <c r="BM6">
        <v>136.65</v>
      </c>
      <c r="BN6">
        <v>136.96</v>
      </c>
      <c r="BO6">
        <v>136.55000000000001</v>
      </c>
      <c r="BP6">
        <v>137.31</v>
      </c>
      <c r="BQ6">
        <v>138.1</v>
      </c>
      <c r="BR6">
        <v>138.59</v>
      </c>
      <c r="BS6">
        <v>138.86000000000001</v>
      </c>
      <c r="BT6">
        <v>138.80000000000001</v>
      </c>
      <c r="BU6">
        <v>138.63</v>
      </c>
      <c r="BV6">
        <v>138.87</v>
      </c>
      <c r="BW6">
        <v>139.84</v>
      </c>
      <c r="BX6">
        <v>141.22</v>
      </c>
      <c r="BY6">
        <v>140.80000000000001</v>
      </c>
      <c r="BZ6">
        <v>141.32</v>
      </c>
      <c r="CA6">
        <v>141.69</v>
      </c>
      <c r="CB6">
        <v>142.15</v>
      </c>
      <c r="CC6">
        <v>143.30000000000001</v>
      </c>
      <c r="CD6">
        <v>144.55000000000001</v>
      </c>
      <c r="CE6">
        <v>141.94999999999999</v>
      </c>
      <c r="CF6">
        <v>142.79</v>
      </c>
      <c r="CG6">
        <v>141.72999999999999</v>
      </c>
      <c r="CH6">
        <v>142.01</v>
      </c>
      <c r="CI6">
        <v>143.13</v>
      </c>
      <c r="CJ6">
        <v>144.38999999999999</v>
      </c>
      <c r="CK6">
        <v>143.97999999999999</v>
      </c>
      <c r="CL6">
        <v>143.65</v>
      </c>
      <c r="CM6">
        <v>144.43</v>
      </c>
      <c r="CN6">
        <v>146.04</v>
      </c>
      <c r="CO6">
        <v>147.15</v>
      </c>
      <c r="CP6">
        <v>147.97999999999999</v>
      </c>
      <c r="CQ6">
        <v>146.69999999999999</v>
      </c>
      <c r="CR6">
        <v>147.63999999999999</v>
      </c>
      <c r="CS6">
        <v>146.82</v>
      </c>
      <c r="CT6">
        <v>146.43</v>
      </c>
      <c r="CU6">
        <v>147.30000000000001</v>
      </c>
    </row>
    <row r="7" spans="1:99">
      <c r="A7">
        <v>6</v>
      </c>
      <c r="B7" t="s">
        <v>218</v>
      </c>
      <c r="C7" t="s">
        <v>6</v>
      </c>
      <c r="D7">
        <v>98.343033591715951</v>
      </c>
      <c r="E7">
        <v>98.822358546687738</v>
      </c>
      <c r="F7">
        <v>98.722968225455688</v>
      </c>
      <c r="G7">
        <v>99.731000807780163</v>
      </c>
      <c r="H7">
        <v>99.274710343243854</v>
      </c>
      <c r="I7">
        <v>99.553623680482204</v>
      </c>
      <c r="J7">
        <v>100.39250118434437</v>
      </c>
      <c r="K7">
        <v>101.53810983252521</v>
      </c>
      <c r="L7">
        <v>100.37914792891152</v>
      </c>
      <c r="M7">
        <v>100.71723251335558</v>
      </c>
      <c r="N7">
        <v>101.09369210545086</v>
      </c>
      <c r="O7">
        <v>101.43162124004668</v>
      </c>
      <c r="P7">
        <v>101.7933868858584</v>
      </c>
      <c r="Q7">
        <v>101.82109832043781</v>
      </c>
      <c r="R7">
        <v>102.98763082778306</v>
      </c>
      <c r="S7">
        <v>102.89267879016302</v>
      </c>
      <c r="T7">
        <v>102.88334278691623</v>
      </c>
      <c r="U7">
        <v>103.3075033075033</v>
      </c>
      <c r="V7">
        <v>106.41421947449768</v>
      </c>
      <c r="W7">
        <v>107.93854033290653</v>
      </c>
      <c r="X7">
        <v>105.82102519548219</v>
      </c>
      <c r="Y7">
        <v>106.08486017357764</v>
      </c>
      <c r="Z7">
        <v>107.05996131528046</v>
      </c>
      <c r="AA7">
        <v>108.58907931446791</v>
      </c>
      <c r="AB7">
        <v>108.98</v>
      </c>
      <c r="AC7">
        <v>107.91</v>
      </c>
      <c r="AD7">
        <v>108.24</v>
      </c>
      <c r="AE7">
        <v>109.2</v>
      </c>
      <c r="AF7">
        <v>108.83</v>
      </c>
      <c r="AG7">
        <v>109.32</v>
      </c>
      <c r="AH7">
        <v>110.16</v>
      </c>
      <c r="AI7">
        <v>109.59</v>
      </c>
      <c r="AJ7">
        <v>109.62</v>
      </c>
      <c r="AK7">
        <v>110.01</v>
      </c>
      <c r="AL7">
        <v>110.7</v>
      </c>
      <c r="AM7">
        <v>115.26</v>
      </c>
      <c r="AN7">
        <v>113.8</v>
      </c>
      <c r="AO7">
        <v>113.11</v>
      </c>
      <c r="AP7">
        <v>113.96</v>
      </c>
      <c r="AQ7">
        <v>114.13</v>
      </c>
      <c r="AR7">
        <v>115.16</v>
      </c>
      <c r="AS7">
        <v>115.98</v>
      </c>
      <c r="AT7">
        <v>116.84</v>
      </c>
      <c r="AU7">
        <v>117.52</v>
      </c>
      <c r="AV7">
        <v>117.72</v>
      </c>
      <c r="AW7">
        <v>117.77800000000001</v>
      </c>
      <c r="AX7">
        <v>117.99</v>
      </c>
      <c r="AY7">
        <v>120.22</v>
      </c>
      <c r="AZ7">
        <v>119.52</v>
      </c>
      <c r="BA7">
        <v>120.32</v>
      </c>
      <c r="BB7">
        <v>120.5</v>
      </c>
      <c r="BC7">
        <v>120.11</v>
      </c>
      <c r="BD7">
        <v>120.42</v>
      </c>
      <c r="BE7">
        <v>121.65</v>
      </c>
      <c r="BF7">
        <v>121.72</v>
      </c>
      <c r="BG7">
        <v>121.47</v>
      </c>
      <c r="BH7">
        <v>120.98</v>
      </c>
      <c r="BI7">
        <v>120.47</v>
      </c>
      <c r="BJ7">
        <v>121.21</v>
      </c>
      <c r="BK7">
        <v>121.78</v>
      </c>
      <c r="BL7">
        <v>123.34</v>
      </c>
      <c r="BM7">
        <v>123.74</v>
      </c>
      <c r="BN7">
        <v>123.79</v>
      </c>
      <c r="BO7">
        <v>123.64</v>
      </c>
      <c r="BP7">
        <v>123.88</v>
      </c>
      <c r="BQ7">
        <v>126.14</v>
      </c>
      <c r="BR7">
        <v>127.44</v>
      </c>
      <c r="BS7">
        <v>126.2</v>
      </c>
      <c r="BT7">
        <v>126.32</v>
      </c>
      <c r="BU7">
        <v>125.87</v>
      </c>
      <c r="BV7">
        <v>126.08</v>
      </c>
      <c r="BW7">
        <v>127.07</v>
      </c>
      <c r="BX7">
        <v>127.93</v>
      </c>
      <c r="BY7">
        <v>126.86</v>
      </c>
      <c r="BZ7">
        <v>127.29</v>
      </c>
      <c r="CA7">
        <v>127.14</v>
      </c>
      <c r="CB7">
        <v>128.03</v>
      </c>
      <c r="CC7">
        <v>128.51</v>
      </c>
      <c r="CD7">
        <v>128.69</v>
      </c>
      <c r="CE7">
        <v>128.66</v>
      </c>
      <c r="CF7">
        <v>128.58000000000001</v>
      </c>
      <c r="CG7">
        <v>128.77000000000001</v>
      </c>
      <c r="CH7">
        <v>129.06</v>
      </c>
      <c r="CI7">
        <v>129.80000000000001</v>
      </c>
      <c r="CJ7">
        <v>130.04</v>
      </c>
      <c r="CK7">
        <v>129.16</v>
      </c>
      <c r="CL7">
        <v>129.28</v>
      </c>
      <c r="CM7">
        <v>129.91999999999999</v>
      </c>
      <c r="CN7">
        <v>132.05000000000001</v>
      </c>
      <c r="CO7">
        <v>132.44999999999999</v>
      </c>
      <c r="CP7">
        <v>132.41999999999999</v>
      </c>
      <c r="CQ7">
        <v>133.36000000000001</v>
      </c>
      <c r="CR7">
        <v>132.91</v>
      </c>
      <c r="CS7">
        <v>132.94</v>
      </c>
      <c r="CT7">
        <v>133.25</v>
      </c>
      <c r="CU7">
        <v>133.53</v>
      </c>
    </row>
    <row r="8" spans="1:99">
      <c r="A8">
        <v>7</v>
      </c>
      <c r="B8" t="s">
        <v>219</v>
      </c>
      <c r="C8" t="s">
        <v>7</v>
      </c>
      <c r="D8">
        <v>98.001467776278588</v>
      </c>
      <c r="E8">
        <v>97.792728744114456</v>
      </c>
      <c r="F8">
        <v>98.033786840783122</v>
      </c>
      <c r="G8">
        <v>98.616466720290461</v>
      </c>
      <c r="H8">
        <v>98.848489968795946</v>
      </c>
      <c r="I8">
        <v>99.898556627416113</v>
      </c>
      <c r="J8">
        <v>100.91112371046579</v>
      </c>
      <c r="K8">
        <v>101.78769764621147</v>
      </c>
      <c r="L8">
        <v>101.75243518648935</v>
      </c>
      <c r="M8">
        <v>101.70365452000871</v>
      </c>
      <c r="N8">
        <v>101.06976898486366</v>
      </c>
      <c r="O8">
        <v>101.58382327428251</v>
      </c>
      <c r="P8">
        <v>101.55938600680021</v>
      </c>
      <c r="Q8">
        <v>101.8969076700334</v>
      </c>
      <c r="R8">
        <v>102.5006871319367</v>
      </c>
      <c r="S8">
        <v>102.72521255472968</v>
      </c>
      <c r="T8">
        <v>103.09066896959845</v>
      </c>
      <c r="U8">
        <v>103.78635307629298</v>
      </c>
      <c r="V8">
        <v>106.63203425632094</v>
      </c>
      <c r="W8">
        <v>110.053430719712</v>
      </c>
      <c r="X8">
        <v>108.16717575024607</v>
      </c>
      <c r="Y8">
        <v>107.65838354113926</v>
      </c>
      <c r="Z8">
        <v>107.29124324165673</v>
      </c>
      <c r="AA8">
        <v>108.08962372027645</v>
      </c>
      <c r="AB8">
        <v>107.9325</v>
      </c>
      <c r="AC8">
        <v>108.52</v>
      </c>
      <c r="AD8">
        <v>108.41249999999999</v>
      </c>
      <c r="AE8">
        <v>108.70250000000001</v>
      </c>
      <c r="AF8">
        <v>109.38</v>
      </c>
      <c r="AG8">
        <v>109.25749999999999</v>
      </c>
      <c r="AH8">
        <v>111.1525</v>
      </c>
      <c r="AI8">
        <v>113.25749999999999</v>
      </c>
      <c r="AJ8">
        <v>113.92500000000001</v>
      </c>
      <c r="AK8">
        <v>113.1075</v>
      </c>
      <c r="AL8">
        <v>113.2025</v>
      </c>
      <c r="AM8">
        <v>115.175</v>
      </c>
      <c r="AN8">
        <v>115.29499999999999</v>
      </c>
      <c r="AO8">
        <v>115.53</v>
      </c>
      <c r="AP8">
        <v>115.99749999999999</v>
      </c>
      <c r="AQ8">
        <v>116.095</v>
      </c>
      <c r="AR8">
        <v>116.27249999999999</v>
      </c>
      <c r="AS8">
        <v>118.265</v>
      </c>
      <c r="AT8">
        <v>120.35749999999999</v>
      </c>
      <c r="AU8">
        <v>120.58500000000001</v>
      </c>
      <c r="AV8">
        <v>120.88749999999999</v>
      </c>
      <c r="AW8">
        <v>120.57</v>
      </c>
      <c r="AX8">
        <v>119.94999999999999</v>
      </c>
      <c r="AY8">
        <v>121.325</v>
      </c>
      <c r="AZ8">
        <v>122.44499999999999</v>
      </c>
      <c r="BA8">
        <v>122.5025</v>
      </c>
      <c r="BB8">
        <v>122.41249999999999</v>
      </c>
      <c r="BC8">
        <v>121.94999999999999</v>
      </c>
      <c r="BD8">
        <v>121.28</v>
      </c>
      <c r="BE8">
        <v>122.93749999999999</v>
      </c>
      <c r="BF8">
        <v>124.355</v>
      </c>
      <c r="BG8">
        <v>125.935</v>
      </c>
      <c r="BH8">
        <v>125.71</v>
      </c>
      <c r="BI8">
        <v>124.41250000000001</v>
      </c>
      <c r="BJ8">
        <v>124.9325</v>
      </c>
      <c r="BK8">
        <v>125.7175</v>
      </c>
      <c r="BL8">
        <v>126.5625</v>
      </c>
      <c r="BM8">
        <v>126.51499999999999</v>
      </c>
      <c r="BN8">
        <v>126.89749999999999</v>
      </c>
      <c r="BO8">
        <v>126.5625</v>
      </c>
      <c r="BP8">
        <v>126.25749999999999</v>
      </c>
      <c r="BQ8">
        <v>127.77</v>
      </c>
      <c r="BR8">
        <v>128.435</v>
      </c>
      <c r="BS8">
        <v>127.64</v>
      </c>
      <c r="BT8">
        <v>127.86500000000001</v>
      </c>
      <c r="BU8">
        <v>127.46000000000001</v>
      </c>
      <c r="BV8">
        <v>127.27500000000001</v>
      </c>
      <c r="BW8">
        <v>127.53</v>
      </c>
      <c r="BX8">
        <v>128.29</v>
      </c>
      <c r="BY8">
        <v>128.465</v>
      </c>
      <c r="BZ8">
        <v>128.86750000000001</v>
      </c>
      <c r="CA8">
        <v>129.72</v>
      </c>
      <c r="CB8">
        <v>130.57499999999999</v>
      </c>
      <c r="CC8">
        <v>132.13750000000002</v>
      </c>
      <c r="CD8">
        <v>133.79250000000002</v>
      </c>
      <c r="CE8">
        <v>134.34</v>
      </c>
      <c r="CF8">
        <v>133.14750000000001</v>
      </c>
      <c r="CG8">
        <v>133.31</v>
      </c>
      <c r="CH8">
        <v>133.8775</v>
      </c>
      <c r="CI8">
        <v>134.17499999999998</v>
      </c>
      <c r="CJ8">
        <v>134.94999999999999</v>
      </c>
      <c r="CK8">
        <v>134.0975</v>
      </c>
      <c r="CL8">
        <v>133.35249999999999</v>
      </c>
      <c r="CM8">
        <v>133.30250000000001</v>
      </c>
      <c r="CN8">
        <v>135.41999999999999</v>
      </c>
      <c r="CO8">
        <v>135.76499999999999</v>
      </c>
      <c r="CP8">
        <v>136.21</v>
      </c>
      <c r="CQ8">
        <v>136.67750000000001</v>
      </c>
      <c r="CR8">
        <v>136.73500000000001</v>
      </c>
      <c r="CS8">
        <v>136.63750000000002</v>
      </c>
      <c r="CT8">
        <v>135.85499999999999</v>
      </c>
      <c r="CU8">
        <v>136.76499999999999</v>
      </c>
    </row>
    <row r="9" spans="1:99">
      <c r="A9">
        <v>8</v>
      </c>
      <c r="B9" t="s">
        <v>216</v>
      </c>
      <c r="C9" t="s">
        <v>8</v>
      </c>
      <c r="D9">
        <v>98.681372256128043</v>
      </c>
      <c r="E9">
        <v>98.743426243986065</v>
      </c>
      <c r="F9">
        <v>98.914274091278457</v>
      </c>
      <c r="G9">
        <v>99.034072484531265</v>
      </c>
      <c r="H9">
        <v>99.14482735397192</v>
      </c>
      <c r="I9">
        <v>99.479776102239143</v>
      </c>
      <c r="J9">
        <v>99.917073467725686</v>
      </c>
      <c r="K9">
        <v>100.56466019252079</v>
      </c>
      <c r="L9">
        <v>100.88636715706041</v>
      </c>
      <c r="M9">
        <v>101.35383373291621</v>
      </c>
      <c r="N9">
        <v>101.4318567069417</v>
      </c>
      <c r="O9">
        <v>101.84846021070015</v>
      </c>
      <c r="P9">
        <v>102.68891979601298</v>
      </c>
      <c r="Q9">
        <v>103.39061774268463</v>
      </c>
      <c r="R9">
        <v>103.7012926625128</v>
      </c>
      <c r="S9">
        <v>103.61322682519041</v>
      </c>
      <c r="T9">
        <v>103.63045496750233</v>
      </c>
      <c r="U9">
        <v>104.65029414511159</v>
      </c>
      <c r="V9">
        <v>107.85768645357687</v>
      </c>
      <c r="W9">
        <v>108.76288659793813</v>
      </c>
      <c r="X9">
        <v>108.85158336512782</v>
      </c>
      <c r="Y9">
        <v>108.94741846534181</v>
      </c>
      <c r="Z9">
        <v>109.12676056338029</v>
      </c>
      <c r="AA9">
        <v>109.59920831271648</v>
      </c>
      <c r="AB9">
        <v>110.75</v>
      </c>
      <c r="AC9">
        <v>111.3</v>
      </c>
      <c r="AD9">
        <v>111.51</v>
      </c>
      <c r="AE9">
        <v>111.55</v>
      </c>
      <c r="AF9">
        <v>111.61</v>
      </c>
      <c r="AG9">
        <v>112.07</v>
      </c>
      <c r="AH9">
        <v>113.38</v>
      </c>
      <c r="AI9">
        <v>113.94</v>
      </c>
      <c r="AJ9">
        <v>114.12</v>
      </c>
      <c r="AK9">
        <v>114.58</v>
      </c>
      <c r="AL9">
        <v>116.22</v>
      </c>
      <c r="AM9">
        <v>119.41</v>
      </c>
      <c r="AN9">
        <v>118.92</v>
      </c>
      <c r="AO9">
        <v>119.2</v>
      </c>
      <c r="AP9">
        <v>119.43</v>
      </c>
      <c r="AQ9">
        <v>119.75</v>
      </c>
      <c r="AR9">
        <v>120.16</v>
      </c>
      <c r="AS9">
        <v>120.58</v>
      </c>
      <c r="AT9">
        <v>121.75</v>
      </c>
      <c r="AU9">
        <v>122.37</v>
      </c>
      <c r="AV9">
        <v>122.38</v>
      </c>
      <c r="AW9">
        <v>122.32</v>
      </c>
      <c r="AX9">
        <v>122.47</v>
      </c>
      <c r="AY9">
        <v>123.35</v>
      </c>
      <c r="AZ9">
        <v>123.65</v>
      </c>
      <c r="BA9">
        <v>123.57</v>
      </c>
      <c r="BB9">
        <v>123.75</v>
      </c>
      <c r="BC9">
        <v>123.41</v>
      </c>
      <c r="BD9">
        <v>123.65</v>
      </c>
      <c r="BE9">
        <v>124.29</v>
      </c>
      <c r="BF9">
        <v>125.09</v>
      </c>
      <c r="BG9">
        <v>125.1</v>
      </c>
      <c r="BH9">
        <v>125.32</v>
      </c>
      <c r="BI9">
        <v>125.63</v>
      </c>
      <c r="BJ9">
        <v>125.93</v>
      </c>
      <c r="BK9">
        <v>126.27</v>
      </c>
      <c r="BL9">
        <v>127.52</v>
      </c>
      <c r="BM9">
        <v>127.94</v>
      </c>
      <c r="BN9">
        <v>128</v>
      </c>
      <c r="BO9">
        <v>127.97</v>
      </c>
      <c r="BP9">
        <v>128.6</v>
      </c>
      <c r="BQ9">
        <v>129.19</v>
      </c>
      <c r="BR9">
        <v>129.71</v>
      </c>
      <c r="BS9">
        <v>129.88</v>
      </c>
      <c r="BT9">
        <v>129.94</v>
      </c>
      <c r="BU9">
        <v>130.02000000000001</v>
      </c>
      <c r="BV9">
        <v>130.12</v>
      </c>
      <c r="BW9">
        <v>130.97</v>
      </c>
      <c r="BX9">
        <v>131.53</v>
      </c>
      <c r="BY9">
        <v>132.02000000000001</v>
      </c>
      <c r="BZ9">
        <v>132.13999999999999</v>
      </c>
      <c r="CA9">
        <v>132.22</v>
      </c>
      <c r="CB9">
        <v>132.82</v>
      </c>
      <c r="CC9">
        <v>133.46</v>
      </c>
      <c r="CD9">
        <v>133.81</v>
      </c>
      <c r="CE9">
        <v>133.85</v>
      </c>
      <c r="CF9">
        <v>133.68</v>
      </c>
      <c r="CG9">
        <v>134.05000000000001</v>
      </c>
      <c r="CH9">
        <v>134.44999999999999</v>
      </c>
      <c r="CI9">
        <v>135.25</v>
      </c>
      <c r="CJ9">
        <v>135.58000000000001</v>
      </c>
      <c r="CK9">
        <v>135.93</v>
      </c>
      <c r="CL9">
        <v>136.12</v>
      </c>
      <c r="CM9">
        <v>136.66999999999999</v>
      </c>
      <c r="CN9">
        <v>137.47</v>
      </c>
      <c r="CO9">
        <v>138.12</v>
      </c>
      <c r="CP9">
        <v>138.47</v>
      </c>
      <c r="CQ9">
        <v>138.69999999999999</v>
      </c>
      <c r="CR9">
        <v>138.65</v>
      </c>
      <c r="CS9">
        <v>138.94</v>
      </c>
      <c r="CT9">
        <v>139.19999999999999</v>
      </c>
      <c r="CU9">
        <v>139.62</v>
      </c>
    </row>
    <row r="10" spans="1:99">
      <c r="A10">
        <v>9</v>
      </c>
      <c r="B10" t="s">
        <v>215</v>
      </c>
      <c r="C10" t="s">
        <v>9</v>
      </c>
      <c r="D10">
        <v>98.853101090886625</v>
      </c>
      <c r="E10">
        <v>97.884927666893404</v>
      </c>
      <c r="F10">
        <v>98.224916218707392</v>
      </c>
      <c r="G10">
        <v>98.47664324937881</v>
      </c>
      <c r="H10">
        <v>98.997343215254247</v>
      </c>
      <c r="I10">
        <v>100.34062637972011</v>
      </c>
      <c r="J10">
        <v>100.56502752356181</v>
      </c>
      <c r="K10">
        <v>101.23136723276514</v>
      </c>
      <c r="L10">
        <v>101.19271151681681</v>
      </c>
      <c r="M10">
        <v>101.35174779961679</v>
      </c>
      <c r="N10">
        <v>101.13592729020721</v>
      </c>
      <c r="O10">
        <v>101.74566081619147</v>
      </c>
      <c r="P10">
        <v>103.09560967767864</v>
      </c>
      <c r="Q10">
        <v>103.72237766205944</v>
      </c>
      <c r="R10">
        <v>103.75688100645652</v>
      </c>
      <c r="S10">
        <v>103.585364216914</v>
      </c>
      <c r="T10">
        <v>103.99140698396846</v>
      </c>
      <c r="U10">
        <v>105.32913847557036</v>
      </c>
      <c r="V10">
        <v>108.51685363358322</v>
      </c>
      <c r="W10">
        <v>109.92142803727134</v>
      </c>
      <c r="X10">
        <v>109.03578274241606</v>
      </c>
      <c r="Y10">
        <v>109.97486601817963</v>
      </c>
      <c r="Z10">
        <v>109.87466234086229</v>
      </c>
      <c r="AA10">
        <v>110.29062313791508</v>
      </c>
      <c r="AB10">
        <v>111.96199999999999</v>
      </c>
      <c r="AC10">
        <v>111.235</v>
      </c>
      <c r="AD10">
        <v>111.42099999999999</v>
      </c>
      <c r="AE10">
        <v>111.53399999999999</v>
      </c>
      <c r="AF10">
        <v>111.71199999999999</v>
      </c>
      <c r="AG10">
        <v>111.94399999999999</v>
      </c>
      <c r="AH10">
        <v>113.419</v>
      </c>
      <c r="AI10">
        <v>113.63</v>
      </c>
      <c r="AJ10">
        <v>113.83199999999999</v>
      </c>
      <c r="AK10">
        <v>114.44399999999999</v>
      </c>
      <c r="AL10">
        <v>116.95499999999998</v>
      </c>
      <c r="AM10">
        <v>119.94200000000001</v>
      </c>
      <c r="AN10">
        <v>118.916</v>
      </c>
      <c r="AO10">
        <v>117.15699999999998</v>
      </c>
      <c r="AP10">
        <v>116.86099999999999</v>
      </c>
      <c r="AQ10">
        <v>117.187</v>
      </c>
      <c r="AR10">
        <v>118.47799999999998</v>
      </c>
      <c r="AS10">
        <v>119.12599999999999</v>
      </c>
      <c r="AT10">
        <v>120.97</v>
      </c>
      <c r="AU10">
        <v>121.26799999999999</v>
      </c>
      <c r="AV10">
        <v>119.86599999999999</v>
      </c>
      <c r="AW10">
        <v>119.89999999999998</v>
      </c>
      <c r="AX10">
        <v>120.42099999999999</v>
      </c>
      <c r="AY10">
        <v>121.58099999999999</v>
      </c>
      <c r="AZ10">
        <v>122.13399999999999</v>
      </c>
      <c r="BA10">
        <v>122.39899999999999</v>
      </c>
      <c r="BB10">
        <v>122.649</v>
      </c>
      <c r="BC10">
        <v>121.032</v>
      </c>
      <c r="BD10">
        <v>121.89399999999998</v>
      </c>
      <c r="BE10">
        <v>123.15599999999998</v>
      </c>
      <c r="BF10">
        <v>124.56299999999999</v>
      </c>
      <c r="BG10">
        <v>124.684</v>
      </c>
      <c r="BH10">
        <v>124.48699999999998</v>
      </c>
      <c r="BI10">
        <v>125.88699999999999</v>
      </c>
      <c r="BJ10">
        <v>126.53299999999999</v>
      </c>
      <c r="BK10">
        <v>126.92399999999999</v>
      </c>
      <c r="BL10">
        <v>127.31399999999999</v>
      </c>
      <c r="BM10">
        <v>125.69999999999999</v>
      </c>
      <c r="BN10">
        <v>126.13999999999999</v>
      </c>
      <c r="BO10">
        <v>126.86099999999998</v>
      </c>
      <c r="BP10">
        <v>127.23199999999999</v>
      </c>
      <c r="BQ10">
        <v>127.86299999999999</v>
      </c>
      <c r="BR10">
        <v>128.26499999999999</v>
      </c>
      <c r="BS10">
        <v>128.01599999999999</v>
      </c>
      <c r="BT10">
        <v>127.584</v>
      </c>
      <c r="BU10">
        <v>127.71799999999999</v>
      </c>
      <c r="BV10">
        <v>128.72599999999997</v>
      </c>
      <c r="BW10">
        <v>130.52199999999999</v>
      </c>
      <c r="BX10">
        <v>131.625</v>
      </c>
      <c r="BY10">
        <v>130.61799999999999</v>
      </c>
      <c r="BZ10">
        <v>131.39699999999999</v>
      </c>
      <c r="CA10">
        <v>131.673</v>
      </c>
      <c r="CB10">
        <v>131.55699999999999</v>
      </c>
      <c r="CC10">
        <v>133.27199999999999</v>
      </c>
      <c r="CD10">
        <v>132.37899999999999</v>
      </c>
      <c r="CE10">
        <v>132.47300000000001</v>
      </c>
      <c r="CF10">
        <v>131.84399999999997</v>
      </c>
      <c r="CG10">
        <v>132.95499999999998</v>
      </c>
      <c r="CH10">
        <v>133.20499999999998</v>
      </c>
      <c r="CI10">
        <v>134.39599999999999</v>
      </c>
      <c r="CJ10">
        <v>133.82199999999997</v>
      </c>
      <c r="CK10">
        <v>133.44399999999999</v>
      </c>
      <c r="CL10">
        <v>133.886</v>
      </c>
      <c r="CM10">
        <v>134.68399999999997</v>
      </c>
      <c r="CN10">
        <v>135.357</v>
      </c>
      <c r="CO10">
        <v>136.739</v>
      </c>
      <c r="CP10">
        <v>137.345</v>
      </c>
      <c r="CQ10">
        <v>136.292</v>
      </c>
      <c r="CR10">
        <v>135.94300000000001</v>
      </c>
      <c r="CS10">
        <v>136.05299999999997</v>
      </c>
      <c r="CT10">
        <v>135.78499999999997</v>
      </c>
      <c r="CU10">
        <v>136.28199999999998</v>
      </c>
    </row>
    <row r="11" spans="1:99">
      <c r="A11">
        <v>10</v>
      </c>
      <c r="B11" t="s">
        <v>216</v>
      </c>
      <c r="C11" t="s">
        <v>10</v>
      </c>
      <c r="D11">
        <v>98.8562406730627</v>
      </c>
      <c r="E11">
        <v>98.847234549274972</v>
      </c>
      <c r="F11">
        <v>98.881833189796794</v>
      </c>
      <c r="G11">
        <v>99.023296833900375</v>
      </c>
      <c r="H11">
        <v>99.034370789447379</v>
      </c>
      <c r="I11">
        <v>99.465709989641397</v>
      </c>
      <c r="J11">
        <v>100.14305713509924</v>
      </c>
      <c r="K11">
        <v>101.05113660758163</v>
      </c>
      <c r="L11">
        <v>101.06378378336724</v>
      </c>
      <c r="M11">
        <v>101.15373466844046</v>
      </c>
      <c r="N11">
        <v>101.12768929452888</v>
      </c>
      <c r="O11">
        <v>101.35191248585885</v>
      </c>
      <c r="P11">
        <v>102.19691371179444</v>
      </c>
      <c r="Q11">
        <v>102.88475263928153</v>
      </c>
      <c r="R11">
        <v>103.46984929806368</v>
      </c>
      <c r="S11">
        <v>103.50474747314593</v>
      </c>
      <c r="T11">
        <v>103.71981147027589</v>
      </c>
      <c r="U11">
        <v>105.03365909993843</v>
      </c>
      <c r="V11">
        <v>108.36458462637744</v>
      </c>
      <c r="W11">
        <v>109.57366590870726</v>
      </c>
      <c r="X11">
        <v>109.03811750562178</v>
      </c>
      <c r="Y11">
        <v>109.15852929367398</v>
      </c>
      <c r="Z11">
        <v>109.11182809160502</v>
      </c>
      <c r="AA11">
        <v>109.48648152153447</v>
      </c>
      <c r="AB11">
        <v>110.55540788762831</v>
      </c>
      <c r="AC11">
        <v>111.0595245813074</v>
      </c>
      <c r="AD11">
        <v>111.25694759589409</v>
      </c>
      <c r="AE11">
        <v>110.89507293354943</v>
      </c>
      <c r="AF11">
        <v>110.99983252296056</v>
      </c>
      <c r="AG11">
        <v>111.42042679632628</v>
      </c>
      <c r="AH11">
        <v>112.38077255537547</v>
      </c>
      <c r="AI11">
        <v>112.88011345218801</v>
      </c>
      <c r="AJ11">
        <v>113.1659319286872</v>
      </c>
      <c r="AK11">
        <v>113.53245272825501</v>
      </c>
      <c r="AL11">
        <v>115.34125337655323</v>
      </c>
      <c r="AM11">
        <v>117.80731496488383</v>
      </c>
      <c r="AN11">
        <v>117.36608319827118</v>
      </c>
      <c r="AO11">
        <v>117.08334413830362</v>
      </c>
      <c r="AP11">
        <v>117.33183684494867</v>
      </c>
      <c r="AQ11">
        <v>117.58506212857914</v>
      </c>
      <c r="AR11">
        <v>118.07294435440301</v>
      </c>
      <c r="AS11">
        <v>118.67481361426255</v>
      </c>
      <c r="AT11">
        <v>119.61259859535387</v>
      </c>
      <c r="AU11">
        <v>120.29565099945975</v>
      </c>
      <c r="AV11">
        <v>120.08211237169098</v>
      </c>
      <c r="AW11">
        <v>119.86889789303079</v>
      </c>
      <c r="AX11">
        <v>120.08269584008644</v>
      </c>
      <c r="AY11">
        <v>121.03135602377091</v>
      </c>
      <c r="AZ11">
        <v>121.7392112371691</v>
      </c>
      <c r="BA11">
        <v>121.53418152350082</v>
      </c>
      <c r="BB11">
        <v>121.77168557536467</v>
      </c>
      <c r="BC11">
        <v>121.32439762290653</v>
      </c>
      <c r="BD11">
        <v>121.62055645596973</v>
      </c>
      <c r="BE11">
        <v>122.49165856293897</v>
      </c>
      <c r="BF11">
        <v>123.07498109130199</v>
      </c>
      <c r="BG11">
        <v>122.86022690437602</v>
      </c>
      <c r="BH11">
        <v>123.12765532144786</v>
      </c>
      <c r="BI11">
        <v>123.23925445705022</v>
      </c>
      <c r="BJ11">
        <v>123.9204267963263</v>
      </c>
      <c r="BK11">
        <v>124.35899513776337</v>
      </c>
      <c r="BL11">
        <v>125.32454349000541</v>
      </c>
      <c r="BM11">
        <v>125.76829281469476</v>
      </c>
      <c r="BN11">
        <v>125.87490005402486</v>
      </c>
      <c r="BO11">
        <v>126.08370070232306</v>
      </c>
      <c r="BP11">
        <v>126.65226364127498</v>
      </c>
      <c r="BQ11">
        <v>127.77316045380876</v>
      </c>
      <c r="BR11">
        <v>127.78049702863318</v>
      </c>
      <c r="BS11">
        <v>127.6704267963263</v>
      </c>
      <c r="BT11">
        <v>127.89835224203132</v>
      </c>
      <c r="BU11">
        <v>127.8970070232307</v>
      </c>
      <c r="BV11">
        <v>128.15560777957859</v>
      </c>
      <c r="BW11">
        <v>128.87613722312264</v>
      </c>
      <c r="BX11">
        <v>129.94135602377094</v>
      </c>
      <c r="BY11">
        <v>130.41316045380876</v>
      </c>
      <c r="BZ11">
        <v>130.79074014046461</v>
      </c>
      <c r="CA11">
        <v>130.73509454348999</v>
      </c>
      <c r="CB11">
        <v>131.1034413830362</v>
      </c>
      <c r="CC11">
        <v>131.71718530524041</v>
      </c>
      <c r="CD11">
        <v>132.2106753106429</v>
      </c>
      <c r="CE11">
        <v>132.19715289032953</v>
      </c>
      <c r="CF11">
        <v>131.95859535386279</v>
      </c>
      <c r="CG11">
        <v>132.33914640734739</v>
      </c>
      <c r="CH11">
        <v>132.71345218800647</v>
      </c>
      <c r="CI11">
        <v>133.43798487304159</v>
      </c>
      <c r="CJ11">
        <v>133.88533225283632</v>
      </c>
      <c r="CK11">
        <v>133.82476499189627</v>
      </c>
      <c r="CL11">
        <v>133.95722852512156</v>
      </c>
      <c r="CM11">
        <v>134.50513776337115</v>
      </c>
      <c r="CN11">
        <v>135.64588870880604</v>
      </c>
      <c r="CO11">
        <v>136.30313884386817</v>
      </c>
      <c r="CP11">
        <v>136.82723392760667</v>
      </c>
      <c r="CQ11">
        <v>137.36687736358726</v>
      </c>
      <c r="CR11">
        <v>137.04313884386818</v>
      </c>
      <c r="CS11">
        <v>136.95340896812533</v>
      </c>
      <c r="CT11">
        <v>137.25085899513775</v>
      </c>
      <c r="CU11">
        <v>137.72759589411129</v>
      </c>
    </row>
    <row r="12" spans="1:99">
      <c r="A12">
        <v>11</v>
      </c>
      <c r="B12" t="s">
        <v>216</v>
      </c>
      <c r="C12" t="s">
        <v>11</v>
      </c>
      <c r="D12">
        <v>98.434874991814368</v>
      </c>
      <c r="E12">
        <v>98.556988020573783</v>
      </c>
      <c r="F12">
        <v>98.697727052693082</v>
      </c>
      <c r="G12">
        <v>98.797924181430588</v>
      </c>
      <c r="H12">
        <v>99.091266061581791</v>
      </c>
      <c r="I12">
        <v>99.744277605647255</v>
      </c>
      <c r="J12">
        <v>100.30249958282333</v>
      </c>
      <c r="K12">
        <v>101.29602034596287</v>
      </c>
      <c r="L12">
        <v>101.13463254598257</v>
      </c>
      <c r="M12">
        <v>101.22907151134403</v>
      </c>
      <c r="N12">
        <v>101.19711944287793</v>
      </c>
      <c r="O12">
        <v>101.51759865726822</v>
      </c>
      <c r="P12">
        <v>102.52198482935248</v>
      </c>
      <c r="Q12">
        <v>103.22916474032336</v>
      </c>
      <c r="R12">
        <v>103.96406758496968</v>
      </c>
      <c r="S12">
        <v>103.76550475806378</v>
      </c>
      <c r="T12">
        <v>103.70686831224332</v>
      </c>
      <c r="U12">
        <v>104.67005396859381</v>
      </c>
      <c r="V12">
        <v>107.65619980496385</v>
      </c>
      <c r="W12">
        <v>108.8423722173702</v>
      </c>
      <c r="X12">
        <v>108.41507280188975</v>
      </c>
      <c r="Y12">
        <v>108.96689851338802</v>
      </c>
      <c r="Z12">
        <v>109.22836757045381</v>
      </c>
      <c r="AA12">
        <v>109.59487084739416</v>
      </c>
      <c r="AB12">
        <v>110.68423963133638</v>
      </c>
      <c r="AC12">
        <v>111.04611367127495</v>
      </c>
      <c r="AD12">
        <v>111.32136712749616</v>
      </c>
      <c r="AE12">
        <v>111.19076804915512</v>
      </c>
      <c r="AF12">
        <v>111.45235023041474</v>
      </c>
      <c r="AG12">
        <v>112.27001536098308</v>
      </c>
      <c r="AH12">
        <v>113.07290322580644</v>
      </c>
      <c r="AI12">
        <v>113.58651305683561</v>
      </c>
      <c r="AJ12">
        <v>113.84162826420889</v>
      </c>
      <c r="AK12">
        <v>114.43102918586789</v>
      </c>
      <c r="AL12">
        <v>115.98992319508447</v>
      </c>
      <c r="AM12">
        <v>118.59781874039938</v>
      </c>
      <c r="AN12">
        <v>118.18542242703532</v>
      </c>
      <c r="AO12">
        <v>117.45287250384024</v>
      </c>
      <c r="AP12">
        <v>117.64574500768047</v>
      </c>
      <c r="AQ12">
        <v>117.84668202764973</v>
      </c>
      <c r="AR12">
        <v>118.44827956989246</v>
      </c>
      <c r="AS12">
        <v>119.17511520737325</v>
      </c>
      <c r="AT12">
        <v>120.26622119815667</v>
      </c>
      <c r="AU12">
        <v>120.60992319508448</v>
      </c>
      <c r="AV12">
        <v>120.42436251920121</v>
      </c>
      <c r="AW12">
        <v>120.37663594470045</v>
      </c>
      <c r="AX12">
        <v>120.64771121351764</v>
      </c>
      <c r="AY12">
        <v>121.83680491551456</v>
      </c>
      <c r="AZ12">
        <v>122.4195238095238</v>
      </c>
      <c r="BA12">
        <v>122.12499231950842</v>
      </c>
      <c r="BB12">
        <v>122.5990322580645</v>
      </c>
      <c r="BC12">
        <v>122.04101382488477</v>
      </c>
      <c r="BD12">
        <v>122.19987711213516</v>
      </c>
      <c r="BE12">
        <v>122.69989247311825</v>
      </c>
      <c r="BF12">
        <v>123.92878648233486</v>
      </c>
      <c r="BG12">
        <v>123.58178187403992</v>
      </c>
      <c r="BH12">
        <v>123.69247311827955</v>
      </c>
      <c r="BI12">
        <v>123.75470046082947</v>
      </c>
      <c r="BJ12">
        <v>124.45331797235021</v>
      </c>
      <c r="BK12">
        <v>124.71287250384023</v>
      </c>
      <c r="BL12">
        <v>126.16039938556065</v>
      </c>
      <c r="BM12">
        <v>126.80442396313363</v>
      </c>
      <c r="BN12">
        <v>126.65036866359445</v>
      </c>
      <c r="BO12">
        <v>126.84175115207371</v>
      </c>
      <c r="BP12">
        <v>127.5801382488479</v>
      </c>
      <c r="BQ12">
        <v>128.35305683563746</v>
      </c>
      <c r="BR12">
        <v>128.53029185867894</v>
      </c>
      <c r="BS12">
        <v>127.86897081413208</v>
      </c>
      <c r="BT12">
        <v>128.12224270353298</v>
      </c>
      <c r="BU12">
        <v>128.04990783410136</v>
      </c>
      <c r="BV12">
        <v>128.42084485407065</v>
      </c>
      <c r="BW12">
        <v>129.33513056835636</v>
      </c>
      <c r="BX12">
        <v>130.47812596006142</v>
      </c>
      <c r="BY12">
        <v>130.94341013824885</v>
      </c>
      <c r="BZ12">
        <v>130.93777265745007</v>
      </c>
      <c r="CA12">
        <v>130.94317972350231</v>
      </c>
      <c r="CB12">
        <v>130.92400921658984</v>
      </c>
      <c r="CC12">
        <v>131.84685099846388</v>
      </c>
      <c r="CD12">
        <v>131.97818740399384</v>
      </c>
      <c r="CE12">
        <v>131.70508448540704</v>
      </c>
      <c r="CF12">
        <v>131.69416282642086</v>
      </c>
      <c r="CG12">
        <v>132.08364055299538</v>
      </c>
      <c r="CH12">
        <v>132.40104454685098</v>
      </c>
      <c r="CI12">
        <v>132.97706605222731</v>
      </c>
      <c r="CJ12">
        <v>133.32443932411672</v>
      </c>
      <c r="CK12">
        <v>132.92635944700459</v>
      </c>
      <c r="CL12">
        <v>133.32204301075265</v>
      </c>
      <c r="CM12">
        <v>133.91883256528419</v>
      </c>
      <c r="CN12">
        <v>134.35582181259599</v>
      </c>
      <c r="CO12">
        <v>135.16317972350228</v>
      </c>
      <c r="CP12">
        <v>135.68657450076802</v>
      </c>
      <c r="CQ12">
        <v>136.1448079877112</v>
      </c>
      <c r="CR12">
        <v>135.80505376344087</v>
      </c>
      <c r="CS12">
        <v>135.83107526881719</v>
      </c>
      <c r="CT12">
        <v>136.10362519201226</v>
      </c>
      <c r="CU12">
        <v>136.70533026113671</v>
      </c>
    </row>
    <row r="13" spans="1:99">
      <c r="A13">
        <v>12</v>
      </c>
      <c r="B13" t="s">
        <v>216</v>
      </c>
      <c r="C13" t="s">
        <v>12</v>
      </c>
      <c r="D13">
        <v>98.538447782378086</v>
      </c>
      <c r="E13">
        <v>98.670218940851257</v>
      </c>
      <c r="F13">
        <v>98.707325821451718</v>
      </c>
      <c r="G13">
        <v>98.82996115572233</v>
      </c>
      <c r="H13">
        <v>98.993816014525436</v>
      </c>
      <c r="I13">
        <v>99.45953421017559</v>
      </c>
      <c r="J13">
        <v>100.01652517682814</v>
      </c>
      <c r="K13">
        <v>101.01327521743059</v>
      </c>
      <c r="L13">
        <v>101.07719046796325</v>
      </c>
      <c r="M13">
        <v>101.29335342527688</v>
      </c>
      <c r="N13">
        <v>101.44818596587739</v>
      </c>
      <c r="O13">
        <v>101.95216582151939</v>
      </c>
      <c r="P13">
        <v>102.85239108577316</v>
      </c>
      <c r="Q13">
        <v>103.73844172856988</v>
      </c>
      <c r="R13">
        <v>104.41601568481481</v>
      </c>
      <c r="S13">
        <v>104.25809840651537</v>
      </c>
      <c r="T13">
        <v>104.19216436485418</v>
      </c>
      <c r="U13">
        <v>104.9453025500449</v>
      </c>
      <c r="V13">
        <v>108.12917193411245</v>
      </c>
      <c r="W13">
        <v>109.04388936625854</v>
      </c>
      <c r="X13">
        <v>108.77044087546645</v>
      </c>
      <c r="Y13">
        <v>108.78473086011157</v>
      </c>
      <c r="Z13">
        <v>108.95922658329999</v>
      </c>
      <c r="AA13">
        <v>109.56520106652756</v>
      </c>
      <c r="AB13">
        <v>110.71760536398469</v>
      </c>
      <c r="AC13">
        <v>111.02783524904214</v>
      </c>
      <c r="AD13">
        <v>111.28554597701151</v>
      </c>
      <c r="AE13">
        <v>111.30068965517241</v>
      </c>
      <c r="AF13">
        <v>111.52718390804597</v>
      </c>
      <c r="AG13">
        <v>111.93420498084291</v>
      </c>
      <c r="AH13">
        <v>112.47055555555556</v>
      </c>
      <c r="AI13">
        <v>112.8912164750958</v>
      </c>
      <c r="AJ13">
        <v>113.26444444444444</v>
      </c>
      <c r="AK13">
        <v>113.76452107279692</v>
      </c>
      <c r="AL13">
        <v>115.33409961685823</v>
      </c>
      <c r="AM13">
        <v>118.07420498084292</v>
      </c>
      <c r="AN13">
        <v>118.30510536398468</v>
      </c>
      <c r="AO13">
        <v>117.69380268199235</v>
      </c>
      <c r="AP13">
        <v>118.05321839080462</v>
      </c>
      <c r="AQ13">
        <v>118.51226053639847</v>
      </c>
      <c r="AR13">
        <v>118.98697318007662</v>
      </c>
      <c r="AS13">
        <v>119.51515325670499</v>
      </c>
      <c r="AT13">
        <v>120.12632183908046</v>
      </c>
      <c r="AU13">
        <v>120.55877394636016</v>
      </c>
      <c r="AV13">
        <v>120.8477969348659</v>
      </c>
      <c r="AW13">
        <v>120.61506704980845</v>
      </c>
      <c r="AX13">
        <v>120.690938697318</v>
      </c>
      <c r="AY13">
        <v>121.71319923371649</v>
      </c>
      <c r="AZ13">
        <v>122.49964559386973</v>
      </c>
      <c r="BA13">
        <v>122.38264367816092</v>
      </c>
      <c r="BB13">
        <v>122.43235632183907</v>
      </c>
      <c r="BC13">
        <v>122.11934865900383</v>
      </c>
      <c r="BD13">
        <v>122.28577586206897</v>
      </c>
      <c r="BE13">
        <v>123.01998084291189</v>
      </c>
      <c r="BF13">
        <v>123.95882183908047</v>
      </c>
      <c r="BG13">
        <v>123.90367816091954</v>
      </c>
      <c r="BH13">
        <v>124.10162835249042</v>
      </c>
      <c r="BI13">
        <v>123.93356321839082</v>
      </c>
      <c r="BJ13">
        <v>124.34482758620689</v>
      </c>
      <c r="BK13">
        <v>125.03949233716475</v>
      </c>
      <c r="BL13">
        <v>126.9409961685824</v>
      </c>
      <c r="BM13">
        <v>127.2557183908046</v>
      </c>
      <c r="BN13">
        <v>127.13648467432949</v>
      </c>
      <c r="BO13">
        <v>127.50818007662836</v>
      </c>
      <c r="BP13">
        <v>128.11878352490422</v>
      </c>
      <c r="BQ13">
        <v>128.74777777777777</v>
      </c>
      <c r="BR13">
        <v>128.94013409961687</v>
      </c>
      <c r="BS13">
        <v>128.62022988505748</v>
      </c>
      <c r="BT13">
        <v>128.85531609195402</v>
      </c>
      <c r="BU13">
        <v>128.88341954022988</v>
      </c>
      <c r="BV13">
        <v>129.17714559386971</v>
      </c>
      <c r="BW13">
        <v>130.08963601532568</v>
      </c>
      <c r="BX13">
        <v>130.87417624521075</v>
      </c>
      <c r="BY13">
        <v>131.0859195402299</v>
      </c>
      <c r="BZ13">
        <v>131.16221264367817</v>
      </c>
      <c r="CA13">
        <v>131.40429118773946</v>
      </c>
      <c r="CB13">
        <v>131.63054597701151</v>
      </c>
      <c r="CC13">
        <v>132.18568007662836</v>
      </c>
      <c r="CD13">
        <v>132.27241379310345</v>
      </c>
      <c r="CE13">
        <v>132.41786398467434</v>
      </c>
      <c r="CF13">
        <v>132.40840038314175</v>
      </c>
      <c r="CG13">
        <v>132.653591954023</v>
      </c>
      <c r="CH13">
        <v>133.00553639846743</v>
      </c>
      <c r="CI13">
        <v>133.80848659003834</v>
      </c>
      <c r="CJ13">
        <v>134.26648467432949</v>
      </c>
      <c r="CK13">
        <v>134.02426245210728</v>
      </c>
      <c r="CL13">
        <v>134.24487547892721</v>
      </c>
      <c r="CM13">
        <v>134.79668582375479</v>
      </c>
      <c r="CN13">
        <v>135.18992337164752</v>
      </c>
      <c r="CO13">
        <v>135.36077586206898</v>
      </c>
      <c r="CP13">
        <v>135.57405172413795</v>
      </c>
      <c r="CQ13">
        <v>135.73774904214562</v>
      </c>
      <c r="CR13">
        <v>135.64750957854406</v>
      </c>
      <c r="CS13">
        <v>135.61473180076629</v>
      </c>
      <c r="CT13">
        <v>135.92976053639848</v>
      </c>
      <c r="CU13">
        <v>136.6500670498084</v>
      </c>
    </row>
    <row r="14" spans="1:99">
      <c r="A14">
        <v>13</v>
      </c>
      <c r="B14" t="s">
        <v>220</v>
      </c>
      <c r="C14" t="s">
        <v>13</v>
      </c>
      <c r="D14">
        <v>97.622807972402512</v>
      </c>
      <c r="E14">
        <v>98.683856421920865</v>
      </c>
      <c r="F14">
        <v>98.550313085475977</v>
      </c>
      <c r="G14">
        <v>98.910085350935461</v>
      </c>
      <c r="H14">
        <v>99.361923435710253</v>
      </c>
      <c r="I14">
        <v>99.632119198440861</v>
      </c>
      <c r="J14">
        <v>100.87019363284068</v>
      </c>
      <c r="K14">
        <v>101.78693781459329</v>
      </c>
      <c r="L14">
        <v>101.1688746688735</v>
      </c>
      <c r="M14">
        <v>100.51526732755384</v>
      </c>
      <c r="N14">
        <v>101.0138490138626</v>
      </c>
      <c r="O14">
        <v>101.88377207739033</v>
      </c>
      <c r="P14">
        <v>102.65371904190641</v>
      </c>
      <c r="Q14">
        <v>103.38892814590972</v>
      </c>
      <c r="R14">
        <v>104.15109617381295</v>
      </c>
      <c r="S14">
        <v>104.54312309235763</v>
      </c>
      <c r="T14">
        <v>105.20320277249034</v>
      </c>
      <c r="U14">
        <v>105.66205198390416</v>
      </c>
      <c r="V14">
        <v>109.08595599878508</v>
      </c>
      <c r="W14">
        <v>110.32789682101816</v>
      </c>
      <c r="X14">
        <v>110.17619482296095</v>
      </c>
      <c r="Y14">
        <v>110.6228695024119</v>
      </c>
      <c r="Z14">
        <v>110.17090921325124</v>
      </c>
      <c r="AA14">
        <v>110.93925021857839</v>
      </c>
      <c r="AB14">
        <v>111.30562499999999</v>
      </c>
      <c r="AC14">
        <v>114.15078124999999</v>
      </c>
      <c r="AD14">
        <v>113.35242187499999</v>
      </c>
      <c r="AE14">
        <v>113.334609375</v>
      </c>
      <c r="AF14">
        <v>113.89945312500001</v>
      </c>
      <c r="AG14">
        <v>114.947421875</v>
      </c>
      <c r="AH14">
        <v>116.60554687499999</v>
      </c>
      <c r="AI14">
        <v>116.86023437499999</v>
      </c>
      <c r="AJ14">
        <v>117.10906249999999</v>
      </c>
      <c r="AK14">
        <v>116.60007812500001</v>
      </c>
      <c r="AL14">
        <v>118.17281250000001</v>
      </c>
      <c r="AM14">
        <v>121.402421875</v>
      </c>
      <c r="AN14">
        <v>122.78234375</v>
      </c>
      <c r="AO14">
        <v>123.2584375</v>
      </c>
      <c r="AP14">
        <v>123.48304687500001</v>
      </c>
      <c r="AQ14">
        <v>124.05703124999999</v>
      </c>
      <c r="AR14">
        <v>124.669453125</v>
      </c>
      <c r="AS14">
        <v>125.33828124999999</v>
      </c>
      <c r="AT14">
        <v>128.27281249999999</v>
      </c>
      <c r="AU14">
        <v>127.204609375</v>
      </c>
      <c r="AV14">
        <v>127.45671874999999</v>
      </c>
      <c r="AW14">
        <v>127.28585937499999</v>
      </c>
      <c r="AX14">
        <v>127.131015625</v>
      </c>
      <c r="AY14">
        <v>128.43390625000001</v>
      </c>
      <c r="AZ14">
        <v>128.848203125</v>
      </c>
      <c r="BA14">
        <v>129.25843749999999</v>
      </c>
      <c r="BB14">
        <v>129.181796875</v>
      </c>
      <c r="BC14">
        <v>128.59085937499998</v>
      </c>
      <c r="BD14">
        <v>130.46078125</v>
      </c>
      <c r="BE14">
        <v>131.91523437499998</v>
      </c>
      <c r="BF14">
        <v>133.03929687499999</v>
      </c>
      <c r="BG14">
        <v>133.6665625</v>
      </c>
      <c r="BH14">
        <v>132.32460937499999</v>
      </c>
      <c r="BI14">
        <v>131.84101562500001</v>
      </c>
      <c r="BJ14">
        <v>131.93382812500002</v>
      </c>
      <c r="BK14">
        <v>133.13609375000001</v>
      </c>
      <c r="BL14">
        <v>135.54296875</v>
      </c>
      <c r="BM14">
        <v>135.98804687500001</v>
      </c>
      <c r="BN14">
        <v>135.66398437499998</v>
      </c>
      <c r="BO14">
        <v>136.0378125</v>
      </c>
      <c r="BP14">
        <v>136.45140625000002</v>
      </c>
      <c r="BQ14">
        <v>138.14234374999998</v>
      </c>
      <c r="BR14">
        <v>137.89578125</v>
      </c>
      <c r="BS14">
        <v>138.09476562500001</v>
      </c>
      <c r="BT14">
        <v>138.54078125000001</v>
      </c>
      <c r="BU14">
        <v>138.18656250000001</v>
      </c>
      <c r="BV14">
        <v>137.815</v>
      </c>
      <c r="BW14">
        <v>138.58226562499999</v>
      </c>
      <c r="BX14">
        <v>139.22125</v>
      </c>
      <c r="BY14">
        <v>139.54453125000001</v>
      </c>
      <c r="BZ14">
        <v>140.32953125</v>
      </c>
      <c r="CA14">
        <v>140.52976562499998</v>
      </c>
      <c r="CB14">
        <v>141.00562500000001</v>
      </c>
      <c r="CC14">
        <v>142.92265624999999</v>
      </c>
      <c r="CD14">
        <v>143.64609375000001</v>
      </c>
      <c r="CE14">
        <v>142.89218750000001</v>
      </c>
      <c r="CF14">
        <v>142.56867187500001</v>
      </c>
      <c r="CG14">
        <v>142.05703124999999</v>
      </c>
      <c r="CH14">
        <v>142.30070312500001</v>
      </c>
      <c r="CI14">
        <v>143.91429687500002</v>
      </c>
      <c r="CJ14">
        <v>144.86164062500001</v>
      </c>
      <c r="CK14">
        <v>145.61367187499999</v>
      </c>
      <c r="CL14">
        <v>145.23484375000001</v>
      </c>
      <c r="CM14">
        <v>145.54484375000001</v>
      </c>
      <c r="CN14">
        <v>146.442109375</v>
      </c>
      <c r="CO14">
        <v>147.25578125000001</v>
      </c>
      <c r="CP14">
        <v>147.16507812499998</v>
      </c>
      <c r="CQ14">
        <v>146.67203125000003</v>
      </c>
      <c r="CR14">
        <v>146.976015625</v>
      </c>
      <c r="CS14">
        <v>147.03609375000002</v>
      </c>
      <c r="CT14">
        <v>146.84804687500002</v>
      </c>
      <c r="CU14">
        <v>147.32843749999998</v>
      </c>
    </row>
    <row r="15" spans="1:99">
      <c r="A15">
        <v>14</v>
      </c>
      <c r="B15" t="s">
        <v>220</v>
      </c>
      <c r="C15" t="s">
        <v>14</v>
      </c>
      <c r="D15">
        <v>99.483324325259062</v>
      </c>
      <c r="E15">
        <v>99.086902214998318</v>
      </c>
      <c r="F15">
        <v>99.021262325814575</v>
      </c>
      <c r="G15">
        <v>98.97289621860476</v>
      </c>
      <c r="H15">
        <v>99.018440290385044</v>
      </c>
      <c r="I15">
        <v>99.542520666410837</v>
      </c>
      <c r="J15">
        <v>100.20753605846167</v>
      </c>
      <c r="K15">
        <v>100.93013142864481</v>
      </c>
      <c r="L15">
        <v>100.46158991531293</v>
      </c>
      <c r="M15">
        <v>100.56909502143381</v>
      </c>
      <c r="N15">
        <v>101.1033594397142</v>
      </c>
      <c r="O15">
        <v>101.6029420949599</v>
      </c>
      <c r="P15">
        <v>102.53738383525003</v>
      </c>
      <c r="Q15">
        <v>103.30172952476754</v>
      </c>
      <c r="R15">
        <v>103.28060200700666</v>
      </c>
      <c r="S15">
        <v>103.42545912017573</v>
      </c>
      <c r="T15">
        <v>103.27112538773002</v>
      </c>
      <c r="U15">
        <v>103.82355572581085</v>
      </c>
      <c r="V15">
        <v>105.94298310079384</v>
      </c>
      <c r="W15">
        <v>107.22315902035636</v>
      </c>
      <c r="X15">
        <v>106.75338067716802</v>
      </c>
      <c r="Y15">
        <v>106.52302412636978</v>
      </c>
      <c r="Z15">
        <v>107.08786263157359</v>
      </c>
      <c r="AA15">
        <v>108.16255211115309</v>
      </c>
      <c r="AB15">
        <v>108.9904697986577</v>
      </c>
      <c r="AC15">
        <v>108.69785234899328</v>
      </c>
      <c r="AD15">
        <v>108.31966442953019</v>
      </c>
      <c r="AE15">
        <v>108.89637583892616</v>
      </c>
      <c r="AF15">
        <v>110.0246308724832</v>
      </c>
      <c r="AG15">
        <v>110.91013422818791</v>
      </c>
      <c r="AH15">
        <v>111.65651006711408</v>
      </c>
      <c r="AI15">
        <v>111.66469798657717</v>
      </c>
      <c r="AJ15">
        <v>111.8846308724832</v>
      </c>
      <c r="AK15">
        <v>112.48436241610736</v>
      </c>
      <c r="AL15">
        <v>114.11738255033555</v>
      </c>
      <c r="AM15">
        <v>116.04087248322146</v>
      </c>
      <c r="AN15">
        <v>116.24671140939597</v>
      </c>
      <c r="AO15">
        <v>116.23993288590603</v>
      </c>
      <c r="AP15">
        <v>115.90194630872482</v>
      </c>
      <c r="AQ15">
        <v>116.34416107382549</v>
      </c>
      <c r="AR15">
        <v>116.74993288590603</v>
      </c>
      <c r="AS15">
        <v>117.64154362416106</v>
      </c>
      <c r="AT15">
        <v>118.96013422818791</v>
      </c>
      <c r="AU15">
        <v>119.09583892617448</v>
      </c>
      <c r="AV15">
        <v>119.76275167785234</v>
      </c>
      <c r="AW15">
        <v>120.00147651006709</v>
      </c>
      <c r="AX15">
        <v>120.51953020134226</v>
      </c>
      <c r="AY15">
        <v>122.01778523489931</v>
      </c>
      <c r="AZ15">
        <v>122.55577181208052</v>
      </c>
      <c r="BA15">
        <v>122.73369127516779</v>
      </c>
      <c r="BB15">
        <v>122.90664429530202</v>
      </c>
      <c r="BC15">
        <v>122.93818791946308</v>
      </c>
      <c r="BD15">
        <v>123.26315436241609</v>
      </c>
      <c r="BE15">
        <v>124.55577181208054</v>
      </c>
      <c r="BF15">
        <v>125.30375838926172</v>
      </c>
      <c r="BG15">
        <v>125.3376510067114</v>
      </c>
      <c r="BH15">
        <v>125.42523489932884</v>
      </c>
      <c r="BI15">
        <v>125.01993288590603</v>
      </c>
      <c r="BJ15">
        <v>125.31865771812079</v>
      </c>
      <c r="BK15">
        <v>126.36785234899328</v>
      </c>
      <c r="BL15">
        <v>127.54234899328857</v>
      </c>
      <c r="BM15">
        <v>127.81342281879193</v>
      </c>
      <c r="BN15">
        <v>127.8426174496644</v>
      </c>
      <c r="BO15">
        <v>128.16959731543622</v>
      </c>
      <c r="BP15">
        <v>128.54087248322148</v>
      </c>
      <c r="BQ15">
        <v>129.77778523489931</v>
      </c>
      <c r="BR15">
        <v>130.37859060402684</v>
      </c>
      <c r="BS15">
        <v>130.38758389261744</v>
      </c>
      <c r="BT15">
        <v>130.45744966442953</v>
      </c>
      <c r="BU15">
        <v>129.90496644295303</v>
      </c>
      <c r="BV15">
        <v>130.00966442953018</v>
      </c>
      <c r="BW15">
        <v>131.06718120805368</v>
      </c>
      <c r="BX15">
        <v>131.45677852348993</v>
      </c>
      <c r="BY15">
        <v>131.26530201342283</v>
      </c>
      <c r="BZ15">
        <v>131.73476510067113</v>
      </c>
      <c r="CA15">
        <v>131.88718120805368</v>
      </c>
      <c r="CB15">
        <v>132.09785234899326</v>
      </c>
      <c r="CC15">
        <v>133.33583892617449</v>
      </c>
      <c r="CD15">
        <v>133.27993288590602</v>
      </c>
      <c r="CE15">
        <v>133.31033557046979</v>
      </c>
      <c r="CF15">
        <v>133.22671140939596</v>
      </c>
      <c r="CG15">
        <v>133.36630872483221</v>
      </c>
      <c r="CH15">
        <v>133.584966442953</v>
      </c>
      <c r="CI15">
        <v>134.51275167785235</v>
      </c>
      <c r="CJ15">
        <v>135.60610738255033</v>
      </c>
      <c r="CK15">
        <v>135.44704697986575</v>
      </c>
      <c r="CL15">
        <v>135.78785234899325</v>
      </c>
      <c r="CM15">
        <v>137.05691275167783</v>
      </c>
      <c r="CN15">
        <v>138.29355704697983</v>
      </c>
      <c r="CO15">
        <v>138.65442953020133</v>
      </c>
      <c r="CP15">
        <v>138.56174496644294</v>
      </c>
      <c r="CQ15">
        <v>138.59832214765098</v>
      </c>
      <c r="CR15">
        <v>138.61187919463083</v>
      </c>
      <c r="CS15">
        <v>138.83758389261743</v>
      </c>
      <c r="CT15">
        <v>139.15657718120804</v>
      </c>
      <c r="CU15">
        <v>139.90268456375836</v>
      </c>
    </row>
    <row r="16" spans="1:99">
      <c r="A16">
        <v>15</v>
      </c>
      <c r="B16" t="s">
        <v>220</v>
      </c>
      <c r="C16" t="s">
        <v>15</v>
      </c>
      <c r="D16">
        <v>99.113982976130018</v>
      </c>
      <c r="E16">
        <v>98.847288504628239</v>
      </c>
      <c r="F16">
        <v>98.937182104943616</v>
      </c>
      <c r="G16">
        <v>98.881492186897034</v>
      </c>
      <c r="H16">
        <v>98.825988549419066</v>
      </c>
      <c r="I16">
        <v>99.513661328250691</v>
      </c>
      <c r="J16">
        <v>100.31239770925708</v>
      </c>
      <c r="K16">
        <v>101.00365754676929</v>
      </c>
      <c r="L16">
        <v>100.70210553225039</v>
      </c>
      <c r="M16">
        <v>100.65248301032412</v>
      </c>
      <c r="N16">
        <v>101.03708344783426</v>
      </c>
      <c r="O16">
        <v>102.17267710329622</v>
      </c>
      <c r="P16">
        <v>104.01980860190261</v>
      </c>
      <c r="Q16">
        <v>103.7452930335412</v>
      </c>
      <c r="R16">
        <v>104.55589677646699</v>
      </c>
      <c r="S16">
        <v>104.94683571246628</v>
      </c>
      <c r="T16">
        <v>104.65574071186603</v>
      </c>
      <c r="U16">
        <v>105.54590736545184</v>
      </c>
      <c r="V16">
        <v>107.95760025533944</v>
      </c>
      <c r="W16">
        <v>109.15391898320701</v>
      </c>
      <c r="X16">
        <v>107.86036194609156</v>
      </c>
      <c r="Y16">
        <v>107.67129518089908</v>
      </c>
      <c r="Z16">
        <v>107.63793776937794</v>
      </c>
      <c r="AA16">
        <v>108.8380349252576</v>
      </c>
      <c r="AB16">
        <v>110.14732394366199</v>
      </c>
      <c r="AC16">
        <v>110.02788732394367</v>
      </c>
      <c r="AD16">
        <v>109.99591549295775</v>
      </c>
      <c r="AE16">
        <v>110.45056338028169</v>
      </c>
      <c r="AF16">
        <v>111.21394366197184</v>
      </c>
      <c r="AG16">
        <v>112.26971830985916</v>
      </c>
      <c r="AH16">
        <v>112.63239436619719</v>
      </c>
      <c r="AI16">
        <v>112.34859154929578</v>
      </c>
      <c r="AJ16">
        <v>112.86577464788732</v>
      </c>
      <c r="AK16">
        <v>113.2674647887324</v>
      </c>
      <c r="AL16">
        <v>114.47295774647888</v>
      </c>
      <c r="AM16">
        <v>116.53676056338028</v>
      </c>
      <c r="AN16">
        <v>117.38281690140846</v>
      </c>
      <c r="AO16">
        <v>116.55929577464789</v>
      </c>
      <c r="AP16">
        <v>116.48408450704227</v>
      </c>
      <c r="AQ16">
        <v>116.75718309859155</v>
      </c>
      <c r="AR16">
        <v>117.73070422535211</v>
      </c>
      <c r="AS16">
        <v>118.84309859154931</v>
      </c>
      <c r="AT16">
        <v>119.93901408450705</v>
      </c>
      <c r="AU16">
        <v>119.60028169014085</v>
      </c>
      <c r="AV16">
        <v>119.3587323943662</v>
      </c>
      <c r="AW16">
        <v>119.92422535211269</v>
      </c>
      <c r="AX16">
        <v>120.79690140845071</v>
      </c>
      <c r="AY16">
        <v>122.06112676056338</v>
      </c>
      <c r="AZ16">
        <v>122.49704225352113</v>
      </c>
      <c r="BA16">
        <v>121.97943661971831</v>
      </c>
      <c r="BB16">
        <v>121.79915492957747</v>
      </c>
      <c r="BC16">
        <v>121.37169014084509</v>
      </c>
      <c r="BD16">
        <v>121.57422535211268</v>
      </c>
      <c r="BE16">
        <v>122.56211267605633</v>
      </c>
      <c r="BF16">
        <v>122.9323943661972</v>
      </c>
      <c r="BG16">
        <v>123.26957746478874</v>
      </c>
      <c r="BH16">
        <v>123.15605633802818</v>
      </c>
      <c r="BI16">
        <v>122.61225352112676</v>
      </c>
      <c r="BJ16">
        <v>123.04704225352114</v>
      </c>
      <c r="BK16">
        <v>124.63169014084507</v>
      </c>
      <c r="BL16">
        <v>125.71690140845071</v>
      </c>
      <c r="BM16">
        <v>126.06042253521127</v>
      </c>
      <c r="BN16">
        <v>126.79338028169013</v>
      </c>
      <c r="BO16">
        <v>127.01816901408452</v>
      </c>
      <c r="BP16">
        <v>127.45633802816903</v>
      </c>
      <c r="BQ16">
        <v>128.65126760563379</v>
      </c>
      <c r="BR16">
        <v>128.58788732394368</v>
      </c>
      <c r="BS16">
        <v>128.18154929577466</v>
      </c>
      <c r="BT16">
        <v>127.85042253521128</v>
      </c>
      <c r="BU16">
        <v>127.53450704225354</v>
      </c>
      <c r="BV16">
        <v>127.75901408450704</v>
      </c>
      <c r="BW16">
        <v>128.59140845070422</v>
      </c>
      <c r="BX16">
        <v>129.17098591549296</v>
      </c>
      <c r="BY16">
        <v>129.27028169014085</v>
      </c>
      <c r="BZ16">
        <v>129.71915492957748</v>
      </c>
      <c r="CA16">
        <v>130.25112676056338</v>
      </c>
      <c r="CB16">
        <v>130.79591549295776</v>
      </c>
      <c r="CC16">
        <v>132.61098591549296</v>
      </c>
      <c r="CD16">
        <v>132.61521126760564</v>
      </c>
      <c r="CE16">
        <v>132.63535211267606</v>
      </c>
      <c r="CF16">
        <v>132.60549295774649</v>
      </c>
      <c r="CG16">
        <v>132.85436619718311</v>
      </c>
      <c r="CH16">
        <v>132.78985915492959</v>
      </c>
      <c r="CI16">
        <v>134.40169014084506</v>
      </c>
      <c r="CJ16">
        <v>134.9623943661972</v>
      </c>
      <c r="CK16">
        <v>134.71971830985916</v>
      </c>
      <c r="CL16">
        <v>134.69028169014086</v>
      </c>
      <c r="CM16">
        <v>135.28281690140847</v>
      </c>
      <c r="CN16">
        <v>136.25225352112676</v>
      </c>
      <c r="CO16">
        <v>136.43690140845072</v>
      </c>
      <c r="CP16">
        <v>136.09929577464789</v>
      </c>
      <c r="CQ16">
        <v>135.70140845070424</v>
      </c>
      <c r="CR16">
        <v>135.61000000000001</v>
      </c>
      <c r="CS16">
        <v>136.26633802816903</v>
      </c>
      <c r="CT16">
        <v>136.79830985915495</v>
      </c>
      <c r="CU16">
        <v>137.69760563380282</v>
      </c>
    </row>
    <row r="17" spans="1:99">
      <c r="A17">
        <v>16</v>
      </c>
      <c r="B17" t="s">
        <v>220</v>
      </c>
      <c r="C17" t="s">
        <v>16</v>
      </c>
      <c r="D17">
        <v>98.447693860785421</v>
      </c>
      <c r="E17">
        <v>98.602863916867904</v>
      </c>
      <c r="F17">
        <v>98.80067317971799</v>
      </c>
      <c r="G17">
        <v>99.007330643319648</v>
      </c>
      <c r="H17">
        <v>98.966823921295486</v>
      </c>
      <c r="I17">
        <v>99.269157774248669</v>
      </c>
      <c r="J17">
        <v>99.954921570636884</v>
      </c>
      <c r="K17">
        <v>101.59997478962424</v>
      </c>
      <c r="L17">
        <v>101.33099824880253</v>
      </c>
      <c r="M17">
        <v>100.99925162219614</v>
      </c>
      <c r="N17">
        <v>101.19859130061266</v>
      </c>
      <c r="O17">
        <v>101.82171917189231</v>
      </c>
      <c r="P17">
        <v>103.41330697010289</v>
      </c>
      <c r="Q17">
        <v>104.15416774846383</v>
      </c>
      <c r="R17">
        <v>104.51560686819411</v>
      </c>
      <c r="S17">
        <v>104.92321836762244</v>
      </c>
      <c r="T17">
        <v>104.99403561711196</v>
      </c>
      <c r="U17">
        <v>106.04682822093878</v>
      </c>
      <c r="V17">
        <v>109.86949974136979</v>
      </c>
      <c r="W17">
        <v>111.3670179691006</v>
      </c>
      <c r="X17">
        <v>110.76985226729462</v>
      </c>
      <c r="Y17">
        <v>110.90165794841948</v>
      </c>
      <c r="Z17">
        <v>111.18541171612139</v>
      </c>
      <c r="AA17">
        <v>111.77192008101073</v>
      </c>
      <c r="AB17">
        <v>113.2791304347826</v>
      </c>
      <c r="AC17">
        <v>112.9886956521739</v>
      </c>
      <c r="AD17">
        <v>113.04826086956521</v>
      </c>
      <c r="AE17">
        <v>113.43652173913043</v>
      </c>
      <c r="AF17">
        <v>113.68913043478261</v>
      </c>
      <c r="AG17">
        <v>114.0808695652174</v>
      </c>
      <c r="AH17">
        <v>114.81478260869565</v>
      </c>
      <c r="AI17">
        <v>115.10478260869564</v>
      </c>
      <c r="AJ17">
        <v>115.38956521739129</v>
      </c>
      <c r="AK17">
        <v>115.53608695652173</v>
      </c>
      <c r="AL17">
        <v>116.80086956521738</v>
      </c>
      <c r="AM17">
        <v>119.63782608695652</v>
      </c>
      <c r="AN17">
        <v>120.91304347826087</v>
      </c>
      <c r="AO17">
        <v>121.17826086956521</v>
      </c>
      <c r="AP17">
        <v>120.63608695652172</v>
      </c>
      <c r="AQ17">
        <v>120.63043478260869</v>
      </c>
      <c r="AR17">
        <v>121.11652173913042</v>
      </c>
      <c r="AS17">
        <v>122.31260869565216</v>
      </c>
      <c r="AT17">
        <v>124.11043478260869</v>
      </c>
      <c r="AU17">
        <v>124.05782608695651</v>
      </c>
      <c r="AV17">
        <v>123.94869565217391</v>
      </c>
      <c r="AW17">
        <v>124.54695652173913</v>
      </c>
      <c r="AX17">
        <v>124.43217391304347</v>
      </c>
      <c r="AY17">
        <v>125.75521739130434</v>
      </c>
      <c r="AZ17">
        <v>125.99391304347827</v>
      </c>
      <c r="BA17">
        <v>126.30173913043477</v>
      </c>
      <c r="BB17">
        <v>126.59652173913042</v>
      </c>
      <c r="BC17">
        <v>126.15999999999998</v>
      </c>
      <c r="BD17">
        <v>126.26782608695652</v>
      </c>
      <c r="BE17">
        <v>127.6595652173913</v>
      </c>
      <c r="BF17">
        <v>128.38043478260869</v>
      </c>
      <c r="BG17">
        <v>128.55304347826086</v>
      </c>
      <c r="BH17">
        <v>128.52913043478259</v>
      </c>
      <c r="BI17">
        <v>128.41652173913042</v>
      </c>
      <c r="BJ17">
        <v>128.68521739130435</v>
      </c>
      <c r="BK17">
        <v>130.02565217391304</v>
      </c>
      <c r="BL17">
        <v>131.38347826086954</v>
      </c>
      <c r="BM17">
        <v>131.32739130434783</v>
      </c>
      <c r="BN17">
        <v>131.5191304347826</v>
      </c>
      <c r="BO17">
        <v>131.69043478260869</v>
      </c>
      <c r="BP17">
        <v>132.16</v>
      </c>
      <c r="BQ17">
        <v>133.46304347826086</v>
      </c>
      <c r="BR17">
        <v>133.6108695652174</v>
      </c>
      <c r="BS17">
        <v>133.22739130434783</v>
      </c>
      <c r="BT17">
        <v>133.21608695652174</v>
      </c>
      <c r="BU17">
        <v>132.96130434782609</v>
      </c>
      <c r="BV17">
        <v>132.75347826086957</v>
      </c>
      <c r="BW17">
        <v>134.11478260869566</v>
      </c>
      <c r="BX17">
        <v>134.54565217391303</v>
      </c>
      <c r="BY17">
        <v>134.84826086956522</v>
      </c>
      <c r="BZ17">
        <v>134.91869565217391</v>
      </c>
      <c r="CA17">
        <v>135.31869565217391</v>
      </c>
      <c r="CB17">
        <v>135.81130434782608</v>
      </c>
      <c r="CC17">
        <v>136.93130434782609</v>
      </c>
      <c r="CD17">
        <v>138.18739130434781</v>
      </c>
      <c r="CE17">
        <v>138.39478260869566</v>
      </c>
      <c r="CF17">
        <v>138.02391304347825</v>
      </c>
      <c r="CG17">
        <v>137.80173913043478</v>
      </c>
      <c r="CH17">
        <v>137.71434782608696</v>
      </c>
      <c r="CI17">
        <v>138.45913043478259</v>
      </c>
      <c r="CJ17">
        <v>139.22826086956519</v>
      </c>
      <c r="CK17">
        <v>139.2086956521739</v>
      </c>
      <c r="CL17">
        <v>138.95434782608694</v>
      </c>
      <c r="CM17">
        <v>139.15739130434781</v>
      </c>
      <c r="CN17">
        <v>139.94173913043477</v>
      </c>
      <c r="CO17">
        <v>140.64739130434782</v>
      </c>
      <c r="CP17">
        <v>141.05869565217392</v>
      </c>
      <c r="CQ17">
        <v>140.79347826086956</v>
      </c>
      <c r="CR17">
        <v>140.40869565217389</v>
      </c>
      <c r="CS17">
        <v>139.8908695652174</v>
      </c>
      <c r="CT17">
        <v>140.18695652173912</v>
      </c>
      <c r="CU17">
        <v>140.75260869565216</v>
      </c>
    </row>
    <row r="18" spans="1:99">
      <c r="A18">
        <v>17</v>
      </c>
      <c r="B18" t="s">
        <v>220</v>
      </c>
      <c r="C18" t="s">
        <v>17</v>
      </c>
      <c r="D18">
        <v>97.96664984609636</v>
      </c>
      <c r="E18">
        <v>98.572801657061291</v>
      </c>
      <c r="F18">
        <v>98.69378013099471</v>
      </c>
      <c r="G18">
        <v>98.675816661871437</v>
      </c>
      <c r="H18">
        <v>98.534836702567802</v>
      </c>
      <c r="I18">
        <v>99.123190689886854</v>
      </c>
      <c r="J18">
        <v>100.34720981483569</v>
      </c>
      <c r="K18">
        <v>101.64718892867161</v>
      </c>
      <c r="L18">
        <v>101.22604065905864</v>
      </c>
      <c r="M18">
        <v>101.40323681811418</v>
      </c>
      <c r="N18">
        <v>101.43481659271238</v>
      </c>
      <c r="O18">
        <v>102.37443149812866</v>
      </c>
      <c r="P18">
        <v>103.99926786858241</v>
      </c>
      <c r="Q18">
        <v>104.64115708531673</v>
      </c>
      <c r="R18">
        <v>105.0600655260284</v>
      </c>
      <c r="S18">
        <v>105.62557077625571</v>
      </c>
      <c r="T18">
        <v>106.51295241594708</v>
      </c>
      <c r="U18">
        <v>107.65536984024379</v>
      </c>
      <c r="V18">
        <v>111.38969149035326</v>
      </c>
      <c r="W18">
        <v>113.32390381895333</v>
      </c>
      <c r="X18">
        <v>112.80641252679654</v>
      </c>
      <c r="Y18">
        <v>113.35261733694131</v>
      </c>
      <c r="Z18">
        <v>112.30797200254521</v>
      </c>
      <c r="AA18">
        <v>113.15344020710943</v>
      </c>
      <c r="AB18">
        <v>113.64</v>
      </c>
      <c r="AC18">
        <v>114.31</v>
      </c>
      <c r="AD18">
        <v>115.44</v>
      </c>
      <c r="AE18">
        <v>115.66</v>
      </c>
      <c r="AF18">
        <v>115.95</v>
      </c>
      <c r="AG18">
        <v>116.58</v>
      </c>
      <c r="AH18">
        <v>119.51</v>
      </c>
      <c r="AI18">
        <v>120.18</v>
      </c>
      <c r="AJ18">
        <v>121.03</v>
      </c>
      <c r="AK18">
        <v>121.48</v>
      </c>
      <c r="AL18">
        <v>123.55</v>
      </c>
      <c r="AM18">
        <v>126.63</v>
      </c>
      <c r="AN18">
        <v>127.07</v>
      </c>
      <c r="AO18">
        <v>126.44</v>
      </c>
      <c r="AP18">
        <v>126.43</v>
      </c>
      <c r="AQ18">
        <v>126.7</v>
      </c>
      <c r="AR18">
        <v>127.26</v>
      </c>
      <c r="AS18">
        <v>127.99</v>
      </c>
      <c r="AT18">
        <v>129.78</v>
      </c>
      <c r="AU18">
        <v>129.58000000000001</v>
      </c>
      <c r="AV18">
        <v>129.21</v>
      </c>
      <c r="AW18">
        <v>129.63999999999999</v>
      </c>
      <c r="AX18">
        <v>129.69999999999999</v>
      </c>
      <c r="AY18">
        <v>130.96</v>
      </c>
      <c r="AZ18">
        <v>132.04</v>
      </c>
      <c r="BA18">
        <v>132.27000000000001</v>
      </c>
      <c r="BB18">
        <v>132.38999999999999</v>
      </c>
      <c r="BC18">
        <v>132.97999999999999</v>
      </c>
      <c r="BD18">
        <v>133.74</v>
      </c>
      <c r="BE18">
        <v>135.87</v>
      </c>
      <c r="BF18">
        <v>136.28</v>
      </c>
      <c r="BG18">
        <v>135.69999999999999</v>
      </c>
      <c r="BH18">
        <v>135.1</v>
      </c>
      <c r="BI18">
        <v>135.52000000000001</v>
      </c>
      <c r="BJ18">
        <v>136.04</v>
      </c>
      <c r="BK18">
        <v>136.6</v>
      </c>
      <c r="BL18">
        <v>137.54</v>
      </c>
      <c r="BM18">
        <v>137.59</v>
      </c>
      <c r="BN18">
        <v>138.13999999999999</v>
      </c>
      <c r="BO18">
        <v>138.51</v>
      </c>
      <c r="BP18">
        <v>139.21</v>
      </c>
      <c r="BQ18">
        <v>141.84</v>
      </c>
      <c r="BR18">
        <v>141.44999999999999</v>
      </c>
      <c r="BS18">
        <v>140.32</v>
      </c>
      <c r="BT18">
        <v>139.97999999999999</v>
      </c>
      <c r="BU18">
        <v>139.41999999999999</v>
      </c>
      <c r="BV18">
        <v>139.16999999999999</v>
      </c>
      <c r="BW18">
        <v>140.38</v>
      </c>
      <c r="BX18">
        <v>141.07</v>
      </c>
      <c r="BY18">
        <v>141.19</v>
      </c>
      <c r="BZ18">
        <v>141.15</v>
      </c>
      <c r="CA18">
        <v>141.56</v>
      </c>
      <c r="CB18">
        <v>142.27000000000001</v>
      </c>
      <c r="CC18">
        <v>146.13</v>
      </c>
      <c r="CD18">
        <v>144.09</v>
      </c>
      <c r="CE18">
        <v>144.99</v>
      </c>
      <c r="CF18">
        <v>143.93</v>
      </c>
      <c r="CG18">
        <v>143.97999999999999</v>
      </c>
      <c r="CH18">
        <v>145.08000000000001</v>
      </c>
      <c r="CI18">
        <v>147.4</v>
      </c>
      <c r="CJ18">
        <v>148.82</v>
      </c>
      <c r="CK18">
        <v>148.78</v>
      </c>
      <c r="CL18">
        <v>147.84</v>
      </c>
      <c r="CM18">
        <v>148.72</v>
      </c>
      <c r="CN18">
        <v>149.86000000000001</v>
      </c>
      <c r="CO18">
        <v>150.66</v>
      </c>
      <c r="CP18">
        <v>149.69999999999999</v>
      </c>
      <c r="CQ18">
        <v>148.32</v>
      </c>
      <c r="CR18">
        <v>147.47</v>
      </c>
      <c r="CS18">
        <v>147.03</v>
      </c>
      <c r="CT18">
        <v>147.94999999999999</v>
      </c>
      <c r="CU18">
        <v>149.56</v>
      </c>
    </row>
    <row r="19" spans="1:99">
      <c r="A19">
        <v>18</v>
      </c>
      <c r="B19" t="s">
        <v>215</v>
      </c>
      <c r="C19" t="s">
        <v>18</v>
      </c>
      <c r="D19">
        <v>99.557219938621046</v>
      </c>
      <c r="E19">
        <v>99.140349708395163</v>
      </c>
      <c r="F19">
        <v>99.332301021046902</v>
      </c>
      <c r="G19">
        <v>99.306984226117208</v>
      </c>
      <c r="H19">
        <v>99.43534973164347</v>
      </c>
      <c r="I19">
        <v>99.827913109218983</v>
      </c>
      <c r="J19">
        <v>100.06963978615262</v>
      </c>
      <c r="K19">
        <v>100.40239567372592</v>
      </c>
      <c r="L19">
        <v>100.64418124647344</v>
      </c>
      <c r="M19">
        <v>100.58767721825451</v>
      </c>
      <c r="N19">
        <v>100.50762441054252</v>
      </c>
      <c r="O19">
        <v>101.18836392980838</v>
      </c>
      <c r="P19">
        <v>102.02014840204401</v>
      </c>
      <c r="Q19">
        <v>102.63185333394425</v>
      </c>
      <c r="R19">
        <v>102.32459769260409</v>
      </c>
      <c r="S19">
        <v>102.56473439070439</v>
      </c>
      <c r="T19">
        <v>102.83590963882274</v>
      </c>
      <c r="U19">
        <v>103.6963779208919</v>
      </c>
      <c r="V19">
        <v>106.16283084302688</v>
      </c>
      <c r="W19">
        <v>106.96272932194105</v>
      </c>
      <c r="X19">
        <v>107.54822065415817</v>
      </c>
      <c r="Y19">
        <v>107.84594044514139</v>
      </c>
      <c r="Z19">
        <v>108.43675607527319</v>
      </c>
      <c r="AA19">
        <v>109.06007360952859</v>
      </c>
      <c r="AB19">
        <v>109.93996441281139</v>
      </c>
      <c r="AC19">
        <v>110.23384341637011</v>
      </c>
      <c r="AD19">
        <v>110.35238434163701</v>
      </c>
      <c r="AE19">
        <v>109.71402135231317</v>
      </c>
      <c r="AF19">
        <v>109.68298932384342</v>
      </c>
      <c r="AG19">
        <v>109.95021352313168</v>
      </c>
      <c r="AH19">
        <v>111.28423487544484</v>
      </c>
      <c r="AI19">
        <v>111.84135231316726</v>
      </c>
      <c r="AJ19">
        <v>112.305871886121</v>
      </c>
      <c r="AK19">
        <v>112.69565836298933</v>
      </c>
      <c r="AL19">
        <v>114.25462633451957</v>
      </c>
      <c r="AM19">
        <v>117.34024911032029</v>
      </c>
      <c r="AN19">
        <v>116.96131672597866</v>
      </c>
      <c r="AO19">
        <v>116.38128113879003</v>
      </c>
      <c r="AP19">
        <v>116.59441281138791</v>
      </c>
      <c r="AQ19">
        <v>117.15572953736655</v>
      </c>
      <c r="AR19">
        <v>118.00163701067616</v>
      </c>
      <c r="AS19">
        <v>118.97893238434165</v>
      </c>
      <c r="AT19">
        <v>120.96377224199287</v>
      </c>
      <c r="AU19">
        <v>121.6344128113879</v>
      </c>
      <c r="AV19">
        <v>121.62249110320283</v>
      </c>
      <c r="AW19">
        <v>120.75270462633452</v>
      </c>
      <c r="AX19">
        <v>121.32434163701068</v>
      </c>
      <c r="AY19">
        <v>122.50156583629894</v>
      </c>
      <c r="AZ19">
        <v>123.17843416370107</v>
      </c>
      <c r="BA19">
        <v>122.78508896797153</v>
      </c>
      <c r="BB19">
        <v>123.11078291814947</v>
      </c>
      <c r="BC19">
        <v>121.96398576512455</v>
      </c>
      <c r="BD19">
        <v>121.9153024911032</v>
      </c>
      <c r="BE19">
        <v>123.55722419928826</v>
      </c>
      <c r="BF19">
        <v>125.24597864768683</v>
      </c>
      <c r="BG19">
        <v>124.89715302491103</v>
      </c>
      <c r="BH19">
        <v>125.29729537366549</v>
      </c>
      <c r="BI19">
        <v>125.42003558718862</v>
      </c>
      <c r="BJ19">
        <v>126.50330960854092</v>
      </c>
      <c r="BK19">
        <v>126.82476868327402</v>
      </c>
      <c r="BL19">
        <v>127.72743772241994</v>
      </c>
      <c r="BM19">
        <v>127.9285409252669</v>
      </c>
      <c r="BN19">
        <v>126.90270462633453</v>
      </c>
      <c r="BO19">
        <v>127.37889679715303</v>
      </c>
      <c r="BP19">
        <v>128.06185053380784</v>
      </c>
      <c r="BQ19">
        <v>129.39800711743771</v>
      </c>
      <c r="BR19">
        <v>129.34480427046265</v>
      </c>
      <c r="BS19">
        <v>129.39039145907472</v>
      </c>
      <c r="BT19">
        <v>130.03480427046264</v>
      </c>
      <c r="BU19">
        <v>130.83672597864771</v>
      </c>
      <c r="BV19">
        <v>130.96391459074732</v>
      </c>
      <c r="BW19">
        <v>131.92384341637012</v>
      </c>
      <c r="BX19">
        <v>133.08010676156584</v>
      </c>
      <c r="BY19">
        <v>133.03854092526691</v>
      </c>
      <c r="BZ19">
        <v>133.31455516014233</v>
      </c>
      <c r="CA19">
        <v>132.92156583629895</v>
      </c>
      <c r="CB19">
        <v>133.13558718861211</v>
      </c>
      <c r="CC19">
        <v>134.65629893238435</v>
      </c>
      <c r="CD19">
        <v>135.01473309608539</v>
      </c>
      <c r="CE19">
        <v>134.29412811387903</v>
      </c>
      <c r="CF19">
        <v>134.16701067615659</v>
      </c>
      <c r="CG19">
        <v>134.37548042704628</v>
      </c>
      <c r="CH19">
        <v>134.94733096085409</v>
      </c>
      <c r="CI19">
        <v>136.5047330960854</v>
      </c>
      <c r="CJ19">
        <v>136.6873309608541</v>
      </c>
      <c r="CK19">
        <v>137.00320284697509</v>
      </c>
      <c r="CL19">
        <v>136.93195729537365</v>
      </c>
      <c r="CM19">
        <v>137.17626334519571</v>
      </c>
      <c r="CN19">
        <v>138.56352313167261</v>
      </c>
      <c r="CO19">
        <v>138.90775800711742</v>
      </c>
      <c r="CP19">
        <v>139.74637010676159</v>
      </c>
      <c r="CQ19">
        <v>138.63459074733098</v>
      </c>
      <c r="CR19">
        <v>137.95284697508896</v>
      </c>
      <c r="CS19">
        <v>137.57427046263345</v>
      </c>
      <c r="CT19">
        <v>137.5329537366548</v>
      </c>
      <c r="CU19">
        <v>139.27590747330959</v>
      </c>
    </row>
    <row r="20" spans="1:99">
      <c r="A20">
        <v>19</v>
      </c>
      <c r="B20" t="s">
        <v>215</v>
      </c>
      <c r="C20" t="s">
        <v>19</v>
      </c>
      <c r="D20">
        <v>98.457221570633365</v>
      </c>
      <c r="E20">
        <v>98.293441713774328</v>
      </c>
      <c r="F20">
        <v>98.153385438041653</v>
      </c>
      <c r="G20">
        <v>98.512352636183834</v>
      </c>
      <c r="H20">
        <v>98.816771424856412</v>
      </c>
      <c r="I20">
        <v>99.46903018528144</v>
      </c>
      <c r="J20">
        <v>100.18339092489562</v>
      </c>
      <c r="K20">
        <v>101.15597379939102</v>
      </c>
      <c r="L20">
        <v>101.44801240235736</v>
      </c>
      <c r="M20">
        <v>101.72976823065399</v>
      </c>
      <c r="N20">
        <v>101.68869090791573</v>
      </c>
      <c r="O20">
        <v>102.09196076601523</v>
      </c>
      <c r="P20">
        <v>103.00387004297716</v>
      </c>
      <c r="Q20">
        <v>103.77629731572938</v>
      </c>
      <c r="R20">
        <v>104.74731073041005</v>
      </c>
      <c r="S20">
        <v>104.61107476236782</v>
      </c>
      <c r="T20">
        <v>104.60712212521902</v>
      </c>
      <c r="U20">
        <v>105.5926484637108</v>
      </c>
      <c r="V20">
        <v>108.75893035128652</v>
      </c>
      <c r="W20">
        <v>109.96375898433254</v>
      </c>
      <c r="X20">
        <v>109.83363884814618</v>
      </c>
      <c r="Y20">
        <v>110.30843146512358</v>
      </c>
      <c r="Z20">
        <v>110.13073828454235</v>
      </c>
      <c r="AA20">
        <v>110.72498940978009</v>
      </c>
      <c r="AB20">
        <v>111.90390862944162</v>
      </c>
      <c r="AC20">
        <v>111.93715736040608</v>
      </c>
      <c r="AD20">
        <v>111.61670050761421</v>
      </c>
      <c r="AE20">
        <v>111.42832487309644</v>
      </c>
      <c r="AF20">
        <v>111.5227918781726</v>
      </c>
      <c r="AG20">
        <v>112.33568527918783</v>
      </c>
      <c r="AH20">
        <v>113.5453807106599</v>
      </c>
      <c r="AI20">
        <v>114.30939086294416</v>
      </c>
      <c r="AJ20">
        <v>114.47106598984772</v>
      </c>
      <c r="AK20">
        <v>115.30507614213198</v>
      </c>
      <c r="AL20">
        <v>116.50096446700508</v>
      </c>
      <c r="AM20">
        <v>119.64979695431472</v>
      </c>
      <c r="AN20">
        <v>118.97781725888325</v>
      </c>
      <c r="AO20">
        <v>118.50827411167514</v>
      </c>
      <c r="AP20">
        <v>119.03147208121828</v>
      </c>
      <c r="AQ20">
        <v>119.81959390862943</v>
      </c>
      <c r="AR20">
        <v>120.63639593908628</v>
      </c>
      <c r="AS20">
        <v>121.51025380710659</v>
      </c>
      <c r="AT20">
        <v>122.86766497461929</v>
      </c>
      <c r="AU20">
        <v>123.2307614213198</v>
      </c>
      <c r="AV20">
        <v>123.28431472081219</v>
      </c>
      <c r="AW20">
        <v>123.38401015228426</v>
      </c>
      <c r="AX20">
        <v>123.45482233502538</v>
      </c>
      <c r="AY20">
        <v>124.83918781725889</v>
      </c>
      <c r="AZ20">
        <v>125.23573604060914</v>
      </c>
      <c r="BA20">
        <v>124.77944162436548</v>
      </c>
      <c r="BB20">
        <v>125.32467005076143</v>
      </c>
      <c r="BC20">
        <v>124.36700507614214</v>
      </c>
      <c r="BD20">
        <v>124.43081218274111</v>
      </c>
      <c r="BE20">
        <v>125.34492385786803</v>
      </c>
      <c r="BF20">
        <v>125.96517766497462</v>
      </c>
      <c r="BG20">
        <v>125.96944162436549</v>
      </c>
      <c r="BH20">
        <v>126.32294416243654</v>
      </c>
      <c r="BI20">
        <v>126.94431472081219</v>
      </c>
      <c r="BJ20">
        <v>127.52258883248732</v>
      </c>
      <c r="BK20">
        <v>128.3065989847716</v>
      </c>
      <c r="BL20">
        <v>129.36040609137055</v>
      </c>
      <c r="BM20">
        <v>130.05593908629442</v>
      </c>
      <c r="BN20">
        <v>129.92736040609137</v>
      </c>
      <c r="BO20">
        <v>129.66324873096448</v>
      </c>
      <c r="BP20">
        <v>130.806192893401</v>
      </c>
      <c r="BQ20">
        <v>131.49883248730964</v>
      </c>
      <c r="BR20">
        <v>131.3817766497462</v>
      </c>
      <c r="BS20">
        <v>130.88624365482232</v>
      </c>
      <c r="BT20">
        <v>131.18827411167513</v>
      </c>
      <c r="BU20">
        <v>131.35477157360404</v>
      </c>
      <c r="BV20">
        <v>131.6097461928934</v>
      </c>
      <c r="BW20">
        <v>132.17558375634519</v>
      </c>
      <c r="BX20">
        <v>133.85893401015227</v>
      </c>
      <c r="BY20">
        <v>133.96543147208124</v>
      </c>
      <c r="BZ20">
        <v>134.12720812182741</v>
      </c>
      <c r="CA20">
        <v>134.09512690355328</v>
      </c>
      <c r="CB20">
        <v>133.96918781725887</v>
      </c>
      <c r="CC20">
        <v>135.18233502538072</v>
      </c>
      <c r="CD20">
        <v>135.12086294416244</v>
      </c>
      <c r="CE20">
        <v>135.22177664974618</v>
      </c>
      <c r="CF20">
        <v>134.93619289340103</v>
      </c>
      <c r="CG20">
        <v>135.02299492385785</v>
      </c>
      <c r="CH20">
        <v>135.36741116751267</v>
      </c>
      <c r="CI20">
        <v>135.78152284263959</v>
      </c>
      <c r="CJ20">
        <v>136.08238578680204</v>
      </c>
      <c r="CK20">
        <v>135.691269035533</v>
      </c>
      <c r="CL20">
        <v>136.12446700507616</v>
      </c>
      <c r="CM20">
        <v>137.02355329949236</v>
      </c>
      <c r="CN20">
        <v>138.07172588832486</v>
      </c>
      <c r="CO20">
        <v>138.91375634517766</v>
      </c>
      <c r="CP20">
        <v>139.83781725888326</v>
      </c>
      <c r="CQ20">
        <v>140.06964467005076</v>
      </c>
      <c r="CR20">
        <v>139.79167512690356</v>
      </c>
      <c r="CS20">
        <v>139.66020304568528</v>
      </c>
      <c r="CT20">
        <v>139.81203045685277</v>
      </c>
      <c r="CU20">
        <v>140.45878172588831</v>
      </c>
    </row>
    <row r="21" spans="1:99">
      <c r="A21">
        <v>20</v>
      </c>
      <c r="B21" t="s">
        <v>219</v>
      </c>
      <c r="C21" t="s">
        <v>20</v>
      </c>
      <c r="D21">
        <v>98.303287826294834</v>
      </c>
      <c r="E21">
        <v>98.640456726466567</v>
      </c>
      <c r="F21">
        <v>98.594971625008014</v>
      </c>
      <c r="G21">
        <v>99.408706374176973</v>
      </c>
      <c r="H21">
        <v>99.206983032123929</v>
      </c>
      <c r="I21">
        <v>99.886884549901552</v>
      </c>
      <c r="J21">
        <v>100.93211693098299</v>
      </c>
      <c r="K21">
        <v>101.55434949069502</v>
      </c>
      <c r="L21">
        <v>100.89826429310618</v>
      </c>
      <c r="M21">
        <v>100.32430974010047</v>
      </c>
      <c r="N21">
        <v>100.85194681222167</v>
      </c>
      <c r="O21">
        <v>101.39772259892182</v>
      </c>
      <c r="P21">
        <v>101.73865797337679</v>
      </c>
      <c r="Q21">
        <v>102.68752876208006</v>
      </c>
      <c r="R21">
        <v>103.08823529411764</v>
      </c>
      <c r="S21">
        <v>103.32997895892417</v>
      </c>
      <c r="T21">
        <v>103.48208558599836</v>
      </c>
      <c r="U21">
        <v>104.12756264236903</v>
      </c>
      <c r="V21">
        <v>109.29863831374743</v>
      </c>
      <c r="W21">
        <v>113.22596388482187</v>
      </c>
      <c r="X21">
        <v>111.01518026565465</v>
      </c>
      <c r="Y21">
        <v>111.59078027583601</v>
      </c>
      <c r="Z21">
        <v>111.0788537179247</v>
      </c>
      <c r="AA21">
        <v>111.84668989547038</v>
      </c>
      <c r="AB21">
        <v>112.35</v>
      </c>
      <c r="AC21">
        <v>111.57</v>
      </c>
      <c r="AD21">
        <v>112.16</v>
      </c>
      <c r="AE21">
        <v>112.95</v>
      </c>
      <c r="AF21">
        <v>112.93</v>
      </c>
      <c r="AG21">
        <v>114.28</v>
      </c>
      <c r="AH21">
        <v>117.19</v>
      </c>
      <c r="AI21">
        <v>116</v>
      </c>
      <c r="AJ21">
        <v>117.01</v>
      </c>
      <c r="AK21">
        <v>118.13</v>
      </c>
      <c r="AL21">
        <v>118.61</v>
      </c>
      <c r="AM21">
        <v>122.3</v>
      </c>
      <c r="AN21">
        <v>121.63</v>
      </c>
      <c r="AO21">
        <v>120.62</v>
      </c>
      <c r="AP21">
        <v>121.04</v>
      </c>
      <c r="AQ21">
        <v>121.79</v>
      </c>
      <c r="AR21">
        <v>122.58</v>
      </c>
      <c r="AS21">
        <v>123.67</v>
      </c>
      <c r="AT21">
        <v>124.78</v>
      </c>
      <c r="AU21">
        <v>126.73</v>
      </c>
      <c r="AV21">
        <v>124.73</v>
      </c>
      <c r="AW21">
        <v>125.87</v>
      </c>
      <c r="AX21">
        <v>125.9</v>
      </c>
      <c r="AY21">
        <v>127.83</v>
      </c>
      <c r="AZ21">
        <v>128.5</v>
      </c>
      <c r="BA21">
        <v>127.28</v>
      </c>
      <c r="BB21">
        <v>127.64</v>
      </c>
      <c r="BC21">
        <v>127.71</v>
      </c>
      <c r="BD21">
        <v>128.08000000000001</v>
      </c>
      <c r="BE21">
        <v>128.46</v>
      </c>
      <c r="BF21">
        <v>129.79</v>
      </c>
      <c r="BG21">
        <v>129.66</v>
      </c>
      <c r="BH21">
        <v>129.78</v>
      </c>
      <c r="BI21">
        <v>129.51</v>
      </c>
      <c r="BJ21">
        <v>129.85</v>
      </c>
      <c r="BK21">
        <v>130.27000000000001</v>
      </c>
      <c r="BL21">
        <v>131.09</v>
      </c>
      <c r="BM21">
        <v>131.13</v>
      </c>
      <c r="BN21">
        <v>130.72</v>
      </c>
      <c r="BO21">
        <v>131.19</v>
      </c>
      <c r="BP21">
        <v>131.44999999999999</v>
      </c>
      <c r="BQ21">
        <v>133.49</v>
      </c>
      <c r="BR21">
        <v>134.56</v>
      </c>
      <c r="BS21">
        <v>132.53</v>
      </c>
      <c r="BT21">
        <v>131.86000000000001</v>
      </c>
      <c r="BU21">
        <v>132.55000000000001</v>
      </c>
      <c r="BV21">
        <v>131.15</v>
      </c>
      <c r="BW21">
        <v>132.84</v>
      </c>
      <c r="BX21">
        <v>133.71</v>
      </c>
      <c r="BY21">
        <v>134.19</v>
      </c>
      <c r="BZ21">
        <v>135.01</v>
      </c>
      <c r="CA21">
        <v>135.84</v>
      </c>
      <c r="CB21">
        <v>136.38</v>
      </c>
      <c r="CC21">
        <v>138.71</v>
      </c>
      <c r="CD21">
        <v>137.09</v>
      </c>
      <c r="CE21">
        <v>136.71</v>
      </c>
      <c r="CF21">
        <v>136.69999999999999</v>
      </c>
      <c r="CG21">
        <v>136.87</v>
      </c>
      <c r="CH21">
        <v>137.22999999999999</v>
      </c>
      <c r="CI21">
        <v>138.31</v>
      </c>
      <c r="CJ21">
        <v>139.36000000000001</v>
      </c>
      <c r="CK21">
        <v>139.03</v>
      </c>
      <c r="CL21">
        <v>138.99</v>
      </c>
      <c r="CM21">
        <v>139.46</v>
      </c>
      <c r="CN21">
        <v>140.29</v>
      </c>
      <c r="CO21">
        <v>140.97999999999999</v>
      </c>
      <c r="CP21">
        <v>140.81</v>
      </c>
      <c r="CQ21">
        <v>141.41999999999999</v>
      </c>
      <c r="CR21">
        <v>140.31</v>
      </c>
      <c r="CS21">
        <v>140.32</v>
      </c>
      <c r="CT21">
        <v>140.91</v>
      </c>
      <c r="CU21">
        <v>141.11000000000001</v>
      </c>
    </row>
    <row r="22" spans="1:99">
      <c r="A22">
        <v>21</v>
      </c>
      <c r="B22" t="s">
        <v>219</v>
      </c>
      <c r="C22" t="s">
        <v>21</v>
      </c>
      <c r="D22">
        <v>97.099581423409873</v>
      </c>
      <c r="E22">
        <v>97.911628300785694</v>
      </c>
      <c r="F22">
        <v>98.888357504708623</v>
      </c>
      <c r="G22">
        <v>99.492582158276448</v>
      </c>
      <c r="H22">
        <v>99.466190199433015</v>
      </c>
      <c r="I22">
        <v>100.78692580134539</v>
      </c>
      <c r="J22">
        <v>101.9226806897572</v>
      </c>
      <c r="K22">
        <v>102.07623005886742</v>
      </c>
      <c r="L22">
        <v>101.0099093241755</v>
      </c>
      <c r="M22">
        <v>99.979272058969286</v>
      </c>
      <c r="N22">
        <v>100.37460484158285</v>
      </c>
      <c r="O22">
        <v>100.99203763868874</v>
      </c>
      <c r="P22">
        <v>102.41638516083873</v>
      </c>
      <c r="Q22">
        <v>100.79059073212829</v>
      </c>
      <c r="R22">
        <v>101.3213621202768</v>
      </c>
      <c r="S22">
        <v>101.44613455575143</v>
      </c>
      <c r="T22">
        <v>103.05681237951092</v>
      </c>
      <c r="U22">
        <v>102.86274552521282</v>
      </c>
      <c r="V22">
        <v>106.25492794778827</v>
      </c>
      <c r="W22">
        <v>109.85961347507993</v>
      </c>
      <c r="X22">
        <v>109.26871715223714</v>
      </c>
      <c r="Y22">
        <v>106.25935142539998</v>
      </c>
      <c r="Z22">
        <v>106.48277705271082</v>
      </c>
      <c r="AA22">
        <v>108.08262152912032</v>
      </c>
      <c r="AB22">
        <v>108.98396825396824</v>
      </c>
      <c r="AC22">
        <v>109.96269841269842</v>
      </c>
      <c r="AD22">
        <v>110.38492063492063</v>
      </c>
      <c r="AE22">
        <v>111.32825396825396</v>
      </c>
      <c r="AF22">
        <v>111.78015873015873</v>
      </c>
      <c r="AG22">
        <v>111.96984126984127</v>
      </c>
      <c r="AH22">
        <v>112.37269841269841</v>
      </c>
      <c r="AI22">
        <v>112.66428571428571</v>
      </c>
      <c r="AJ22">
        <v>112.3131746031746</v>
      </c>
      <c r="AK22">
        <v>112.67285714285714</v>
      </c>
      <c r="AL22">
        <v>113.79285714285714</v>
      </c>
      <c r="AM22">
        <v>115.85746031746032</v>
      </c>
      <c r="AN22">
        <v>117.7695238095238</v>
      </c>
      <c r="AO22">
        <v>119.90460317460317</v>
      </c>
      <c r="AP22">
        <v>120.39920634920635</v>
      </c>
      <c r="AQ22">
        <v>120.90317460317459</v>
      </c>
      <c r="AR22">
        <v>122.23984126984126</v>
      </c>
      <c r="AS22">
        <v>121.8779365079365</v>
      </c>
      <c r="AT22">
        <v>123.05285714285714</v>
      </c>
      <c r="AU22">
        <v>121.18809523809523</v>
      </c>
      <c r="AV22">
        <v>121.46</v>
      </c>
      <c r="AW22">
        <v>122.42968253968253</v>
      </c>
      <c r="AX22">
        <v>122.03968253968253</v>
      </c>
      <c r="AY22">
        <v>122.98015873015872</v>
      </c>
      <c r="AZ22">
        <v>123.32492063492063</v>
      </c>
      <c r="BA22">
        <v>123.3838095238095</v>
      </c>
      <c r="BB22">
        <v>123.06682539682539</v>
      </c>
      <c r="BC22">
        <v>121.89380952380952</v>
      </c>
      <c r="BD22">
        <v>123.65238095238095</v>
      </c>
      <c r="BE22">
        <v>124.09428571428572</v>
      </c>
      <c r="BF22">
        <v>124.72809523809524</v>
      </c>
      <c r="BG22">
        <v>125.185873015873</v>
      </c>
      <c r="BH22">
        <v>124.97920634920635</v>
      </c>
      <c r="BI22">
        <v>125.66698412698412</v>
      </c>
      <c r="BJ22">
        <v>126.18999999999998</v>
      </c>
      <c r="BK22">
        <v>126.98333333333332</v>
      </c>
      <c r="BL22">
        <v>127.31666666666666</v>
      </c>
      <c r="BM22">
        <v>126.56634920634922</v>
      </c>
      <c r="BN22">
        <v>127.95253968253968</v>
      </c>
      <c r="BO22">
        <v>127.08698412698412</v>
      </c>
      <c r="BP22">
        <v>127.42666666666666</v>
      </c>
      <c r="BQ22">
        <v>131.31888888888889</v>
      </c>
      <c r="BR22">
        <v>132.62460317460315</v>
      </c>
      <c r="BS22">
        <v>129.86968253968254</v>
      </c>
      <c r="BT22">
        <v>129.79396825396825</v>
      </c>
      <c r="BU22">
        <v>128.42190476190476</v>
      </c>
      <c r="BV22">
        <v>127.40333333333334</v>
      </c>
      <c r="BW22">
        <v>127.974126984127</v>
      </c>
      <c r="BX22">
        <v>128.71968253968254</v>
      </c>
      <c r="BY22">
        <v>129.54190476190476</v>
      </c>
      <c r="BZ22">
        <v>129.0952380952381</v>
      </c>
      <c r="CA22">
        <v>128.19936507936507</v>
      </c>
      <c r="CB22">
        <v>129.80015873015873</v>
      </c>
      <c r="CC22">
        <v>131.16841269841271</v>
      </c>
      <c r="CD22">
        <v>129.51984126984127</v>
      </c>
      <c r="CE22">
        <v>129.53444444444443</v>
      </c>
      <c r="CF22">
        <v>129.02634920634921</v>
      </c>
      <c r="CG22">
        <v>129.6368253968254</v>
      </c>
      <c r="CH22">
        <v>130.7673015873016</v>
      </c>
      <c r="CI22">
        <v>132.25857142857143</v>
      </c>
      <c r="CJ22">
        <v>132.7222222222222</v>
      </c>
      <c r="CK22">
        <v>133.26301587301586</v>
      </c>
      <c r="CL22">
        <v>133.92079365079363</v>
      </c>
      <c r="CM22">
        <v>133.74968253968254</v>
      </c>
      <c r="CN22">
        <v>135.88285714285712</v>
      </c>
      <c r="CO22">
        <v>136.54365079365078</v>
      </c>
      <c r="CP22">
        <v>136.30920634920633</v>
      </c>
      <c r="CQ22">
        <v>136.1311111111111</v>
      </c>
      <c r="CR22">
        <v>136.14920634920634</v>
      </c>
      <c r="CS22">
        <v>136.49142857142857</v>
      </c>
      <c r="CT22">
        <v>135.40158730158728</v>
      </c>
      <c r="CU22">
        <v>135.01555555555555</v>
      </c>
    </row>
    <row r="23" spans="1:99">
      <c r="A23">
        <v>22</v>
      </c>
      <c r="B23" t="s">
        <v>216</v>
      </c>
      <c r="C23" t="s">
        <v>22</v>
      </c>
      <c r="D23">
        <v>98.952432329978265</v>
      </c>
      <c r="E23">
        <v>99.816181154824847</v>
      </c>
      <c r="F23">
        <v>99.251641257384193</v>
      </c>
      <c r="G23">
        <v>99.518482211241405</v>
      </c>
      <c r="H23">
        <v>99.085850907608318</v>
      </c>
      <c r="I23">
        <v>99.544609541430646</v>
      </c>
      <c r="J23">
        <v>100.13421219786727</v>
      </c>
      <c r="K23">
        <v>100.6692912579243</v>
      </c>
      <c r="L23">
        <v>100.71950805319101</v>
      </c>
      <c r="M23">
        <v>100.56979192757252</v>
      </c>
      <c r="N23">
        <v>100.59647449007173</v>
      </c>
      <c r="O23">
        <v>101.14152467090541</v>
      </c>
      <c r="P23">
        <v>102.65656152451751</v>
      </c>
      <c r="Q23">
        <v>103.56558485444707</v>
      </c>
      <c r="R23">
        <v>104.24358212712772</v>
      </c>
      <c r="S23">
        <v>104.70478687953079</v>
      </c>
      <c r="T23">
        <v>103.94186062573817</v>
      </c>
      <c r="U23">
        <v>104.77125698958723</v>
      </c>
      <c r="V23">
        <v>108.94431573106857</v>
      </c>
      <c r="W23">
        <v>110.35474161607463</v>
      </c>
      <c r="X23">
        <v>108.87325042594426</v>
      </c>
      <c r="Y23">
        <v>109.26934617603861</v>
      </c>
      <c r="Z23">
        <v>109.44963307817564</v>
      </c>
      <c r="AA23">
        <v>110.0860807368436</v>
      </c>
      <c r="AB23">
        <v>111.6678947368421</v>
      </c>
      <c r="AC23">
        <v>111.99587719298245</v>
      </c>
      <c r="AD23">
        <v>111.56991228070174</v>
      </c>
      <c r="AE23">
        <v>111.15912280701754</v>
      </c>
      <c r="AF23">
        <v>111.38140350877192</v>
      </c>
      <c r="AG23">
        <v>111.85114035087719</v>
      </c>
      <c r="AH23">
        <v>113.12070175438595</v>
      </c>
      <c r="AI23">
        <v>113.87412280701753</v>
      </c>
      <c r="AJ23">
        <v>114.22263157894736</v>
      </c>
      <c r="AK23">
        <v>114.38307017543858</v>
      </c>
      <c r="AL23">
        <v>115.49350877192981</v>
      </c>
      <c r="AM23">
        <v>118.0369298245614</v>
      </c>
      <c r="AN23">
        <v>118.60122807017544</v>
      </c>
      <c r="AO23">
        <v>117.89464912280701</v>
      </c>
      <c r="AP23">
        <v>118.24728070175438</v>
      </c>
      <c r="AQ23">
        <v>118.31798245614034</v>
      </c>
      <c r="AR23">
        <v>118.65140350877192</v>
      </c>
      <c r="AS23">
        <v>118.60140350877191</v>
      </c>
      <c r="AT23">
        <v>119.40964912280701</v>
      </c>
      <c r="AU23">
        <v>119.87307017543858</v>
      </c>
      <c r="AV23">
        <v>120.40394736842104</v>
      </c>
      <c r="AW23">
        <v>120.75166666666665</v>
      </c>
      <c r="AX23">
        <v>120.96298245614034</v>
      </c>
      <c r="AY23">
        <v>122.08289473684209</v>
      </c>
      <c r="AZ23">
        <v>123.48736842105262</v>
      </c>
      <c r="BA23">
        <v>123.4644736842105</v>
      </c>
      <c r="BB23">
        <v>123.38026315789473</v>
      </c>
      <c r="BC23">
        <v>122.84710526315789</v>
      </c>
      <c r="BD23">
        <v>122.48991228070174</v>
      </c>
      <c r="BE23">
        <v>123.80815789473684</v>
      </c>
      <c r="BF23">
        <v>125.1398245614035</v>
      </c>
      <c r="BG23">
        <v>124.72096491228069</v>
      </c>
      <c r="BH23">
        <v>123.94736842105262</v>
      </c>
      <c r="BI23">
        <v>124.21947368421051</v>
      </c>
      <c r="BJ23">
        <v>124.46149122807017</v>
      </c>
      <c r="BK23">
        <v>125.26245614035088</v>
      </c>
      <c r="BL23">
        <v>127.12833333333332</v>
      </c>
      <c r="BM23">
        <v>127.42254385964911</v>
      </c>
      <c r="BN23">
        <v>126.5598245614035</v>
      </c>
      <c r="BO23">
        <v>126.59684210526316</v>
      </c>
      <c r="BP23">
        <v>127.25921052631578</v>
      </c>
      <c r="BQ23">
        <v>127.99640350877192</v>
      </c>
      <c r="BR23">
        <v>128.51342105263154</v>
      </c>
      <c r="BS23">
        <v>128.1888596491228</v>
      </c>
      <c r="BT23">
        <v>128.23508771929824</v>
      </c>
      <c r="BU23">
        <v>128.31894736842105</v>
      </c>
      <c r="BV23">
        <v>128.79824561403507</v>
      </c>
      <c r="BW23">
        <v>129.88587719298243</v>
      </c>
      <c r="BX23">
        <v>130.50078947368422</v>
      </c>
      <c r="BY23">
        <v>131.05666666666667</v>
      </c>
      <c r="BZ23">
        <v>130.74166666666667</v>
      </c>
      <c r="CA23">
        <v>131.22096491228069</v>
      </c>
      <c r="CB23">
        <v>130.85263157894738</v>
      </c>
      <c r="CC23">
        <v>131.84473684210525</v>
      </c>
      <c r="CD23">
        <v>132.69728070175438</v>
      </c>
      <c r="CE23">
        <v>132.56692982456138</v>
      </c>
      <c r="CF23">
        <v>132.20307017543857</v>
      </c>
      <c r="CG23">
        <v>132.72736842105263</v>
      </c>
      <c r="CH23">
        <v>133.17929824561404</v>
      </c>
      <c r="CI23">
        <v>134.00035087719297</v>
      </c>
      <c r="CJ23">
        <v>134.67719298245612</v>
      </c>
      <c r="CK23">
        <v>134.22807017543857</v>
      </c>
      <c r="CL23">
        <v>133.94149122807016</v>
      </c>
      <c r="CM23">
        <v>134.48035087719296</v>
      </c>
      <c r="CN23">
        <v>135.58552631578945</v>
      </c>
      <c r="CO23">
        <v>136.30842105263159</v>
      </c>
      <c r="CP23">
        <v>136.12921052631577</v>
      </c>
      <c r="CQ23">
        <v>135.59666666666666</v>
      </c>
      <c r="CR23">
        <v>135.08131578947368</v>
      </c>
      <c r="CS23">
        <v>135.6767543859649</v>
      </c>
      <c r="CT23">
        <v>136.00991228070174</v>
      </c>
      <c r="CU23">
        <v>136.50377192982455</v>
      </c>
    </row>
    <row r="24" spans="1:99">
      <c r="A24">
        <v>23</v>
      </c>
      <c r="B24" t="s">
        <v>216</v>
      </c>
      <c r="C24" t="s">
        <v>23</v>
      </c>
      <c r="D24">
        <v>98.39804994421533</v>
      </c>
      <c r="E24">
        <v>98.562100252409735</v>
      </c>
      <c r="F24">
        <v>98.772413963666509</v>
      </c>
      <c r="G24">
        <v>98.568583843214711</v>
      </c>
      <c r="H24">
        <v>99.05971118779668</v>
      </c>
      <c r="I24">
        <v>99.722387292957791</v>
      </c>
      <c r="J24">
        <v>101.01533946026427</v>
      </c>
      <c r="K24">
        <v>101.39333063450226</v>
      </c>
      <c r="L24">
        <v>100.8983078751572</v>
      </c>
      <c r="M24">
        <v>100.55684920622858</v>
      </c>
      <c r="N24">
        <v>100.78604241227707</v>
      </c>
      <c r="O24">
        <v>102.26688392731006</v>
      </c>
      <c r="P24">
        <v>103.48594941564274</v>
      </c>
      <c r="Q24">
        <v>103.73515395633507</v>
      </c>
      <c r="R24">
        <v>104.40207722598572</v>
      </c>
      <c r="S24">
        <v>103.67634554080722</v>
      </c>
      <c r="T24">
        <v>103.36157793555248</v>
      </c>
      <c r="U24">
        <v>104.78643055540661</v>
      </c>
      <c r="V24">
        <v>109.25163809720398</v>
      </c>
      <c r="W24">
        <v>109.59126492728994</v>
      </c>
      <c r="X24">
        <v>108.6629104168542</v>
      </c>
      <c r="Y24">
        <v>108.36443701927402</v>
      </c>
      <c r="Z24">
        <v>108.96020728700456</v>
      </c>
      <c r="AA24">
        <v>110.57260487933807</v>
      </c>
      <c r="AB24">
        <v>111.04191176470589</v>
      </c>
      <c r="AC24">
        <v>112.68779411764706</v>
      </c>
      <c r="AD24">
        <v>112.52485294117648</v>
      </c>
      <c r="AE24">
        <v>112.49558823529412</v>
      </c>
      <c r="AF24">
        <v>112.5889705882353</v>
      </c>
      <c r="AG24">
        <v>113.27264705882354</v>
      </c>
      <c r="AH24">
        <v>114.35838235294118</v>
      </c>
      <c r="AI24">
        <v>113.54235294117647</v>
      </c>
      <c r="AJ24">
        <v>113.14926470588236</v>
      </c>
      <c r="AK24">
        <v>113.30941176470589</v>
      </c>
      <c r="AL24">
        <v>115.22573529411764</v>
      </c>
      <c r="AM24">
        <v>119.15205882352942</v>
      </c>
      <c r="AN24">
        <v>119.87955882352942</v>
      </c>
      <c r="AO24">
        <v>118.3414705882353</v>
      </c>
      <c r="AP24">
        <v>118.58852941176471</v>
      </c>
      <c r="AQ24">
        <v>118.84294117647059</v>
      </c>
      <c r="AR24">
        <v>119.37279411764706</v>
      </c>
      <c r="AS24">
        <v>120.07485294117647</v>
      </c>
      <c r="AT24">
        <v>121.35058823529413</v>
      </c>
      <c r="AU24">
        <v>120.45955882352942</v>
      </c>
      <c r="AV24">
        <v>120.77632352941178</v>
      </c>
      <c r="AW24">
        <v>121.16014705882353</v>
      </c>
      <c r="AX24">
        <v>122.01367647058824</v>
      </c>
      <c r="AY24">
        <v>125.01838235294119</v>
      </c>
      <c r="AZ24">
        <v>125.94220588235294</v>
      </c>
      <c r="BA24">
        <v>125.51602941176471</v>
      </c>
      <c r="BB24">
        <v>124.56264705882353</v>
      </c>
      <c r="BC24">
        <v>124.61308823529411</v>
      </c>
      <c r="BD24">
        <v>125.37529411764706</v>
      </c>
      <c r="BE24">
        <v>126.10308823529412</v>
      </c>
      <c r="BF24">
        <v>125.70470588235295</v>
      </c>
      <c r="BG24">
        <v>124.69735294117648</v>
      </c>
      <c r="BH24">
        <v>124.48352941176471</v>
      </c>
      <c r="BI24">
        <v>124.71544117647059</v>
      </c>
      <c r="BJ24">
        <v>125.70191176470588</v>
      </c>
      <c r="BK24">
        <v>128.11573529411766</v>
      </c>
      <c r="BL24">
        <v>129.06558823529411</v>
      </c>
      <c r="BM24">
        <v>129.25720588235293</v>
      </c>
      <c r="BN24">
        <v>128.23970588235295</v>
      </c>
      <c r="BO24">
        <v>128.54161764705881</v>
      </c>
      <c r="BP24">
        <v>128.53308823529412</v>
      </c>
      <c r="BQ24">
        <v>129.19014705882353</v>
      </c>
      <c r="BR24">
        <v>128.98750000000001</v>
      </c>
      <c r="BS24">
        <v>128.32191176470587</v>
      </c>
      <c r="BT24">
        <v>128.79161764705884</v>
      </c>
      <c r="BU24">
        <v>128.16411764705882</v>
      </c>
      <c r="BV24">
        <v>129.09970588235294</v>
      </c>
      <c r="BW24">
        <v>130.68029411764707</v>
      </c>
      <c r="BX24">
        <v>131.91411764705882</v>
      </c>
      <c r="BY24">
        <v>131.70588235294119</v>
      </c>
      <c r="BZ24">
        <v>131.12</v>
      </c>
      <c r="CA24">
        <v>131.07382352941175</v>
      </c>
      <c r="CB24">
        <v>131.96073529411765</v>
      </c>
      <c r="CC24">
        <v>132.92676470588236</v>
      </c>
      <c r="CD24">
        <v>132.74882352941177</v>
      </c>
      <c r="CE24">
        <v>132.15102941176471</v>
      </c>
      <c r="CF24">
        <v>131.24161764705883</v>
      </c>
      <c r="CG24">
        <v>131.18294117647059</v>
      </c>
      <c r="CH24">
        <v>132.26014705882355</v>
      </c>
      <c r="CI24">
        <v>134.69602941176473</v>
      </c>
      <c r="CJ24">
        <v>134.99926470588235</v>
      </c>
      <c r="CK24">
        <v>134.29779411764707</v>
      </c>
      <c r="CL24">
        <v>133.89750000000001</v>
      </c>
      <c r="CM24">
        <v>134.57632352941175</v>
      </c>
      <c r="CN24">
        <v>134.98485294117648</v>
      </c>
      <c r="CO24">
        <v>134.72235294117647</v>
      </c>
      <c r="CP24">
        <v>135.00294117647059</v>
      </c>
      <c r="CQ24">
        <v>134.60588235294117</v>
      </c>
      <c r="CR24">
        <v>133.94147058823529</v>
      </c>
      <c r="CS24">
        <v>134.08852941176471</v>
      </c>
      <c r="CT24">
        <v>134.51411764705884</v>
      </c>
      <c r="CU24">
        <v>135.59308823529412</v>
      </c>
    </row>
    <row r="25" spans="1:99">
      <c r="A25">
        <v>24</v>
      </c>
      <c r="B25" t="s">
        <v>219</v>
      </c>
      <c r="C25" t="s">
        <v>24</v>
      </c>
      <c r="D25">
        <v>98.685116745292802</v>
      </c>
      <c r="E25">
        <v>99.432978174516563</v>
      </c>
      <c r="F25">
        <v>98.633704201098965</v>
      </c>
      <c r="G25">
        <v>99.743671717850376</v>
      </c>
      <c r="H25">
        <v>98.682000552210042</v>
      </c>
      <c r="I25">
        <v>99.174359347503142</v>
      </c>
      <c r="J25">
        <v>99.831041909745622</v>
      </c>
      <c r="K25">
        <v>100.48397570064959</v>
      </c>
      <c r="L25">
        <v>100.7215902022476</v>
      </c>
      <c r="M25">
        <v>100.92113212872127</v>
      </c>
      <c r="N25">
        <v>100.97396303578992</v>
      </c>
      <c r="O25">
        <v>102.71646628437412</v>
      </c>
      <c r="P25">
        <v>103.34250435628678</v>
      </c>
      <c r="Q25">
        <v>105.8835825172536</v>
      </c>
      <c r="R25">
        <v>103.61652278896129</v>
      </c>
      <c r="S25">
        <v>103.25091897278257</v>
      </c>
      <c r="T25">
        <v>104.25113630921504</v>
      </c>
      <c r="U25">
        <v>104.89579733774229</v>
      </c>
      <c r="V25">
        <v>107.8365650863069</v>
      </c>
      <c r="W25">
        <v>109.65994440410186</v>
      </c>
      <c r="X25">
        <v>109.12857586963176</v>
      </c>
      <c r="Y25">
        <v>109.60086018625711</v>
      </c>
      <c r="Z25">
        <v>109.88218229924908</v>
      </c>
      <c r="AA25">
        <v>111.05518735257508</v>
      </c>
      <c r="AB25">
        <v>113.07622950819672</v>
      </c>
      <c r="AC25">
        <v>112.62934426229508</v>
      </c>
      <c r="AD25">
        <v>113.53573770491803</v>
      </c>
      <c r="AE25">
        <v>112.01508196721312</v>
      </c>
      <c r="AF25">
        <v>112.99819672131147</v>
      </c>
      <c r="AG25">
        <v>112.6555737704918</v>
      </c>
      <c r="AH25">
        <v>113.24704918032788</v>
      </c>
      <c r="AI25">
        <v>113.3416393442623</v>
      </c>
      <c r="AJ25">
        <v>114.05311475409837</v>
      </c>
      <c r="AK25">
        <v>114.71934426229508</v>
      </c>
      <c r="AL25">
        <v>116.13983606557379</v>
      </c>
      <c r="AM25">
        <v>121.17049180327871</v>
      </c>
      <c r="AN25">
        <v>121.35557377049182</v>
      </c>
      <c r="AO25">
        <v>121.01180327868852</v>
      </c>
      <c r="AP25">
        <v>121.30311475409837</v>
      </c>
      <c r="AQ25">
        <v>121.25868852459017</v>
      </c>
      <c r="AR25">
        <v>121.37540983606557</v>
      </c>
      <c r="AS25">
        <v>121.89737704918034</v>
      </c>
      <c r="AT25">
        <v>122.1449180327869</v>
      </c>
      <c r="AU25">
        <v>121.36606557377051</v>
      </c>
      <c r="AV25">
        <v>122.10081967213114</v>
      </c>
      <c r="AW25">
        <v>122.38442622950821</v>
      </c>
      <c r="AX25">
        <v>123.2488524590164</v>
      </c>
      <c r="AY25">
        <v>125.51459016393443</v>
      </c>
      <c r="AZ25">
        <v>126.59360655737706</v>
      </c>
      <c r="BA25">
        <v>125.72295081967215</v>
      </c>
      <c r="BB25">
        <v>125.86426229508197</v>
      </c>
      <c r="BC25">
        <v>125.34622950819673</v>
      </c>
      <c r="BD25">
        <v>126.23459016393443</v>
      </c>
      <c r="BE25">
        <v>128.26524590163933</v>
      </c>
      <c r="BF25">
        <v>127.20098360655739</v>
      </c>
      <c r="BG25">
        <v>127.26737704918034</v>
      </c>
      <c r="BH25">
        <v>127.86819672131148</v>
      </c>
      <c r="BI25">
        <v>127.77180327868852</v>
      </c>
      <c r="BJ25">
        <v>127.84114754098363</v>
      </c>
      <c r="BK25">
        <v>129.56016393442624</v>
      </c>
      <c r="BL25">
        <v>130.03229508196722</v>
      </c>
      <c r="BM25">
        <v>129.44360655737705</v>
      </c>
      <c r="BN25">
        <v>130.7716393442623</v>
      </c>
      <c r="BO25">
        <v>131.31557377049182</v>
      </c>
      <c r="BP25">
        <v>131.23459016393443</v>
      </c>
      <c r="BQ25">
        <v>132.25032786885248</v>
      </c>
      <c r="BR25">
        <v>130.62344262295085</v>
      </c>
      <c r="BS25">
        <v>130.52311475409837</v>
      </c>
      <c r="BT25">
        <v>129.68786885245902</v>
      </c>
      <c r="BU25">
        <v>129.76196721311476</v>
      </c>
      <c r="BV25">
        <v>129.77524590163935</v>
      </c>
      <c r="BW25">
        <v>132.27983606557379</v>
      </c>
      <c r="BX25">
        <v>131.49442622950821</v>
      </c>
      <c r="BY25">
        <v>132.82245901639345</v>
      </c>
      <c r="BZ25">
        <v>134.90524590163935</v>
      </c>
      <c r="CA25">
        <v>135.32573770491803</v>
      </c>
      <c r="CB25">
        <v>136.39885245901638</v>
      </c>
      <c r="CC25">
        <v>137.66524590163937</v>
      </c>
      <c r="CD25">
        <v>137.56786885245901</v>
      </c>
      <c r="CE25">
        <v>136.46639344262294</v>
      </c>
      <c r="CF25">
        <v>136.57278688524593</v>
      </c>
      <c r="CG25">
        <v>136.76639344262296</v>
      </c>
      <c r="CH25">
        <v>138.64426229508197</v>
      </c>
      <c r="CI25">
        <v>140.69540983606561</v>
      </c>
      <c r="CJ25">
        <v>140.96311475409837</v>
      </c>
      <c r="CK25">
        <v>140.15459016393442</v>
      </c>
      <c r="CL25">
        <v>140.53295081967215</v>
      </c>
      <c r="CM25">
        <v>140.69540983606558</v>
      </c>
      <c r="CN25">
        <v>141.69000000000003</v>
      </c>
      <c r="CO25">
        <v>141.68016393442625</v>
      </c>
      <c r="CP25">
        <v>141.06393442622954</v>
      </c>
      <c r="CQ25">
        <v>140.85081967213117</v>
      </c>
      <c r="CR25">
        <v>139.1709836065574</v>
      </c>
      <c r="CS25">
        <v>138.76229508196724</v>
      </c>
      <c r="CT25">
        <v>140.07557377049181</v>
      </c>
      <c r="CU25">
        <v>141.07639344262296</v>
      </c>
    </row>
    <row r="26" spans="1:99">
      <c r="A26">
        <v>25</v>
      </c>
      <c r="B26" t="s">
        <v>215</v>
      </c>
      <c r="C26" t="s">
        <v>25</v>
      </c>
      <c r="D26">
        <v>99.409024808394506</v>
      </c>
      <c r="E26">
        <v>98.90005501328389</v>
      </c>
      <c r="F26">
        <v>98.837424189639378</v>
      </c>
      <c r="G26">
        <v>99.086283530771553</v>
      </c>
      <c r="H26">
        <v>99.297763876793482</v>
      </c>
      <c r="I26">
        <v>100.02650391115417</v>
      </c>
      <c r="J26">
        <v>100.13363321735011</v>
      </c>
      <c r="K26">
        <v>100.84715314121257</v>
      </c>
      <c r="L26">
        <v>100.69585993241795</v>
      </c>
      <c r="M26">
        <v>100.83465013810084</v>
      </c>
      <c r="N26">
        <v>100.79053125279262</v>
      </c>
      <c r="O26">
        <v>101.14111698808914</v>
      </c>
      <c r="P26">
        <v>102.97017938621444</v>
      </c>
      <c r="Q26">
        <v>103.43374628080515</v>
      </c>
      <c r="R26">
        <v>103.49662800801943</v>
      </c>
      <c r="S26">
        <v>103.85149078572096</v>
      </c>
      <c r="T26">
        <v>104.30881689047897</v>
      </c>
      <c r="U26">
        <v>105.46671213124176</v>
      </c>
      <c r="V26">
        <v>107.46937595357676</v>
      </c>
      <c r="W26">
        <v>108.3506253664811</v>
      </c>
      <c r="X26">
        <v>108.68236563981863</v>
      </c>
      <c r="Y26">
        <v>109.5442279239665</v>
      </c>
      <c r="Z26">
        <v>109.94372477395528</v>
      </c>
      <c r="AA26">
        <v>110.35445565994053</v>
      </c>
      <c r="AB26">
        <v>111.23226086956522</v>
      </c>
      <c r="AC26">
        <v>111.35008695652175</v>
      </c>
      <c r="AD26">
        <v>111.51373913043479</v>
      </c>
      <c r="AE26">
        <v>111.59713043478261</v>
      </c>
      <c r="AF26">
        <v>111.77230434782609</v>
      </c>
      <c r="AG26">
        <v>112.41752173913045</v>
      </c>
      <c r="AH26">
        <v>113.49517391304347</v>
      </c>
      <c r="AI26">
        <v>114.51256521739131</v>
      </c>
      <c r="AJ26">
        <v>114.99708695652176</v>
      </c>
      <c r="AK26">
        <v>115.61560869565218</v>
      </c>
      <c r="AL26">
        <v>117.90669565217392</v>
      </c>
      <c r="AM26">
        <v>119.89834782608696</v>
      </c>
      <c r="AN26">
        <v>119.16865217391305</v>
      </c>
      <c r="AO26">
        <v>118.4095652173913</v>
      </c>
      <c r="AP26">
        <v>118.39460869565218</v>
      </c>
      <c r="AQ26">
        <v>119.25882608695653</v>
      </c>
      <c r="AR26">
        <v>119.88926086956522</v>
      </c>
      <c r="AS26">
        <v>120.72682608695654</v>
      </c>
      <c r="AT26">
        <v>121.46704347826088</v>
      </c>
      <c r="AU26">
        <v>122.00943478260871</v>
      </c>
      <c r="AV26">
        <v>121.5503043478261</v>
      </c>
      <c r="AW26">
        <v>121.36747826086958</v>
      </c>
      <c r="AX26">
        <v>121.76069565217391</v>
      </c>
      <c r="AY26">
        <v>123.07517391304349</v>
      </c>
      <c r="AZ26">
        <v>123.47617391304348</v>
      </c>
      <c r="BA26">
        <v>123.04956521739132</v>
      </c>
      <c r="BB26">
        <v>123.63282608695653</v>
      </c>
      <c r="BC26">
        <v>122.27100000000002</v>
      </c>
      <c r="BD26">
        <v>122.51269565217392</v>
      </c>
      <c r="BE26">
        <v>123.04326086956523</v>
      </c>
      <c r="BF26">
        <v>124.35365217391306</v>
      </c>
      <c r="BG26">
        <v>124.51260869565218</v>
      </c>
      <c r="BH26">
        <v>125.52160869565218</v>
      </c>
      <c r="BI26">
        <v>126.31021739130436</v>
      </c>
      <c r="BJ26">
        <v>127.75917391304348</v>
      </c>
      <c r="BK26">
        <v>128.04747826086958</v>
      </c>
      <c r="BL26">
        <v>129.91460869565219</v>
      </c>
      <c r="BM26">
        <v>129.49891304347827</v>
      </c>
      <c r="BN26">
        <v>129.84726086956522</v>
      </c>
      <c r="BO26">
        <v>130.09104347826087</v>
      </c>
      <c r="BP26">
        <v>130.3036086956522</v>
      </c>
      <c r="BQ26">
        <v>130.65265217391305</v>
      </c>
      <c r="BR26">
        <v>131.27673913043478</v>
      </c>
      <c r="BS26">
        <v>131.58439130434783</v>
      </c>
      <c r="BT26">
        <v>131.89747826086958</v>
      </c>
      <c r="BU26">
        <v>132.26504347826088</v>
      </c>
      <c r="BV26">
        <v>132.77021739130436</v>
      </c>
      <c r="BW26">
        <v>133.42247826086958</v>
      </c>
      <c r="BX26">
        <v>134.17982608695652</v>
      </c>
      <c r="BY26">
        <v>133.81447826086958</v>
      </c>
      <c r="BZ26">
        <v>134.5504347826087</v>
      </c>
      <c r="CA26">
        <v>134.80600000000001</v>
      </c>
      <c r="CB26">
        <v>134.83630434782611</v>
      </c>
      <c r="CC26">
        <v>134.98930434782608</v>
      </c>
      <c r="CD26">
        <v>135.40691304347826</v>
      </c>
      <c r="CE26">
        <v>135.48260869565217</v>
      </c>
      <c r="CF26">
        <v>135.13639130434782</v>
      </c>
      <c r="CG26">
        <v>135.71404347826086</v>
      </c>
      <c r="CH26">
        <v>136.37773913043478</v>
      </c>
      <c r="CI26">
        <v>136.68739130434784</v>
      </c>
      <c r="CJ26">
        <v>136.60982608695653</v>
      </c>
      <c r="CK26">
        <v>136.14613043478261</v>
      </c>
      <c r="CL26">
        <v>136.29356521739132</v>
      </c>
      <c r="CM26">
        <v>137.01039130434785</v>
      </c>
      <c r="CN26">
        <v>137.9448695652174</v>
      </c>
      <c r="CO26">
        <v>139.5974347826087</v>
      </c>
      <c r="CP26">
        <v>140.70639130434785</v>
      </c>
      <c r="CQ26">
        <v>141.0127391304348</v>
      </c>
      <c r="CR26">
        <v>140.56708695652173</v>
      </c>
      <c r="CS26">
        <v>140.46734782608695</v>
      </c>
      <c r="CT26">
        <v>140.14713043478261</v>
      </c>
      <c r="CU26">
        <v>139.91665217391306</v>
      </c>
    </row>
    <row r="27" spans="1:99">
      <c r="A27">
        <v>26</v>
      </c>
      <c r="B27" t="s">
        <v>218</v>
      </c>
      <c r="C27" t="s">
        <v>26</v>
      </c>
      <c r="D27">
        <v>98.876445216476995</v>
      </c>
      <c r="E27">
        <v>99.03307645850056</v>
      </c>
      <c r="F27">
        <v>98.891963407455563</v>
      </c>
      <c r="G27">
        <v>98.960565965257942</v>
      </c>
      <c r="H27">
        <v>98.759838129595579</v>
      </c>
      <c r="I27">
        <v>99.142080426242018</v>
      </c>
      <c r="J27">
        <v>100.38945011972508</v>
      </c>
      <c r="K27">
        <v>101.32772314549878</v>
      </c>
      <c r="L27">
        <v>101.01835799050009</v>
      </c>
      <c r="M27">
        <v>100.86347118796736</v>
      </c>
      <c r="N27">
        <v>101.17095963553098</v>
      </c>
      <c r="O27">
        <v>101.56606831724898</v>
      </c>
      <c r="P27">
        <v>101.91172336238404</v>
      </c>
      <c r="Q27">
        <v>102.03050435108076</v>
      </c>
      <c r="R27">
        <v>102.52259036144578</v>
      </c>
      <c r="S27">
        <v>102.57785304356008</v>
      </c>
      <c r="T27">
        <v>102.97960334617915</v>
      </c>
      <c r="U27">
        <v>103.40365682137833</v>
      </c>
      <c r="V27">
        <v>106.19747899159664</v>
      </c>
      <c r="W27">
        <v>108.16958668086343</v>
      </c>
      <c r="X27">
        <v>107.7350181887804</v>
      </c>
      <c r="Y27">
        <v>107.8639846743295</v>
      </c>
      <c r="Z27">
        <v>108.05229253505115</v>
      </c>
      <c r="AA27">
        <v>108.30594562294593</v>
      </c>
      <c r="AB27">
        <v>108.75</v>
      </c>
      <c r="AC27">
        <v>109.04</v>
      </c>
      <c r="AD27">
        <v>108.92</v>
      </c>
      <c r="AE27">
        <v>109.03</v>
      </c>
      <c r="AF27">
        <v>109.56</v>
      </c>
      <c r="AG27">
        <v>110.28</v>
      </c>
      <c r="AH27">
        <v>111.21</v>
      </c>
      <c r="AI27">
        <v>111.75</v>
      </c>
      <c r="AJ27">
        <v>112.54</v>
      </c>
      <c r="AK27">
        <v>112.61</v>
      </c>
      <c r="AL27">
        <v>114.06</v>
      </c>
      <c r="AM27">
        <v>116.85</v>
      </c>
      <c r="AN27">
        <v>117.01</v>
      </c>
      <c r="AO27">
        <v>115.69</v>
      </c>
      <c r="AP27">
        <v>116.2</v>
      </c>
      <c r="AQ27">
        <v>116.31</v>
      </c>
      <c r="AR27">
        <v>117.53</v>
      </c>
      <c r="AS27">
        <v>118.65</v>
      </c>
      <c r="AT27">
        <v>119.82</v>
      </c>
      <c r="AU27">
        <v>119.58</v>
      </c>
      <c r="AV27">
        <v>119.84</v>
      </c>
      <c r="AW27">
        <v>119.99</v>
      </c>
      <c r="AX27">
        <v>120.73</v>
      </c>
      <c r="AY27">
        <v>122.78</v>
      </c>
      <c r="AZ27">
        <v>122.71</v>
      </c>
      <c r="BA27">
        <v>122.25</v>
      </c>
      <c r="BB27">
        <v>122.23</v>
      </c>
      <c r="BC27">
        <v>122.12</v>
      </c>
      <c r="BD27">
        <v>122.28</v>
      </c>
      <c r="BE27">
        <v>123.74</v>
      </c>
      <c r="BF27">
        <v>124.53</v>
      </c>
      <c r="BG27">
        <v>123.55</v>
      </c>
      <c r="BH27">
        <v>123.94</v>
      </c>
      <c r="BI27">
        <v>123.73</v>
      </c>
      <c r="BJ27">
        <v>124.3</v>
      </c>
      <c r="BK27">
        <v>125.52</v>
      </c>
      <c r="BL27">
        <v>126.26</v>
      </c>
      <c r="BM27">
        <v>127.61</v>
      </c>
      <c r="BN27">
        <v>127.24</v>
      </c>
      <c r="BO27">
        <v>127.31</v>
      </c>
      <c r="BP27">
        <v>127.66</v>
      </c>
      <c r="BQ27">
        <v>128.91999999999999</v>
      </c>
      <c r="BR27">
        <v>129</v>
      </c>
      <c r="BS27">
        <v>129.54</v>
      </c>
      <c r="BT27">
        <v>129.55000000000001</v>
      </c>
      <c r="BU27">
        <v>128.93</v>
      </c>
      <c r="BV27">
        <v>129.51</v>
      </c>
      <c r="BW27">
        <v>130.28</v>
      </c>
      <c r="BX27">
        <v>130.93</v>
      </c>
      <c r="BY27">
        <v>131.27000000000001</v>
      </c>
      <c r="BZ27">
        <v>130.57</v>
      </c>
      <c r="CA27">
        <v>130.88</v>
      </c>
      <c r="CB27">
        <v>131.22999999999999</v>
      </c>
      <c r="CC27">
        <v>132.37</v>
      </c>
      <c r="CD27">
        <v>132.55000000000001</v>
      </c>
      <c r="CE27">
        <v>132.47999999999999</v>
      </c>
      <c r="CF27">
        <v>132.08000000000001</v>
      </c>
      <c r="CG27">
        <v>132.1</v>
      </c>
      <c r="CH27">
        <v>132.01</v>
      </c>
      <c r="CI27">
        <v>132.62</v>
      </c>
      <c r="CJ27">
        <v>132.55000000000001</v>
      </c>
      <c r="CK27">
        <v>132.06</v>
      </c>
      <c r="CL27">
        <v>131.82</v>
      </c>
      <c r="CM27">
        <v>132.05000000000001</v>
      </c>
      <c r="CN27">
        <v>132.87</v>
      </c>
      <c r="CO27">
        <v>133.08000000000001</v>
      </c>
      <c r="CP27">
        <v>133.21</v>
      </c>
      <c r="CQ27">
        <v>133.78</v>
      </c>
      <c r="CR27">
        <v>133.09</v>
      </c>
      <c r="CS27">
        <v>133.28</v>
      </c>
      <c r="CT27">
        <v>133.59</v>
      </c>
      <c r="CU27">
        <v>134.52000000000001</v>
      </c>
    </row>
    <row r="28" spans="1:99">
      <c r="A28">
        <v>27</v>
      </c>
      <c r="B28" t="s">
        <v>218</v>
      </c>
      <c r="C28" t="s">
        <v>27</v>
      </c>
      <c r="D28">
        <v>98.448022829283261</v>
      </c>
      <c r="E28">
        <v>98.747393581287952</v>
      </c>
      <c r="F28">
        <v>99.074817729105803</v>
      </c>
      <c r="G28">
        <v>99.480278411411703</v>
      </c>
      <c r="H28">
        <v>99.054673947004318</v>
      </c>
      <c r="I28">
        <v>99.545095905202089</v>
      </c>
      <c r="J28">
        <v>100.19991351085207</v>
      </c>
      <c r="K28">
        <v>101.25680543694243</v>
      </c>
      <c r="L28">
        <v>101.00268399721223</v>
      </c>
      <c r="M28">
        <v>100.98160564677089</v>
      </c>
      <c r="N28">
        <v>100.87495010692872</v>
      </c>
      <c r="O28">
        <v>101.33375889799879</v>
      </c>
      <c r="P28">
        <v>102.24106712063329</v>
      </c>
      <c r="Q28">
        <v>102.84919530418337</v>
      </c>
      <c r="R28">
        <v>103.09747586432717</v>
      </c>
      <c r="S28">
        <v>103.15265006213131</v>
      </c>
      <c r="T28">
        <v>102.97587455128429</v>
      </c>
      <c r="U28">
        <v>103.58338297592599</v>
      </c>
      <c r="V28">
        <v>106.47323247773625</v>
      </c>
      <c r="W28">
        <v>107.8942262859447</v>
      </c>
      <c r="X28">
        <v>107.70422543325066</v>
      </c>
      <c r="Y28">
        <v>107.1587889805905</v>
      </c>
      <c r="Z28">
        <v>106.76920869681082</v>
      </c>
      <c r="AA28">
        <v>107.6192785197597</v>
      </c>
      <c r="AB28">
        <v>108.81398176291796</v>
      </c>
      <c r="AC28">
        <v>109.13744680851063</v>
      </c>
      <c r="AD28">
        <v>109.16465045592706</v>
      </c>
      <c r="AE28">
        <v>109.55753799392099</v>
      </c>
      <c r="AF28">
        <v>109.3827963525836</v>
      </c>
      <c r="AG28">
        <v>109.7115501519757</v>
      </c>
      <c r="AH28">
        <v>110.99571428571431</v>
      </c>
      <c r="AI28">
        <v>111.44091185410335</v>
      </c>
      <c r="AJ28">
        <v>111.71598784194529</v>
      </c>
      <c r="AK28">
        <v>112.16954407294836</v>
      </c>
      <c r="AL28">
        <v>113.7521276595745</v>
      </c>
      <c r="AM28">
        <v>116.88544072948328</v>
      </c>
      <c r="AN28">
        <v>116.68574468085107</v>
      </c>
      <c r="AO28">
        <v>116.37221884498481</v>
      </c>
      <c r="AP28">
        <v>116.94848024316109</v>
      </c>
      <c r="AQ28">
        <v>117.33255319148938</v>
      </c>
      <c r="AR28">
        <v>117.69702127659576</v>
      </c>
      <c r="AS28">
        <v>118.55425531914895</v>
      </c>
      <c r="AT28">
        <v>119.96854103343466</v>
      </c>
      <c r="AU28">
        <v>120.41346504559273</v>
      </c>
      <c r="AV28">
        <v>121.05942249240123</v>
      </c>
      <c r="AW28">
        <v>120.96401215805473</v>
      </c>
      <c r="AX28">
        <v>121.28054711246202</v>
      </c>
      <c r="AY28">
        <v>122.12565349544076</v>
      </c>
      <c r="AZ28">
        <v>123.62060790273559</v>
      </c>
      <c r="BA28">
        <v>123.52069908814592</v>
      </c>
      <c r="BB28">
        <v>123.61963525835867</v>
      </c>
      <c r="BC28">
        <v>123.13747720364744</v>
      </c>
      <c r="BD28">
        <v>123.09674772036476</v>
      </c>
      <c r="BE28">
        <v>123.64920972644379</v>
      </c>
      <c r="BF28">
        <v>124.92948328267479</v>
      </c>
      <c r="BG28">
        <v>124.37541033434651</v>
      </c>
      <c r="BH28">
        <v>124.77683890577509</v>
      </c>
      <c r="BI28">
        <v>124.77617021276598</v>
      </c>
      <c r="BJ28">
        <v>125.33148936170213</v>
      </c>
      <c r="BK28">
        <v>125.71373860182372</v>
      </c>
      <c r="BL28">
        <v>127.12373860182373</v>
      </c>
      <c r="BM28">
        <v>128.07744680851064</v>
      </c>
      <c r="BN28">
        <v>127.84151975683891</v>
      </c>
      <c r="BO28">
        <v>128.2628267477204</v>
      </c>
      <c r="BP28">
        <v>127.95358662613984</v>
      </c>
      <c r="BQ28">
        <v>129.19826747720364</v>
      </c>
      <c r="BR28">
        <v>130.39893617021281</v>
      </c>
      <c r="BS28">
        <v>130.06613981762922</v>
      </c>
      <c r="BT28">
        <v>129.98063829787236</v>
      </c>
      <c r="BU28">
        <v>129.58325227963527</v>
      </c>
      <c r="BV28">
        <v>129.94440729483281</v>
      </c>
      <c r="BW28">
        <v>131.29079027355624</v>
      </c>
      <c r="BX28">
        <v>132.35294832826747</v>
      </c>
      <c r="BY28">
        <v>132.65556231003043</v>
      </c>
      <c r="BZ28">
        <v>132.57155015197571</v>
      </c>
      <c r="CA28">
        <v>132.80726443769001</v>
      </c>
      <c r="CB28">
        <v>133.29276595744682</v>
      </c>
      <c r="CC28">
        <v>134.54723404255324</v>
      </c>
      <c r="CD28">
        <v>135.29510638297876</v>
      </c>
      <c r="CE28">
        <v>135.15866261398179</v>
      </c>
      <c r="CF28">
        <v>133.99717325227965</v>
      </c>
      <c r="CG28">
        <v>134.35887537993924</v>
      </c>
      <c r="CH28">
        <v>134.72866261398178</v>
      </c>
      <c r="CI28">
        <v>135.88875379939211</v>
      </c>
      <c r="CJ28">
        <v>136.61471124620061</v>
      </c>
      <c r="CK28">
        <v>136.36012158054714</v>
      </c>
      <c r="CL28">
        <v>136.65486322188451</v>
      </c>
      <c r="CM28">
        <v>137.22762917933133</v>
      </c>
      <c r="CN28">
        <v>138.27668693009122</v>
      </c>
      <c r="CO28">
        <v>138.55762917933131</v>
      </c>
      <c r="CP28">
        <v>138.4950455927052</v>
      </c>
      <c r="CQ28">
        <v>138.9932218844985</v>
      </c>
      <c r="CR28">
        <v>138.78142857142859</v>
      </c>
      <c r="CS28">
        <v>138.87595744680854</v>
      </c>
      <c r="CT28">
        <v>139.02844984802431</v>
      </c>
      <c r="CU28">
        <v>139.07896656534956</v>
      </c>
    </row>
    <row r="29" spans="1:99">
      <c r="A29">
        <v>28</v>
      </c>
      <c r="B29" t="s">
        <v>218</v>
      </c>
      <c r="C29" t="s">
        <v>28</v>
      </c>
      <c r="D29">
        <v>97.63873858849847</v>
      </c>
      <c r="E29">
        <v>97.591107376509328</v>
      </c>
      <c r="F29">
        <v>97.797458453003756</v>
      </c>
      <c r="G29">
        <v>97.830036501053542</v>
      </c>
      <c r="H29">
        <v>98.670283021359467</v>
      </c>
      <c r="I29">
        <v>99.340807747294917</v>
      </c>
      <c r="J29">
        <v>100.98247729598037</v>
      </c>
      <c r="K29">
        <v>104.05341705140015</v>
      </c>
      <c r="L29">
        <v>101.7972057989397</v>
      </c>
      <c r="M29">
        <v>101.29342098716488</v>
      </c>
      <c r="N29">
        <v>100.61900861221469</v>
      </c>
      <c r="O29">
        <v>102.38603856658062</v>
      </c>
      <c r="P29">
        <v>102.54572190056061</v>
      </c>
      <c r="Q29">
        <v>103.1759336872497</v>
      </c>
      <c r="R29">
        <v>102.79468732706142</v>
      </c>
      <c r="S29">
        <v>102.06543593492962</v>
      </c>
      <c r="T29">
        <v>101.91924678616694</v>
      </c>
      <c r="U29">
        <v>102.96276162000545</v>
      </c>
      <c r="V29">
        <v>107.77134317205305</v>
      </c>
      <c r="W29">
        <v>110.00666476244884</v>
      </c>
      <c r="X29">
        <v>109.15987104115305</v>
      </c>
      <c r="Y29">
        <v>108.69524697110904</v>
      </c>
      <c r="Z29">
        <v>109.45958602603727</v>
      </c>
      <c r="AA29">
        <v>110.44244283876077</v>
      </c>
      <c r="AB29">
        <v>111.58</v>
      </c>
      <c r="AC29">
        <v>110.78</v>
      </c>
      <c r="AD29">
        <v>111.45</v>
      </c>
      <c r="AE29">
        <v>111.68</v>
      </c>
      <c r="AF29">
        <v>112.58</v>
      </c>
      <c r="AG29">
        <v>113.64</v>
      </c>
      <c r="AH29">
        <v>115.38</v>
      </c>
      <c r="AI29">
        <v>115.54</v>
      </c>
      <c r="AJ29">
        <v>115.12</v>
      </c>
      <c r="AK29">
        <v>116.63</v>
      </c>
      <c r="AL29">
        <v>116.87</v>
      </c>
      <c r="AM29">
        <v>120.21</v>
      </c>
      <c r="AN29">
        <v>120.35</v>
      </c>
      <c r="AO29">
        <v>118.14</v>
      </c>
      <c r="AP29">
        <v>117.34</v>
      </c>
      <c r="AQ29">
        <v>117.78</v>
      </c>
      <c r="AR29">
        <v>120.42</v>
      </c>
      <c r="AS29">
        <v>120.46</v>
      </c>
      <c r="AT29">
        <v>122.05</v>
      </c>
      <c r="AU29">
        <v>121.14</v>
      </c>
      <c r="AV29">
        <v>121.29</v>
      </c>
      <c r="AW29">
        <v>122.24</v>
      </c>
      <c r="AX29">
        <v>122.81</v>
      </c>
      <c r="AY29">
        <v>125.22</v>
      </c>
      <c r="AZ29">
        <v>124.71</v>
      </c>
      <c r="BA29">
        <v>123.95</v>
      </c>
      <c r="BB29">
        <v>124.42</v>
      </c>
      <c r="BC29">
        <v>123.76</v>
      </c>
      <c r="BD29">
        <v>124.75</v>
      </c>
      <c r="BE29">
        <v>125.53</v>
      </c>
      <c r="BF29">
        <v>126.02</v>
      </c>
      <c r="BG29">
        <v>125.5</v>
      </c>
      <c r="BH29">
        <v>126.24</v>
      </c>
      <c r="BI29">
        <v>125.04</v>
      </c>
      <c r="BJ29">
        <v>125.65</v>
      </c>
      <c r="BK29">
        <v>127.09</v>
      </c>
      <c r="BL29">
        <v>128.77000000000001</v>
      </c>
      <c r="BM29">
        <v>129.13999999999999</v>
      </c>
      <c r="BN29">
        <v>129.46</v>
      </c>
      <c r="BO29">
        <v>130.06</v>
      </c>
      <c r="BP29">
        <v>131.11000000000001</v>
      </c>
      <c r="BQ29">
        <v>132.1</v>
      </c>
      <c r="BR29">
        <v>132.16</v>
      </c>
      <c r="BS29">
        <v>132.22999999999999</v>
      </c>
      <c r="BT29">
        <v>132.06</v>
      </c>
      <c r="BU29">
        <v>130.33000000000001</v>
      </c>
      <c r="BV29">
        <v>130.15</v>
      </c>
      <c r="BW29">
        <v>132.59</v>
      </c>
      <c r="BX29">
        <v>133.5</v>
      </c>
      <c r="BY29">
        <v>133.08000000000001</v>
      </c>
      <c r="BZ29">
        <v>132.97</v>
      </c>
      <c r="CA29">
        <v>133.97999999999999</v>
      </c>
      <c r="CB29">
        <v>134.33000000000001</v>
      </c>
      <c r="CC29">
        <v>136.87</v>
      </c>
      <c r="CD29">
        <v>137.13999999999999</v>
      </c>
      <c r="CE29">
        <v>137.06</v>
      </c>
      <c r="CF29">
        <v>135.38999999999999</v>
      </c>
      <c r="CG29">
        <v>138.46</v>
      </c>
      <c r="CH29">
        <v>139.61000000000001</v>
      </c>
      <c r="CI29">
        <v>141.15</v>
      </c>
      <c r="CJ29">
        <v>141.44999999999999</v>
      </c>
      <c r="CK29">
        <v>141.04</v>
      </c>
      <c r="CL29">
        <v>140.4</v>
      </c>
      <c r="CM29">
        <v>141.41</v>
      </c>
      <c r="CN29">
        <v>142.78</v>
      </c>
      <c r="CO29">
        <v>144.15</v>
      </c>
      <c r="CP29">
        <v>143.16999999999999</v>
      </c>
      <c r="CQ29">
        <v>143.62</v>
      </c>
      <c r="CR29">
        <v>143.12</v>
      </c>
      <c r="CS29">
        <v>142.83000000000001</v>
      </c>
      <c r="CT29">
        <v>143.21</v>
      </c>
      <c r="CU29">
        <v>144.4</v>
      </c>
    </row>
    <row r="30" spans="1:99">
      <c r="A30">
        <v>29</v>
      </c>
      <c r="B30" t="s">
        <v>218</v>
      </c>
      <c r="C30" t="s">
        <v>29</v>
      </c>
      <c r="D30">
        <v>98.335764932686899</v>
      </c>
      <c r="E30">
        <v>98.818553888376499</v>
      </c>
      <c r="F30">
        <v>98.601315301326508</v>
      </c>
      <c r="G30">
        <v>99.167802230362085</v>
      </c>
      <c r="H30">
        <v>99.220089374266891</v>
      </c>
      <c r="I30">
        <v>99.754920944556531</v>
      </c>
      <c r="J30">
        <v>100.42825076238047</v>
      </c>
      <c r="K30">
        <v>101.23622759152465</v>
      </c>
      <c r="L30">
        <v>100.77572171316633</v>
      </c>
      <c r="M30">
        <v>100.77214944068973</v>
      </c>
      <c r="N30">
        <v>101.22348575964429</v>
      </c>
      <c r="O30">
        <v>101.66571806101925</v>
      </c>
      <c r="P30">
        <v>101.77276057729158</v>
      </c>
      <c r="Q30">
        <v>102.03249902284159</v>
      </c>
      <c r="R30">
        <v>102.2757156127675</v>
      </c>
      <c r="S30">
        <v>102.59173218187972</v>
      </c>
      <c r="T30">
        <v>103.47747883006981</v>
      </c>
      <c r="U30">
        <v>104.6989232863191</v>
      </c>
      <c r="V30">
        <v>109.45712979794686</v>
      </c>
      <c r="W30">
        <v>110.57071963934621</v>
      </c>
      <c r="X30">
        <v>109.70839539275428</v>
      </c>
      <c r="Y30">
        <v>108.50288122126464</v>
      </c>
      <c r="Z30">
        <v>108.4440133731075</v>
      </c>
      <c r="AA30">
        <v>108.50489908503577</v>
      </c>
      <c r="AB30">
        <v>109.38138888888889</v>
      </c>
      <c r="AC30">
        <v>108.18625</v>
      </c>
      <c r="AD30">
        <v>107.99972222222223</v>
      </c>
      <c r="AE30">
        <v>108.27180555555557</v>
      </c>
      <c r="AF30">
        <v>108.87958333333333</v>
      </c>
      <c r="AG30">
        <v>109.76819444444445</v>
      </c>
      <c r="AH30">
        <v>111.69277777777778</v>
      </c>
      <c r="AI30">
        <v>112.05833333333332</v>
      </c>
      <c r="AJ30">
        <v>111.71777777777778</v>
      </c>
      <c r="AK30">
        <v>112.06555555555555</v>
      </c>
      <c r="AL30">
        <v>113.92347222222223</v>
      </c>
      <c r="AM30">
        <v>117.67208333333335</v>
      </c>
      <c r="AN30">
        <v>116.95791666666666</v>
      </c>
      <c r="AO30">
        <v>116.07680555555555</v>
      </c>
      <c r="AP30">
        <v>116.42861111111111</v>
      </c>
      <c r="AQ30">
        <v>116.63611111111112</v>
      </c>
      <c r="AR30">
        <v>117.23416666666665</v>
      </c>
      <c r="AS30">
        <v>117.83652777777777</v>
      </c>
      <c r="AT30">
        <v>118.87277777777778</v>
      </c>
      <c r="AU30">
        <v>119.2638888888889</v>
      </c>
      <c r="AV30">
        <v>119.81291666666667</v>
      </c>
      <c r="AW30">
        <v>119.16861111111112</v>
      </c>
      <c r="AX30">
        <v>119.49458333333334</v>
      </c>
      <c r="AY30">
        <v>120.34</v>
      </c>
      <c r="AZ30">
        <v>122.04194444444445</v>
      </c>
      <c r="BA30">
        <v>121.77097222222224</v>
      </c>
      <c r="BB30">
        <v>121.9638888888889</v>
      </c>
      <c r="BC30">
        <v>121.16375000000001</v>
      </c>
      <c r="BD30">
        <v>121.77652777777777</v>
      </c>
      <c r="BE30">
        <v>122.69388888888889</v>
      </c>
      <c r="BF30">
        <v>123.89833333333334</v>
      </c>
      <c r="BG30">
        <v>123.65763888888888</v>
      </c>
      <c r="BH30">
        <v>123.74263888888891</v>
      </c>
      <c r="BI30">
        <v>123.99083333333334</v>
      </c>
      <c r="BJ30">
        <v>123.26166666666666</v>
      </c>
      <c r="BK30">
        <v>123.57736111111112</v>
      </c>
      <c r="BL30">
        <v>124.51805555555556</v>
      </c>
      <c r="BM30">
        <v>124.90958333333333</v>
      </c>
      <c r="BN30">
        <v>124.70402777777778</v>
      </c>
      <c r="BO30">
        <v>124.35666666666668</v>
      </c>
      <c r="BP30">
        <v>125.03305555555556</v>
      </c>
      <c r="BQ30">
        <v>129.08041666666668</v>
      </c>
      <c r="BR30">
        <v>130.36180555555558</v>
      </c>
      <c r="BS30">
        <v>128.33777777777777</v>
      </c>
      <c r="BT30">
        <v>127.6738888888889</v>
      </c>
      <c r="BU30">
        <v>126.54569444444445</v>
      </c>
      <c r="BV30">
        <v>126.37166666666667</v>
      </c>
      <c r="BW30">
        <v>127.24861111111113</v>
      </c>
      <c r="BX30">
        <v>128.03874999999999</v>
      </c>
      <c r="BY30">
        <v>128.14625000000001</v>
      </c>
      <c r="BZ30">
        <v>127.67944444444444</v>
      </c>
      <c r="CA30">
        <v>127.48472222222222</v>
      </c>
      <c r="CB30">
        <v>128.82930555555555</v>
      </c>
      <c r="CC30">
        <v>131.39250000000001</v>
      </c>
      <c r="CD30">
        <v>132.45833333333334</v>
      </c>
      <c r="CE30">
        <v>130.3138888888889</v>
      </c>
      <c r="CF30">
        <v>129.46291666666667</v>
      </c>
      <c r="CG30">
        <v>129.72097222222223</v>
      </c>
      <c r="CH30">
        <v>130.13375000000002</v>
      </c>
      <c r="CI30">
        <v>130.62541666666667</v>
      </c>
      <c r="CJ30">
        <v>131.46541666666667</v>
      </c>
      <c r="CK30">
        <v>131.26791666666668</v>
      </c>
      <c r="CL30">
        <v>131.00277777777779</v>
      </c>
      <c r="CM30">
        <v>131.54472222222222</v>
      </c>
      <c r="CN30">
        <v>133.31527777777777</v>
      </c>
      <c r="CO30">
        <v>135.9675</v>
      </c>
      <c r="CP30">
        <v>136.15944444444446</v>
      </c>
      <c r="CQ30">
        <v>133.83305555555555</v>
      </c>
      <c r="CR30">
        <v>134.25986111111112</v>
      </c>
      <c r="CS30">
        <v>133.61763888888888</v>
      </c>
      <c r="CT30">
        <v>133.57569444444445</v>
      </c>
      <c r="CU30">
        <v>134.15847222222223</v>
      </c>
    </row>
    <row r="31" spans="1:99">
      <c r="A31">
        <v>30</v>
      </c>
      <c r="B31" t="s">
        <v>218</v>
      </c>
      <c r="C31" t="s">
        <v>30</v>
      </c>
      <c r="D31">
        <v>97.616871802006429</v>
      </c>
      <c r="E31">
        <v>97.925416808562161</v>
      </c>
      <c r="F31">
        <v>98.456841658781016</v>
      </c>
      <c r="G31">
        <v>99.311745322416357</v>
      </c>
      <c r="H31">
        <v>98.977839162767651</v>
      </c>
      <c r="I31">
        <v>99.599194449006717</v>
      </c>
      <c r="J31">
        <v>100.1303073607485</v>
      </c>
      <c r="K31">
        <v>102.48481898544692</v>
      </c>
      <c r="L31">
        <v>100.70371548342804</v>
      </c>
      <c r="M31">
        <v>100.97948376259988</v>
      </c>
      <c r="N31">
        <v>101.87333137945585</v>
      </c>
      <c r="O31">
        <v>101.94043382478048</v>
      </c>
      <c r="P31">
        <v>102.13998691711055</v>
      </c>
      <c r="Q31">
        <v>102.79008389103592</v>
      </c>
      <c r="R31">
        <v>103.52039367843285</v>
      </c>
      <c r="S31">
        <v>103.39238597813797</v>
      </c>
      <c r="T31">
        <v>103.28085226737061</v>
      </c>
      <c r="U31">
        <v>103.78317334839075</v>
      </c>
      <c r="V31">
        <v>106.9217458181119</v>
      </c>
      <c r="W31">
        <v>108.51022204832242</v>
      </c>
      <c r="X31">
        <v>106.63461538461539</v>
      </c>
      <c r="Y31">
        <v>105.66516347237881</v>
      </c>
      <c r="Z31">
        <v>106.09269062877311</v>
      </c>
      <c r="AA31">
        <v>108.15357213536514</v>
      </c>
      <c r="AB31">
        <v>109.3</v>
      </c>
      <c r="AC31">
        <v>109.05</v>
      </c>
      <c r="AD31">
        <v>109.39</v>
      </c>
      <c r="AE31">
        <v>109.72</v>
      </c>
      <c r="AF31">
        <v>109.55</v>
      </c>
      <c r="AG31">
        <v>110.28</v>
      </c>
      <c r="AH31">
        <v>111.22</v>
      </c>
      <c r="AI31">
        <v>110.93</v>
      </c>
      <c r="AJ31">
        <v>110.9</v>
      </c>
      <c r="AK31">
        <v>112.47</v>
      </c>
      <c r="AL31">
        <v>114.23</v>
      </c>
      <c r="AM31">
        <v>118.61</v>
      </c>
      <c r="AN31">
        <v>117.77</v>
      </c>
      <c r="AO31">
        <v>117.54</v>
      </c>
      <c r="AP31">
        <v>118.13</v>
      </c>
      <c r="AQ31">
        <v>118.2</v>
      </c>
      <c r="AR31">
        <v>119.32</v>
      </c>
      <c r="AS31">
        <v>119.91</v>
      </c>
      <c r="AT31">
        <v>121.15</v>
      </c>
      <c r="AU31">
        <v>120.51</v>
      </c>
      <c r="AV31">
        <v>121.26</v>
      </c>
      <c r="AW31">
        <v>123.07</v>
      </c>
      <c r="AX31">
        <v>123.06</v>
      </c>
      <c r="AY31">
        <v>125.2</v>
      </c>
      <c r="AZ31">
        <v>124.98</v>
      </c>
      <c r="BA31">
        <v>123.96</v>
      </c>
      <c r="BB31">
        <v>123.92</v>
      </c>
      <c r="BC31">
        <v>122.84</v>
      </c>
      <c r="BD31">
        <v>123.01</v>
      </c>
      <c r="BE31">
        <v>124.31</v>
      </c>
      <c r="BF31">
        <v>125.35</v>
      </c>
      <c r="BG31">
        <v>124.87</v>
      </c>
      <c r="BH31">
        <v>124.02</v>
      </c>
      <c r="BI31">
        <v>124.03</v>
      </c>
      <c r="BJ31">
        <v>127.58</v>
      </c>
      <c r="BK31">
        <v>125.64</v>
      </c>
      <c r="BL31">
        <v>127.02</v>
      </c>
      <c r="BM31">
        <v>128.49</v>
      </c>
      <c r="BN31">
        <v>128.79</v>
      </c>
      <c r="BO31">
        <v>128.77000000000001</v>
      </c>
      <c r="BP31">
        <v>127.31</v>
      </c>
      <c r="BQ31">
        <v>128.77000000000001</v>
      </c>
      <c r="BR31">
        <v>129.88</v>
      </c>
      <c r="BS31">
        <v>129.61000000000001</v>
      </c>
      <c r="BT31">
        <v>128.26</v>
      </c>
      <c r="BU31">
        <v>128.18</v>
      </c>
      <c r="BV31">
        <v>128.06</v>
      </c>
      <c r="BW31">
        <v>128.71</v>
      </c>
      <c r="BX31">
        <v>129.34</v>
      </c>
      <c r="BY31">
        <v>130.06</v>
      </c>
      <c r="BZ31">
        <v>130.22999999999999</v>
      </c>
      <c r="CA31">
        <v>131.65</v>
      </c>
      <c r="CB31">
        <v>132.37</v>
      </c>
      <c r="CC31">
        <v>133.22999999999999</v>
      </c>
      <c r="CD31">
        <v>132.32</v>
      </c>
      <c r="CE31">
        <v>131.16</v>
      </c>
      <c r="CF31">
        <v>130.12</v>
      </c>
      <c r="CG31">
        <v>130.22</v>
      </c>
      <c r="CH31">
        <v>132.61000000000001</v>
      </c>
      <c r="CI31">
        <v>133.63999999999999</v>
      </c>
      <c r="CJ31">
        <v>135.09</v>
      </c>
      <c r="CK31">
        <v>134.36000000000001</v>
      </c>
      <c r="CL31">
        <v>133.43</v>
      </c>
      <c r="CM31">
        <v>131.74</v>
      </c>
      <c r="CN31">
        <v>135.16</v>
      </c>
      <c r="CO31">
        <v>140.02000000000001</v>
      </c>
      <c r="CP31">
        <v>138.32</v>
      </c>
      <c r="CQ31">
        <v>136.25</v>
      </c>
      <c r="CR31">
        <v>134.84</v>
      </c>
      <c r="CS31">
        <v>136.49</v>
      </c>
      <c r="CT31">
        <v>140.99</v>
      </c>
      <c r="CU31">
        <v>138.34</v>
      </c>
    </row>
    <row r="32" spans="1:99">
      <c r="A32">
        <v>31</v>
      </c>
      <c r="B32" t="s">
        <v>215</v>
      </c>
      <c r="C32" t="s">
        <v>31</v>
      </c>
      <c r="D32">
        <v>99.128295416146102</v>
      </c>
      <c r="E32">
        <v>98.296579829270044</v>
      </c>
      <c r="F32">
        <v>98.565477678451686</v>
      </c>
      <c r="G32">
        <v>98.968996649767334</v>
      </c>
      <c r="H32">
        <v>98.681855059218265</v>
      </c>
      <c r="I32">
        <v>99.83535980939584</v>
      </c>
      <c r="J32">
        <v>99.869660157910729</v>
      </c>
      <c r="K32">
        <v>100.61474726972985</v>
      </c>
      <c r="L32">
        <v>101.1310862921171</v>
      </c>
      <c r="M32">
        <v>101.78090712577819</v>
      </c>
      <c r="N32">
        <v>101.21258214295987</v>
      </c>
      <c r="O32">
        <v>101.91445256925493</v>
      </c>
      <c r="P32">
        <v>103.13280233405757</v>
      </c>
      <c r="Q32">
        <v>103.81065670991217</v>
      </c>
      <c r="R32">
        <v>104.12440922638055</v>
      </c>
      <c r="S32">
        <v>104.69829694189391</v>
      </c>
      <c r="T32">
        <v>105.36431562738215</v>
      </c>
      <c r="U32">
        <v>106.8474679862519</v>
      </c>
      <c r="V32">
        <v>109.36971683342287</v>
      </c>
      <c r="W32">
        <v>110.32591535297935</v>
      </c>
      <c r="X32">
        <v>110.18333765912243</v>
      </c>
      <c r="Y32">
        <v>111.10717601519444</v>
      </c>
      <c r="Z32">
        <v>111.66480846479276</v>
      </c>
      <c r="AA32">
        <v>112.08602083407192</v>
      </c>
      <c r="AB32">
        <v>114.21247191011237</v>
      </c>
      <c r="AC32">
        <v>113.53685393258428</v>
      </c>
      <c r="AD32">
        <v>113.11528089887641</v>
      </c>
      <c r="AE32">
        <v>112.99426966292135</v>
      </c>
      <c r="AF32">
        <v>113.11112359550562</v>
      </c>
      <c r="AG32">
        <v>113.43022471910112</v>
      </c>
      <c r="AH32">
        <v>114.35516853932585</v>
      </c>
      <c r="AI32">
        <v>116.32044943820225</v>
      </c>
      <c r="AJ32">
        <v>116.79449438202246</v>
      </c>
      <c r="AK32">
        <v>118.07314606741573</v>
      </c>
      <c r="AL32">
        <v>121.93438202247191</v>
      </c>
      <c r="AM32">
        <v>125.0647191011236</v>
      </c>
      <c r="AN32">
        <v>122.82561797752811</v>
      </c>
      <c r="AO32">
        <v>120.23966292134831</v>
      </c>
      <c r="AP32">
        <v>120.22370786516854</v>
      </c>
      <c r="AQ32">
        <v>120.92842696629214</v>
      </c>
      <c r="AR32">
        <v>121.738202247191</v>
      </c>
      <c r="AS32">
        <v>122.69764044943821</v>
      </c>
      <c r="AT32">
        <v>124.24325842696629</v>
      </c>
      <c r="AU32">
        <v>124.73550561797754</v>
      </c>
      <c r="AV32">
        <v>124.09337078651686</v>
      </c>
      <c r="AW32">
        <v>123.55202247191012</v>
      </c>
      <c r="AX32">
        <v>124.19022471910114</v>
      </c>
      <c r="AY32">
        <v>126.41033707865168</v>
      </c>
      <c r="AZ32">
        <v>126.47235955056181</v>
      </c>
      <c r="BA32">
        <v>127.39550561797753</v>
      </c>
      <c r="BB32">
        <v>128.18573033707864</v>
      </c>
      <c r="BC32">
        <v>126.9005617977528</v>
      </c>
      <c r="BD32">
        <v>126.43797752808989</v>
      </c>
      <c r="BE32">
        <v>126.66067415730336</v>
      </c>
      <c r="BF32">
        <v>128.58089887640449</v>
      </c>
      <c r="BG32">
        <v>129.58797752808991</v>
      </c>
      <c r="BH32">
        <v>130.42337078651684</v>
      </c>
      <c r="BI32">
        <v>131.12876404494384</v>
      </c>
      <c r="BJ32">
        <v>132.60146067415729</v>
      </c>
      <c r="BK32">
        <v>132.59134831460673</v>
      </c>
      <c r="BL32">
        <v>133.29202247191012</v>
      </c>
      <c r="BM32">
        <v>133.06382022471911</v>
      </c>
      <c r="BN32">
        <v>133.08460674157303</v>
      </c>
      <c r="BO32">
        <v>132.68808988764044</v>
      </c>
      <c r="BP32">
        <v>132.56629213483146</v>
      </c>
      <c r="BQ32">
        <v>132.99157303370785</v>
      </c>
      <c r="BR32">
        <v>133.63617977528091</v>
      </c>
      <c r="BS32">
        <v>133.25876404494383</v>
      </c>
      <c r="BT32">
        <v>133.46471910112362</v>
      </c>
      <c r="BU32">
        <v>133.75685393258428</v>
      </c>
      <c r="BV32">
        <v>134.36842696629213</v>
      </c>
      <c r="BW32">
        <v>135.27662921348318</v>
      </c>
      <c r="BX32">
        <v>135.90359550561797</v>
      </c>
      <c r="BY32">
        <v>135.76258426966291</v>
      </c>
      <c r="BZ32">
        <v>136.18393258426966</v>
      </c>
      <c r="CA32">
        <v>136.21247191011236</v>
      </c>
      <c r="CB32">
        <v>136.70280898876408</v>
      </c>
      <c r="CC32">
        <v>137.20820224719102</v>
      </c>
      <c r="CD32">
        <v>137.97550561797752</v>
      </c>
      <c r="CE32">
        <v>137.46370786516854</v>
      </c>
      <c r="CF32">
        <v>137.05033707865169</v>
      </c>
      <c r="CG32">
        <v>138.1614606741573</v>
      </c>
      <c r="CH32">
        <v>138.53157303370787</v>
      </c>
      <c r="CI32">
        <v>138.79112359550561</v>
      </c>
      <c r="CJ32">
        <v>139.02606741573035</v>
      </c>
      <c r="CK32">
        <v>138.403595505618</v>
      </c>
      <c r="CL32">
        <v>138.82404494382021</v>
      </c>
      <c r="CM32">
        <v>139.4414606741573</v>
      </c>
      <c r="CN32">
        <v>140.62921348314609</v>
      </c>
      <c r="CO32">
        <v>142.16269662921349</v>
      </c>
      <c r="CP32">
        <v>143.35235955056183</v>
      </c>
      <c r="CQ32">
        <v>143.26921348314607</v>
      </c>
      <c r="CR32">
        <v>141.8843820224719</v>
      </c>
      <c r="CS32">
        <v>141.45865168539328</v>
      </c>
      <c r="CT32">
        <v>141.02191011235954</v>
      </c>
      <c r="CU32">
        <v>141.10831460674157</v>
      </c>
    </row>
    <row r="33" spans="1:99">
      <c r="A33">
        <v>32</v>
      </c>
      <c r="B33" t="s">
        <v>215</v>
      </c>
      <c r="C33" t="s">
        <v>32</v>
      </c>
      <c r="D33">
        <v>99.469369410587461</v>
      </c>
      <c r="E33">
        <v>98.918702129983544</v>
      </c>
      <c r="F33">
        <v>98.87048433428815</v>
      </c>
      <c r="G33">
        <v>99.265513591685504</v>
      </c>
      <c r="H33">
        <v>99.303122667695646</v>
      </c>
      <c r="I33">
        <v>99.885253838244836</v>
      </c>
      <c r="J33">
        <v>100.29873166246442</v>
      </c>
      <c r="K33">
        <v>100.85756912245103</v>
      </c>
      <c r="L33">
        <v>100.4101236185052</v>
      </c>
      <c r="M33">
        <v>100.75748384638138</v>
      </c>
      <c r="N33">
        <v>100.82319424987919</v>
      </c>
      <c r="O33">
        <v>101.14045152783353</v>
      </c>
      <c r="P33">
        <v>101.72651941372044</v>
      </c>
      <c r="Q33">
        <v>102.46247071526005</v>
      </c>
      <c r="R33">
        <v>103.19276931179479</v>
      </c>
      <c r="S33">
        <v>103.30644994680874</v>
      </c>
      <c r="T33">
        <v>103.16533131097876</v>
      </c>
      <c r="U33">
        <v>104.33571819219935</v>
      </c>
      <c r="V33">
        <v>106.97070744795109</v>
      </c>
      <c r="W33">
        <v>107.61115323790729</v>
      </c>
      <c r="X33">
        <v>107.05328908931936</v>
      </c>
      <c r="Y33">
        <v>107.79826199791229</v>
      </c>
      <c r="Z33">
        <v>107.75454818831435</v>
      </c>
      <c r="AA33">
        <v>107.76980495304511</v>
      </c>
      <c r="AB33">
        <v>108.95518518518519</v>
      </c>
      <c r="AC33">
        <v>108.67639730639731</v>
      </c>
      <c r="AD33">
        <v>108.46474747474748</v>
      </c>
      <c r="AE33">
        <v>108.26464646464646</v>
      </c>
      <c r="AF33">
        <v>108.27952861952863</v>
      </c>
      <c r="AG33">
        <v>108.86013468013468</v>
      </c>
      <c r="AH33">
        <v>109.92198653198653</v>
      </c>
      <c r="AI33">
        <v>110.02781144781144</v>
      </c>
      <c r="AJ33">
        <v>110.54363636363637</v>
      </c>
      <c r="AK33">
        <v>111.41380471380472</v>
      </c>
      <c r="AL33">
        <v>113.74858585858586</v>
      </c>
      <c r="AM33">
        <v>116.90885521885521</v>
      </c>
      <c r="AN33">
        <v>115.56407407407407</v>
      </c>
      <c r="AO33">
        <v>114.92787878787878</v>
      </c>
      <c r="AP33">
        <v>115.25343434343435</v>
      </c>
      <c r="AQ33">
        <v>115.86397306397306</v>
      </c>
      <c r="AR33">
        <v>116.50666666666667</v>
      </c>
      <c r="AS33">
        <v>117.01407407407409</v>
      </c>
      <c r="AT33">
        <v>118.34740740740742</v>
      </c>
      <c r="AU33">
        <v>118.69454545454546</v>
      </c>
      <c r="AV33">
        <v>118.2716835016835</v>
      </c>
      <c r="AW33">
        <v>118.39983164983164</v>
      </c>
      <c r="AX33">
        <v>119.15346801346801</v>
      </c>
      <c r="AY33">
        <v>120.52791245791246</v>
      </c>
      <c r="AZ33">
        <v>120.92983164983164</v>
      </c>
      <c r="BA33">
        <v>120.75912457912457</v>
      </c>
      <c r="BB33">
        <v>121.07400673400674</v>
      </c>
      <c r="BC33">
        <v>120.77303030303031</v>
      </c>
      <c r="BD33">
        <v>121.53127946127947</v>
      </c>
      <c r="BE33">
        <v>122.12363636363636</v>
      </c>
      <c r="BF33">
        <v>123.41222222222223</v>
      </c>
      <c r="BG33">
        <v>123.07656565656566</v>
      </c>
      <c r="BH33">
        <v>123.44545454545455</v>
      </c>
      <c r="BI33">
        <v>123.39659932659933</v>
      </c>
      <c r="BJ33">
        <v>124.08303030303031</v>
      </c>
      <c r="BK33">
        <v>124.83996632996633</v>
      </c>
      <c r="BL33">
        <v>125.5406734006734</v>
      </c>
      <c r="BM33">
        <v>125.67781144781145</v>
      </c>
      <c r="BN33">
        <v>125.56094276094277</v>
      </c>
      <c r="BO33">
        <v>125.49747474747475</v>
      </c>
      <c r="BP33">
        <v>126.2849494949495</v>
      </c>
      <c r="BQ33">
        <v>127.39269360269361</v>
      </c>
      <c r="BR33">
        <v>127.50885521885523</v>
      </c>
      <c r="BS33">
        <v>127.30626262626262</v>
      </c>
      <c r="BT33">
        <v>127.14824915824916</v>
      </c>
      <c r="BU33">
        <v>127.24616161616163</v>
      </c>
      <c r="BV33">
        <v>127.73313131313132</v>
      </c>
      <c r="BW33">
        <v>128.53774410774412</v>
      </c>
      <c r="BX33">
        <v>129.34531986531985</v>
      </c>
      <c r="BY33">
        <v>129.27053872053872</v>
      </c>
      <c r="BZ33">
        <v>129.76801346801346</v>
      </c>
      <c r="CA33">
        <v>130.14801346801346</v>
      </c>
      <c r="CB33">
        <v>130.33653198653201</v>
      </c>
      <c r="CC33">
        <v>131.12390572390572</v>
      </c>
      <c r="CD33">
        <v>131.15356902356902</v>
      </c>
      <c r="CE33">
        <v>130.96592592592592</v>
      </c>
      <c r="CF33">
        <v>130.45158249158249</v>
      </c>
      <c r="CG33">
        <v>130.6169696969697</v>
      </c>
      <c r="CH33">
        <v>130.89323232323233</v>
      </c>
      <c r="CI33">
        <v>132.05973063973065</v>
      </c>
      <c r="CJ33">
        <v>132.25643097643098</v>
      </c>
      <c r="CK33">
        <v>131.91451178451177</v>
      </c>
      <c r="CL33">
        <v>131.92121212121214</v>
      </c>
      <c r="CM33">
        <v>132.62511784511784</v>
      </c>
      <c r="CN33">
        <v>133.19400673400673</v>
      </c>
      <c r="CO33">
        <v>133.9346127946128</v>
      </c>
      <c r="CP33">
        <v>134.46296296296296</v>
      </c>
      <c r="CQ33">
        <v>134.2654882154882</v>
      </c>
      <c r="CR33">
        <v>134.02461279461278</v>
      </c>
      <c r="CS33">
        <v>133.92131313131313</v>
      </c>
      <c r="CT33">
        <v>134.28478114478114</v>
      </c>
      <c r="CU33">
        <v>134.7849494949495</v>
      </c>
    </row>
    <row r="34" spans="1:99">
      <c r="A34">
        <v>33</v>
      </c>
      <c r="B34" t="s">
        <v>215</v>
      </c>
      <c r="C34" t="s">
        <v>33</v>
      </c>
      <c r="D34">
        <v>99.769530624434239</v>
      </c>
      <c r="E34">
        <v>99.001867274118226</v>
      </c>
      <c r="F34">
        <v>98.742653598584056</v>
      </c>
      <c r="G34">
        <v>98.970539248312917</v>
      </c>
      <c r="H34">
        <v>99.038140214290038</v>
      </c>
      <c r="I34">
        <v>100.20107643981078</v>
      </c>
      <c r="J34">
        <v>100.59002393651095</v>
      </c>
      <c r="K34">
        <v>100.60593355773533</v>
      </c>
      <c r="L34">
        <v>100.51213233551073</v>
      </c>
      <c r="M34">
        <v>100.74876038806916</v>
      </c>
      <c r="N34">
        <v>100.68145518725652</v>
      </c>
      <c r="O34">
        <v>101.13788719536723</v>
      </c>
      <c r="P34">
        <v>102.37929750235263</v>
      </c>
      <c r="Q34">
        <v>103.2649852999208</v>
      </c>
      <c r="R34">
        <v>103.74090428756152</v>
      </c>
      <c r="S34">
        <v>104.5900401540909</v>
      </c>
      <c r="T34">
        <v>105.02889625901113</v>
      </c>
      <c r="U34">
        <v>106.44911386231165</v>
      </c>
      <c r="V34">
        <v>109.55611910229661</v>
      </c>
      <c r="W34">
        <v>109.97529517907458</v>
      </c>
      <c r="X34">
        <v>110.07904275931082</v>
      </c>
      <c r="Y34">
        <v>110.7768116478087</v>
      </c>
      <c r="Z34">
        <v>111.54323560265757</v>
      </c>
      <c r="AA34">
        <v>111.53614490586608</v>
      </c>
      <c r="AB34">
        <v>112.76098739495801</v>
      </c>
      <c r="AC34">
        <v>111.98403361344539</v>
      </c>
      <c r="AD34">
        <v>111.71205882352942</v>
      </c>
      <c r="AE34">
        <v>111.96651260504203</v>
      </c>
      <c r="AF34">
        <v>112.44441176470589</v>
      </c>
      <c r="AG34">
        <v>113.02441176470589</v>
      </c>
      <c r="AH34">
        <v>113.90676470588237</v>
      </c>
      <c r="AI34">
        <v>114.57342436974791</v>
      </c>
      <c r="AJ34">
        <v>114.87123949579832</v>
      </c>
      <c r="AK34">
        <v>115.61474789915967</v>
      </c>
      <c r="AL34">
        <v>117.69487394957984</v>
      </c>
      <c r="AM34">
        <v>120.6478361344538</v>
      </c>
      <c r="AN34">
        <v>120.23684873949581</v>
      </c>
      <c r="AO34">
        <v>118.57621848739497</v>
      </c>
      <c r="AP34">
        <v>118.5744117647059</v>
      </c>
      <c r="AQ34">
        <v>119.62724789915967</v>
      </c>
      <c r="AR34">
        <v>120.84550420168068</v>
      </c>
      <c r="AS34">
        <v>121.85693277310926</v>
      </c>
      <c r="AT34">
        <v>122.81092436974791</v>
      </c>
      <c r="AU34">
        <v>123.33220588235295</v>
      </c>
      <c r="AV34">
        <v>122.4711974789916</v>
      </c>
      <c r="AW34">
        <v>122.18350840336136</v>
      </c>
      <c r="AX34">
        <v>122.80445378151262</v>
      </c>
      <c r="AY34">
        <v>124.56235294117647</v>
      </c>
      <c r="AZ34">
        <v>125.66065126050422</v>
      </c>
      <c r="BA34">
        <v>126.00401260504204</v>
      </c>
      <c r="BB34">
        <v>127.05899159663868</v>
      </c>
      <c r="BC34">
        <v>125.58922268907564</v>
      </c>
      <c r="BD34">
        <v>126.14086134453783</v>
      </c>
      <c r="BE34">
        <v>127.11823529411767</v>
      </c>
      <c r="BF34">
        <v>127.34537815126052</v>
      </c>
      <c r="BG34">
        <v>128.28949579831934</v>
      </c>
      <c r="BH34">
        <v>129.84964285714287</v>
      </c>
      <c r="BI34">
        <v>131.20548319327733</v>
      </c>
      <c r="BJ34">
        <v>132.20023109243698</v>
      </c>
      <c r="BK34">
        <v>132.45378151260505</v>
      </c>
      <c r="BL34">
        <v>133.0564285714286</v>
      </c>
      <c r="BM34">
        <v>132.27500000000001</v>
      </c>
      <c r="BN34">
        <v>132.02590336134455</v>
      </c>
      <c r="BO34">
        <v>131.45214285714286</v>
      </c>
      <c r="BP34">
        <v>131.54407563025211</v>
      </c>
      <c r="BQ34">
        <v>131.88392857142858</v>
      </c>
      <c r="BR34">
        <v>132.2126260504202</v>
      </c>
      <c r="BS34">
        <v>133.54693277310926</v>
      </c>
      <c r="BT34">
        <v>134.86724789915965</v>
      </c>
      <c r="BU34">
        <v>135.17268907563025</v>
      </c>
      <c r="BV34">
        <v>135.74634453781513</v>
      </c>
      <c r="BW34">
        <v>136.69405462184875</v>
      </c>
      <c r="BX34">
        <v>137.64342436974789</v>
      </c>
      <c r="BY34">
        <v>136.42161764705884</v>
      </c>
      <c r="BZ34">
        <v>137.19115546218489</v>
      </c>
      <c r="CA34">
        <v>137.27758403361346</v>
      </c>
      <c r="CB34">
        <v>136.2571848739496</v>
      </c>
      <c r="CC34">
        <v>136.31647058823529</v>
      </c>
      <c r="CD34">
        <v>136.97518907563025</v>
      </c>
      <c r="CE34">
        <v>136.97605042016809</v>
      </c>
      <c r="CF34">
        <v>137.07144957983195</v>
      </c>
      <c r="CG34">
        <v>138.86760504201681</v>
      </c>
      <c r="CH34">
        <v>138.15470588235294</v>
      </c>
      <c r="CI34">
        <v>138.36821428571429</v>
      </c>
      <c r="CJ34">
        <v>138.64571428571432</v>
      </c>
      <c r="CK34">
        <v>138.20817226890759</v>
      </c>
      <c r="CL34">
        <v>138.63285714285718</v>
      </c>
      <c r="CM34">
        <v>140.32533613445378</v>
      </c>
      <c r="CN34">
        <v>142.0022899159664</v>
      </c>
      <c r="CO34">
        <v>144.3136974789916</v>
      </c>
      <c r="CP34">
        <v>145.5793067226891</v>
      </c>
      <c r="CQ34">
        <v>145.84134453781513</v>
      </c>
      <c r="CR34">
        <v>143.20449579831933</v>
      </c>
      <c r="CS34">
        <v>142.81035714285713</v>
      </c>
      <c r="CT34">
        <v>141.86596638655465</v>
      </c>
      <c r="CU34">
        <v>141.59586134453781</v>
      </c>
    </row>
    <row r="35" spans="1:99">
      <c r="A35">
        <v>34</v>
      </c>
      <c r="B35" t="s">
        <v>216</v>
      </c>
      <c r="C35" t="s">
        <v>34</v>
      </c>
      <c r="D35">
        <v>98.540768287113877</v>
      </c>
      <c r="E35">
        <v>98.652339295655423</v>
      </c>
      <c r="F35">
        <v>98.941218216316457</v>
      </c>
      <c r="G35">
        <v>99.065195163868751</v>
      </c>
      <c r="H35">
        <v>99.074404371993239</v>
      </c>
      <c r="I35">
        <v>99.63193193455227</v>
      </c>
      <c r="J35">
        <v>100.20419298098089</v>
      </c>
      <c r="K35">
        <v>100.68771398550014</v>
      </c>
      <c r="L35">
        <v>100.82357765051768</v>
      </c>
      <c r="M35">
        <v>101.08658792949863</v>
      </c>
      <c r="N35">
        <v>101.32576648083341</v>
      </c>
      <c r="O35">
        <v>101.96630370316942</v>
      </c>
      <c r="P35">
        <v>102.81232596992761</v>
      </c>
      <c r="Q35">
        <v>103.64656381486674</v>
      </c>
      <c r="R35">
        <v>104.5394612921454</v>
      </c>
      <c r="S35">
        <v>104.42794020870545</v>
      </c>
      <c r="T35">
        <v>104.21003281762775</v>
      </c>
      <c r="U35">
        <v>104.95533615420781</v>
      </c>
      <c r="V35">
        <v>107.62979252318576</v>
      </c>
      <c r="W35">
        <v>108.62900115696107</v>
      </c>
      <c r="X35">
        <v>108.30304189783814</v>
      </c>
      <c r="Y35">
        <v>108.75478927203065</v>
      </c>
      <c r="Z35">
        <v>109.32114633914119</v>
      </c>
      <c r="AA35">
        <v>109.61900049480455</v>
      </c>
      <c r="AB35">
        <v>110.77</v>
      </c>
      <c r="AC35">
        <v>110.85</v>
      </c>
      <c r="AD35">
        <v>111</v>
      </c>
      <c r="AE35">
        <v>111.08</v>
      </c>
      <c r="AF35">
        <v>111.14</v>
      </c>
      <c r="AG35">
        <v>111.62</v>
      </c>
      <c r="AH35">
        <v>112.57</v>
      </c>
      <c r="AI35">
        <v>112.67</v>
      </c>
      <c r="AJ35">
        <v>113.22</v>
      </c>
      <c r="AK35">
        <v>113.54</v>
      </c>
      <c r="AL35">
        <v>114.82</v>
      </c>
      <c r="AM35">
        <v>116.84</v>
      </c>
      <c r="AN35">
        <v>116.99</v>
      </c>
      <c r="AO35">
        <v>116.52</v>
      </c>
      <c r="AP35">
        <v>116.69</v>
      </c>
      <c r="AQ35">
        <v>117.13</v>
      </c>
      <c r="AR35">
        <v>117.55</v>
      </c>
      <c r="AS35">
        <v>117.96</v>
      </c>
      <c r="AT35">
        <v>118.7</v>
      </c>
      <c r="AU35">
        <v>119.09</v>
      </c>
      <c r="AV35">
        <v>119.14</v>
      </c>
      <c r="AW35">
        <v>119.15</v>
      </c>
      <c r="AX35">
        <v>119.31</v>
      </c>
      <c r="AY35">
        <v>120.45</v>
      </c>
      <c r="AZ35">
        <v>121.09</v>
      </c>
      <c r="BA35">
        <v>120.98</v>
      </c>
      <c r="BB35">
        <v>121</v>
      </c>
      <c r="BC35">
        <v>120.81</v>
      </c>
      <c r="BD35">
        <v>120.91</v>
      </c>
      <c r="BE35">
        <v>121.43</v>
      </c>
      <c r="BF35">
        <v>122.57</v>
      </c>
      <c r="BG35">
        <v>122.52</v>
      </c>
      <c r="BH35">
        <v>122.33</v>
      </c>
      <c r="BI35">
        <v>122.39</v>
      </c>
      <c r="BJ35">
        <v>122.78</v>
      </c>
      <c r="BK35">
        <v>123.21</v>
      </c>
      <c r="BL35">
        <v>124.74</v>
      </c>
      <c r="BM35">
        <v>125.19</v>
      </c>
      <c r="BN35">
        <v>125.11</v>
      </c>
      <c r="BO35">
        <v>125.46</v>
      </c>
      <c r="BP35">
        <v>125.87</v>
      </c>
      <c r="BQ35">
        <v>126.64</v>
      </c>
      <c r="BR35">
        <v>127.18</v>
      </c>
      <c r="BS35">
        <v>126.61</v>
      </c>
      <c r="BT35">
        <v>126.78</v>
      </c>
      <c r="BU35">
        <v>126.98</v>
      </c>
      <c r="BV35">
        <v>127.24</v>
      </c>
      <c r="BW35">
        <v>128.38999999999999</v>
      </c>
      <c r="BX35">
        <v>129.1</v>
      </c>
      <c r="BY35">
        <v>129.04</v>
      </c>
      <c r="BZ35">
        <v>129.22999999999999</v>
      </c>
      <c r="CA35">
        <v>129.36000000000001</v>
      </c>
      <c r="CB35">
        <v>129.46</v>
      </c>
      <c r="CC35">
        <v>130.05000000000001</v>
      </c>
      <c r="CD35">
        <v>130.78</v>
      </c>
      <c r="CE35">
        <v>130.44</v>
      </c>
      <c r="CF35">
        <v>130.29</v>
      </c>
      <c r="CG35">
        <v>130.46</v>
      </c>
      <c r="CH35">
        <v>131.06</v>
      </c>
      <c r="CI35">
        <v>131.81</v>
      </c>
      <c r="CJ35">
        <v>132.37</v>
      </c>
      <c r="CK35">
        <v>132.26</v>
      </c>
      <c r="CL35">
        <v>132.6</v>
      </c>
      <c r="CM35">
        <v>133.21</v>
      </c>
      <c r="CN35">
        <v>133.77000000000001</v>
      </c>
      <c r="CO35">
        <v>134.1</v>
      </c>
      <c r="CP35">
        <v>134.16999999999999</v>
      </c>
      <c r="CQ35">
        <v>134.27000000000001</v>
      </c>
      <c r="CR35">
        <v>134.18</v>
      </c>
      <c r="CS35">
        <v>134.41999999999999</v>
      </c>
      <c r="CT35">
        <v>134.84</v>
      </c>
      <c r="CU35">
        <v>135.46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C3F3-B594-4247-B408-0548ED02FDB7}">
  <sheetPr codeName="Sheet1"/>
  <dimension ref="A1:P1497"/>
  <sheetViews>
    <sheetView zoomScale="70" zoomScaleNormal="70" workbookViewId="0">
      <pane xSplit="6" ySplit="1" topLeftCell="L533" activePane="bottomRight" state="frozen"/>
      <selection pane="topRight" activeCell="G1" sqref="G1"/>
      <selection pane="bottomLeft" activeCell="A2" sqref="A2"/>
      <selection pane="bottomRight" activeCell="G546" sqref="G546"/>
    </sheetView>
  </sheetViews>
  <sheetFormatPr defaultRowHeight="18"/>
  <cols>
    <col min="3" max="3" width="19.33203125" bestFit="1" customWidth="1"/>
    <col min="5" max="5" width="15.83203125" bestFit="1" customWidth="1"/>
    <col min="6" max="6" width="56.83203125" bestFit="1" customWidth="1"/>
    <col min="7" max="14" width="18.5" bestFit="1" customWidth="1"/>
    <col min="15" max="15" width="11.25" bestFit="1" customWidth="1"/>
    <col min="16" max="16" width="9.9140625" bestFit="1" customWidth="1"/>
  </cols>
  <sheetData>
    <row r="1" spans="1:14">
      <c r="A1" t="s">
        <v>41</v>
      </c>
      <c r="B1" t="s">
        <v>42</v>
      </c>
      <c r="C1" t="s">
        <v>0</v>
      </c>
      <c r="D1" t="s">
        <v>43</v>
      </c>
      <c r="E1" t="s">
        <v>44</v>
      </c>
      <c r="F1" t="s">
        <v>45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>
      <c r="A2">
        <v>4</v>
      </c>
      <c r="B2">
        <v>1</v>
      </c>
      <c r="C2" t="s">
        <v>1</v>
      </c>
      <c r="D2">
        <v>1</v>
      </c>
      <c r="E2" t="s">
        <v>46</v>
      </c>
      <c r="F2" t="s">
        <v>47</v>
      </c>
      <c r="G2" s="9">
        <v>1.1621621621621621</v>
      </c>
      <c r="H2" s="9">
        <v>5.6378378378378375</v>
      </c>
      <c r="I2" s="9">
        <v>4.3297297297297295</v>
      </c>
      <c r="J2" s="9">
        <v>-10.456989247311826</v>
      </c>
      <c r="K2" s="9">
        <v>-6.924731182795699</v>
      </c>
      <c r="L2" s="9">
        <v>-1.9086021505376343</v>
      </c>
      <c r="M2" s="9">
        <v>-1.8983957219251339</v>
      </c>
      <c r="N2" s="9">
        <v>5.0374331550802145</v>
      </c>
    </row>
    <row r="3" spans="1:14">
      <c r="A3">
        <v>3</v>
      </c>
      <c r="B3">
        <v>2</v>
      </c>
      <c r="C3" t="s">
        <v>2</v>
      </c>
      <c r="D3">
        <v>1</v>
      </c>
      <c r="E3" t="s">
        <v>46</v>
      </c>
      <c r="F3" t="s">
        <v>47</v>
      </c>
      <c r="G3" s="9">
        <v>-1.578918918918919</v>
      </c>
      <c r="H3" s="9">
        <v>-0.21451612903225803</v>
      </c>
      <c r="I3" s="9">
        <v>1.6295698924731181</v>
      </c>
      <c r="J3" s="9">
        <v>0.42941176470588233</v>
      </c>
      <c r="K3" s="9">
        <v>1.3117647058823529</v>
      </c>
      <c r="L3" s="9">
        <v>-1.1026595744680852</v>
      </c>
      <c r="M3" s="9">
        <v>-1.0968253968253969</v>
      </c>
      <c r="N3" s="9">
        <v>-1.1396825396825399</v>
      </c>
    </row>
    <row r="4" spans="1:14">
      <c r="A4">
        <v>1</v>
      </c>
      <c r="B4">
        <v>3</v>
      </c>
      <c r="C4" t="s">
        <v>3</v>
      </c>
      <c r="D4">
        <v>1</v>
      </c>
      <c r="E4" t="s">
        <v>46</v>
      </c>
      <c r="F4" t="s">
        <v>47</v>
      </c>
      <c r="G4" s="9">
        <v>-2.379428571428571</v>
      </c>
      <c r="H4" s="9">
        <v>1.0301136363636363</v>
      </c>
      <c r="I4" s="9">
        <v>1.9056818181818183</v>
      </c>
      <c r="J4" s="9">
        <v>0.19886363636363635</v>
      </c>
      <c r="K4" s="9">
        <v>-0.88813559322033919</v>
      </c>
      <c r="L4" s="9">
        <v>0.38305084745762713</v>
      </c>
      <c r="M4" s="9">
        <v>0.38089887640449438</v>
      </c>
      <c r="N4" s="9">
        <v>-2.202247191011236</v>
      </c>
    </row>
    <row r="5" spans="1:14">
      <c r="A5">
        <v>1</v>
      </c>
      <c r="B5">
        <v>4</v>
      </c>
      <c r="C5" t="s">
        <v>4</v>
      </c>
      <c r="D5">
        <v>1</v>
      </c>
      <c r="E5" t="s">
        <v>46</v>
      </c>
      <c r="F5" t="s">
        <v>47</v>
      </c>
      <c r="G5" s="9">
        <v>-2.1857142857142851</v>
      </c>
      <c r="H5" s="9">
        <v>2.1168367346938775</v>
      </c>
      <c r="I5" s="9">
        <v>1.1796954314720813</v>
      </c>
      <c r="J5" s="9">
        <v>0.29238578680203048</v>
      </c>
      <c r="K5" s="9">
        <v>-1.1979797979797979</v>
      </c>
      <c r="L5" s="9">
        <v>-0.60050505050505043</v>
      </c>
      <c r="M5" s="9">
        <v>-0.59748743718592967</v>
      </c>
      <c r="N5" s="9">
        <v>6.5829145728643221E-2</v>
      </c>
    </row>
    <row r="6" spans="1:14">
      <c r="A6">
        <v>1</v>
      </c>
      <c r="B6">
        <v>5</v>
      </c>
      <c r="C6" t="s">
        <v>5</v>
      </c>
      <c r="D6">
        <v>1</v>
      </c>
      <c r="E6" t="s">
        <v>46</v>
      </c>
      <c r="F6" t="s">
        <v>47</v>
      </c>
      <c r="G6" s="9">
        <v>-2.2510404624277456</v>
      </c>
      <c r="H6" s="9">
        <v>0.96075144508670518</v>
      </c>
      <c r="I6" s="9">
        <v>1.3145402298850575</v>
      </c>
      <c r="J6" s="9">
        <v>0.35160000000000002</v>
      </c>
      <c r="K6" s="9">
        <v>0.75382857142857151</v>
      </c>
      <c r="L6" s="9">
        <v>2.5511363636363634E-2</v>
      </c>
      <c r="M6" s="9">
        <v>2.5511363636363634E-2</v>
      </c>
      <c r="N6" s="9">
        <v>-0.77813559322033898</v>
      </c>
    </row>
    <row r="7" spans="1:14">
      <c r="A7">
        <v>4</v>
      </c>
      <c r="B7">
        <v>6</v>
      </c>
      <c r="C7" t="s">
        <v>6</v>
      </c>
      <c r="D7">
        <v>1</v>
      </c>
      <c r="E7" t="s">
        <v>46</v>
      </c>
      <c r="F7" t="s">
        <v>47</v>
      </c>
      <c r="G7" s="9">
        <v>-2.8976047904191624</v>
      </c>
      <c r="H7" s="9">
        <v>0.99404761904761907</v>
      </c>
      <c r="I7" s="9">
        <v>3.0922619047619042</v>
      </c>
      <c r="J7" s="9">
        <v>0.11183431952662723</v>
      </c>
      <c r="K7" s="9">
        <v>-0.64352941176470591</v>
      </c>
      <c r="L7" s="9">
        <v>0.15294117647058822</v>
      </c>
      <c r="M7" s="9">
        <v>0.15204678362573096</v>
      </c>
      <c r="N7" s="9">
        <v>-0.73779069767441852</v>
      </c>
    </row>
    <row r="8" spans="1:14">
      <c r="A8">
        <v>3</v>
      </c>
      <c r="B8">
        <v>7</v>
      </c>
      <c r="C8" t="s">
        <v>7</v>
      </c>
      <c r="D8">
        <v>1</v>
      </c>
      <c r="E8" t="s">
        <v>46</v>
      </c>
      <c r="F8" t="s">
        <v>47</v>
      </c>
      <c r="G8" s="9">
        <v>-6.5823863636363642</v>
      </c>
      <c r="H8" s="9">
        <v>3.8644067796610173</v>
      </c>
      <c r="I8" s="9">
        <v>4.7847457627118652</v>
      </c>
      <c r="J8" s="9">
        <v>0.55730337078651693</v>
      </c>
      <c r="K8" s="9">
        <v>-0.53988764044943816</v>
      </c>
      <c r="L8" s="9">
        <v>-3.6675977653631286</v>
      </c>
      <c r="M8" s="9">
        <v>-3.6675977653631286</v>
      </c>
      <c r="N8" s="9">
        <v>-3.8588888888888886</v>
      </c>
    </row>
    <row r="9" spans="1:14">
      <c r="A9">
        <v>2</v>
      </c>
      <c r="B9">
        <v>8</v>
      </c>
      <c r="C9" t="s">
        <v>8</v>
      </c>
      <c r="D9">
        <v>1</v>
      </c>
      <c r="E9" t="s">
        <v>46</v>
      </c>
      <c r="F9" t="s">
        <v>47</v>
      </c>
      <c r="G9" s="9">
        <v>-7.3492822966507165E-2</v>
      </c>
      <c r="H9" s="9">
        <v>0.36195238095238097</v>
      </c>
      <c r="I9" s="9">
        <v>0.12561904761904763</v>
      </c>
      <c r="J9" s="9">
        <v>-0.16274881516587678</v>
      </c>
      <c r="K9" s="9">
        <v>-0.73801886792452831</v>
      </c>
      <c r="L9" s="9">
        <v>1.6226415094339624E-2</v>
      </c>
      <c r="M9" s="9">
        <v>1.615023474178404E-2</v>
      </c>
      <c r="N9" s="9">
        <v>-8.957746478873238E-2</v>
      </c>
    </row>
    <row r="10" spans="1:14">
      <c r="A10">
        <v>3</v>
      </c>
      <c r="B10">
        <v>9</v>
      </c>
      <c r="C10" t="s">
        <v>9</v>
      </c>
      <c r="D10">
        <v>1</v>
      </c>
      <c r="E10" t="s">
        <v>46</v>
      </c>
      <c r="F10" t="s">
        <v>47</v>
      </c>
      <c r="G10" s="9">
        <v>-5.7513513513513521</v>
      </c>
      <c r="H10" s="9">
        <v>-0.69729729729729728</v>
      </c>
      <c r="I10" s="9">
        <v>7.8763440860215059</v>
      </c>
      <c r="J10" s="9">
        <v>2.3548387096774195</v>
      </c>
      <c r="K10" s="9">
        <v>-0.60427807486631013</v>
      </c>
      <c r="L10" s="9">
        <v>-1.0748663101604279</v>
      </c>
      <c r="M10" s="9">
        <v>-1.0691489361702129</v>
      </c>
      <c r="N10" s="9">
        <v>-1.521276595744681</v>
      </c>
    </row>
    <row r="11" spans="1:14">
      <c r="A11">
        <v>3</v>
      </c>
      <c r="B11">
        <v>10</v>
      </c>
      <c r="C11" t="s">
        <v>10</v>
      </c>
      <c r="D11">
        <v>1</v>
      </c>
      <c r="E11" t="s">
        <v>46</v>
      </c>
      <c r="F11" t="s">
        <v>47</v>
      </c>
      <c r="G11" s="9">
        <v>-1.6105769230769234</v>
      </c>
      <c r="H11" s="9">
        <v>2.1471153846153848</v>
      </c>
      <c r="I11" s="9">
        <v>0.50956937799043067</v>
      </c>
      <c r="J11" s="9">
        <v>-1.1406698564593301</v>
      </c>
      <c r="K11" s="9">
        <v>1.2380952380952381E-2</v>
      </c>
      <c r="L11" s="9">
        <v>-0.24095238095238097</v>
      </c>
      <c r="M11" s="9">
        <v>-0.23981042654028437</v>
      </c>
      <c r="N11" s="9">
        <v>-0.5298578199052133</v>
      </c>
    </row>
    <row r="12" spans="1:14">
      <c r="A12">
        <v>3</v>
      </c>
      <c r="B12">
        <v>11</v>
      </c>
      <c r="C12" t="s">
        <v>11</v>
      </c>
      <c r="D12">
        <v>1</v>
      </c>
      <c r="E12" t="s">
        <v>46</v>
      </c>
      <c r="F12" t="s">
        <v>47</v>
      </c>
      <c r="G12" s="9">
        <v>0.41029411764705886</v>
      </c>
      <c r="H12" s="9">
        <v>-0.34705882352941181</v>
      </c>
      <c r="I12" s="9">
        <v>-0.40585365853658534</v>
      </c>
      <c r="J12" s="9">
        <v>0.35560975609756101</v>
      </c>
      <c r="K12" s="9">
        <v>8.8349514563106801E-2</v>
      </c>
      <c r="L12" s="9">
        <v>-0.14805825242718446</v>
      </c>
      <c r="M12" s="9">
        <v>-0.14734299516908211</v>
      </c>
      <c r="N12" s="9">
        <v>0.19371980676328501</v>
      </c>
    </row>
    <row r="13" spans="1:14">
      <c r="A13">
        <v>3</v>
      </c>
      <c r="B13">
        <v>12</v>
      </c>
      <c r="C13" t="s">
        <v>12</v>
      </c>
      <c r="D13">
        <v>1</v>
      </c>
      <c r="E13" t="s">
        <v>46</v>
      </c>
      <c r="F13" t="s">
        <v>47</v>
      </c>
      <c r="G13" s="9">
        <v>-1.1504807692307693</v>
      </c>
      <c r="H13" s="9">
        <v>0.3555023923444976</v>
      </c>
      <c r="I13" s="9">
        <v>1.0571428571428574</v>
      </c>
      <c r="J13" s="9">
        <v>0.17666666666666669</v>
      </c>
      <c r="K13" s="9">
        <v>0.15687203791469195</v>
      </c>
      <c r="L13" s="9">
        <v>-0.17677725118483412</v>
      </c>
      <c r="M13" s="9">
        <v>-0.17594339622641511</v>
      </c>
      <c r="N13" s="9">
        <v>-0.17169811320754719</v>
      </c>
    </row>
    <row r="14" spans="1:14">
      <c r="A14">
        <v>1</v>
      </c>
      <c r="B14">
        <v>13</v>
      </c>
      <c r="C14" t="s">
        <v>13</v>
      </c>
      <c r="D14">
        <v>1</v>
      </c>
      <c r="E14" t="s">
        <v>46</v>
      </c>
      <c r="F14" t="s">
        <v>47</v>
      </c>
      <c r="G14" s="9">
        <v>-1.9816304347826088</v>
      </c>
      <c r="H14" s="9">
        <v>1.9303260869565217</v>
      </c>
      <c r="I14" s="9">
        <v>0.92400000000000004</v>
      </c>
      <c r="J14" s="9">
        <v>-0.52421621621621628</v>
      </c>
      <c r="K14" s="9">
        <v>-0.18811827956989247</v>
      </c>
      <c r="L14" s="9">
        <v>0.14865591397849462</v>
      </c>
      <c r="M14" s="9">
        <v>0.14786096256684492</v>
      </c>
      <c r="N14" s="9">
        <v>-0.32786096256684488</v>
      </c>
    </row>
    <row r="15" spans="1:14">
      <c r="A15">
        <v>2</v>
      </c>
      <c r="B15">
        <v>14</v>
      </c>
      <c r="C15" t="s">
        <v>14</v>
      </c>
      <c r="D15">
        <v>1</v>
      </c>
      <c r="E15" t="s">
        <v>46</v>
      </c>
      <c r="F15" t="s">
        <v>47</v>
      </c>
      <c r="G15" s="9">
        <v>-1.5967391304347829</v>
      </c>
      <c r="H15" s="9">
        <v>1.6282608695652174</v>
      </c>
      <c r="I15" s="9">
        <v>2.5637837837837836</v>
      </c>
      <c r="J15" s="9">
        <v>-1.5005405405405403</v>
      </c>
      <c r="K15" s="9">
        <v>-2.7172043010752689</v>
      </c>
      <c r="L15" s="9">
        <v>0.22419354838709676</v>
      </c>
      <c r="M15" s="9">
        <v>0.22299465240641714</v>
      </c>
      <c r="N15" s="9">
        <v>-0.90374331550802156</v>
      </c>
    </row>
    <row r="16" spans="1:14">
      <c r="A16">
        <v>3</v>
      </c>
      <c r="B16">
        <v>15</v>
      </c>
      <c r="C16" t="s">
        <v>15</v>
      </c>
      <c r="D16">
        <v>1</v>
      </c>
      <c r="E16" t="s">
        <v>46</v>
      </c>
      <c r="F16" t="s">
        <v>47</v>
      </c>
      <c r="G16" s="9">
        <v>-1.8511111111111109</v>
      </c>
      <c r="H16" s="9">
        <v>1.4342541436464087</v>
      </c>
      <c r="I16" s="9">
        <v>-0.9519337016574585</v>
      </c>
      <c r="J16" s="9">
        <v>1.1263736263736266</v>
      </c>
      <c r="K16" s="9">
        <v>0.38351648351648354</v>
      </c>
      <c r="L16" s="9">
        <v>2.166120218579235</v>
      </c>
      <c r="M16" s="9">
        <v>2.1543478260869566</v>
      </c>
      <c r="N16" s="9">
        <v>-1.2983695652173914</v>
      </c>
    </row>
    <row r="17" spans="1:14">
      <c r="A17">
        <v>2</v>
      </c>
      <c r="B17">
        <v>16</v>
      </c>
      <c r="C17" t="s">
        <v>16</v>
      </c>
      <c r="D17">
        <v>1</v>
      </c>
      <c r="E17" t="s">
        <v>46</v>
      </c>
      <c r="F17" t="s">
        <v>47</v>
      </c>
      <c r="G17" s="9">
        <v>-2.1507537688442211</v>
      </c>
      <c r="H17" s="9">
        <v>4.1658291457286438</v>
      </c>
      <c r="I17" s="9">
        <v>8.1608040201005032</v>
      </c>
      <c r="J17" s="9">
        <v>-2.4070351758793973</v>
      </c>
      <c r="K17" s="9">
        <v>-10.427135678391961</v>
      </c>
      <c r="L17" s="9">
        <v>-3.8994974874371859</v>
      </c>
      <c r="M17" s="9">
        <v>-3.88</v>
      </c>
      <c r="N17" s="9">
        <v>8.5549999999999997</v>
      </c>
    </row>
    <row r="18" spans="1:14">
      <c r="A18">
        <v>1</v>
      </c>
      <c r="B18">
        <v>17</v>
      </c>
      <c r="C18" t="s">
        <v>17</v>
      </c>
      <c r="D18">
        <v>1</v>
      </c>
      <c r="E18" t="s">
        <v>46</v>
      </c>
      <c r="F18" t="s">
        <v>47</v>
      </c>
      <c r="G18" s="9">
        <v>-7.7714285714285705</v>
      </c>
      <c r="H18" s="9">
        <v>2.3124999999999996</v>
      </c>
      <c r="I18" s="9">
        <v>13.63276836158192</v>
      </c>
      <c r="J18" s="9">
        <v>1.5254237288135595</v>
      </c>
      <c r="K18" s="9">
        <v>-8.9382022471910112</v>
      </c>
      <c r="L18" s="9">
        <v>-2.8258426966292132</v>
      </c>
      <c r="M18" s="9">
        <v>-2.8100558659217878</v>
      </c>
      <c r="N18" s="9">
        <v>3.6648044692737436</v>
      </c>
    </row>
    <row r="19" spans="1:14">
      <c r="A19">
        <v>2</v>
      </c>
      <c r="B19">
        <v>18</v>
      </c>
      <c r="C19" t="s">
        <v>48</v>
      </c>
      <c r="D19">
        <v>1</v>
      </c>
      <c r="E19" t="s">
        <v>46</v>
      </c>
      <c r="F19" t="s">
        <v>47</v>
      </c>
      <c r="G19" s="9">
        <v>-6.4705882352941186</v>
      </c>
      <c r="H19" s="9">
        <v>-0.57754010695187163</v>
      </c>
      <c r="I19" s="9">
        <v>3.2978723404255317</v>
      </c>
      <c r="J19" s="9">
        <v>6.3989361702127656</v>
      </c>
      <c r="K19" s="9">
        <v>6.9629629629629637</v>
      </c>
      <c r="L19" s="9">
        <v>-5.3544973544973544</v>
      </c>
      <c r="M19" s="9">
        <v>-5.3263157894736848</v>
      </c>
      <c r="N19" s="9">
        <v>-0.48421052631578948</v>
      </c>
    </row>
    <row r="20" spans="1:14">
      <c r="A20">
        <v>2</v>
      </c>
      <c r="B20">
        <v>19</v>
      </c>
      <c r="C20" t="s">
        <v>19</v>
      </c>
      <c r="D20">
        <v>1</v>
      </c>
      <c r="E20" t="s">
        <v>46</v>
      </c>
      <c r="F20" t="s">
        <v>47</v>
      </c>
      <c r="G20" s="9">
        <v>-1.1689473684210525</v>
      </c>
      <c r="H20" s="9">
        <v>1.2510526315789476</v>
      </c>
      <c r="I20" s="9">
        <v>0.42356020942408373</v>
      </c>
      <c r="J20" s="9">
        <v>2.7225130890052355E-2</v>
      </c>
      <c r="K20" s="9">
        <v>-0.23177083333333334</v>
      </c>
      <c r="L20" s="9">
        <v>-0.37083333333333335</v>
      </c>
      <c r="M20" s="9">
        <v>-0.36891191709844556</v>
      </c>
      <c r="N20" s="9">
        <v>0.1797927461139896</v>
      </c>
    </row>
    <row r="21" spans="1:14">
      <c r="A21">
        <v>2</v>
      </c>
      <c r="B21">
        <v>20</v>
      </c>
      <c r="C21" t="s">
        <v>20</v>
      </c>
      <c r="D21">
        <v>1</v>
      </c>
      <c r="E21" t="s">
        <v>46</v>
      </c>
      <c r="F21" t="s">
        <v>47</v>
      </c>
      <c r="G21" s="9">
        <v>1.1868263473053893</v>
      </c>
      <c r="H21" s="9">
        <v>2.7467065868263472</v>
      </c>
      <c r="I21" s="9">
        <v>-0.78035714285714297</v>
      </c>
      <c r="J21" s="9">
        <v>-1.6892857142857143</v>
      </c>
      <c r="K21" s="9">
        <v>-5.7165680473372777</v>
      </c>
      <c r="L21" s="9">
        <v>-0.74235294117647066</v>
      </c>
      <c r="M21" s="9">
        <v>-0.74235294117647066</v>
      </c>
      <c r="N21" s="9">
        <v>0.28128654970760231</v>
      </c>
    </row>
    <row r="22" spans="1:14">
      <c r="A22">
        <v>3</v>
      </c>
      <c r="B22">
        <v>21</v>
      </c>
      <c r="C22" t="s">
        <v>21</v>
      </c>
      <c r="D22">
        <v>1</v>
      </c>
      <c r="E22" t="s">
        <v>46</v>
      </c>
      <c r="F22" t="s">
        <v>47</v>
      </c>
      <c r="G22" s="9">
        <v>0.7894082840236688</v>
      </c>
      <c r="H22" s="9">
        <v>-2.4601775147928997</v>
      </c>
      <c r="I22" s="9">
        <v>1.9422352941176473</v>
      </c>
      <c r="J22" s="9">
        <v>5.3058823529411762E-2</v>
      </c>
      <c r="K22" s="9">
        <v>-0.33187134502923971</v>
      </c>
      <c r="L22" s="9">
        <v>-0.19099415204678363</v>
      </c>
      <c r="M22" s="9">
        <v>-0.18988372093023256</v>
      </c>
      <c r="N22" s="9">
        <v>-0.44364161849710976</v>
      </c>
    </row>
    <row r="23" spans="1:14">
      <c r="A23">
        <v>3</v>
      </c>
      <c r="B23">
        <v>22</v>
      </c>
      <c r="C23" t="s">
        <v>22</v>
      </c>
      <c r="D23">
        <v>1</v>
      </c>
      <c r="E23" t="s">
        <v>46</v>
      </c>
      <c r="F23" t="s">
        <v>47</v>
      </c>
      <c r="G23" s="9">
        <v>0.68888888888888888</v>
      </c>
      <c r="H23" s="9">
        <v>-15.508287292817677</v>
      </c>
      <c r="I23" s="9">
        <v>-31.615384615384617</v>
      </c>
      <c r="J23" s="9">
        <v>34.923076923076927</v>
      </c>
      <c r="K23" s="9">
        <v>33.775956284153004</v>
      </c>
      <c r="L23" s="9">
        <v>14.081967213114755</v>
      </c>
      <c r="M23" s="9">
        <v>14.005434782608697</v>
      </c>
      <c r="N23" s="9">
        <v>-12.483695652173916</v>
      </c>
    </row>
    <row r="24" spans="1:14">
      <c r="A24">
        <v>3</v>
      </c>
      <c r="B24">
        <v>23</v>
      </c>
      <c r="C24" t="s">
        <v>23</v>
      </c>
      <c r="D24">
        <v>1</v>
      </c>
      <c r="E24" t="s">
        <v>46</v>
      </c>
      <c r="F24" t="s">
        <v>47</v>
      </c>
      <c r="G24" s="9">
        <v>-0.68983050847457639</v>
      </c>
      <c r="H24" s="9">
        <v>0.80955056179775275</v>
      </c>
      <c r="I24" s="9">
        <v>0.52696629213483148</v>
      </c>
      <c r="J24" s="9">
        <v>-0.36983240223463693</v>
      </c>
      <c r="K24" s="9">
        <v>-0.21620111731843578</v>
      </c>
      <c r="L24" s="9">
        <v>-0.20333333333333331</v>
      </c>
      <c r="M24" s="9">
        <v>-0.20333333333333331</v>
      </c>
      <c r="N24" s="9">
        <v>0.27845303867403315</v>
      </c>
    </row>
    <row r="25" spans="1:14">
      <c r="A25">
        <v>2</v>
      </c>
      <c r="B25">
        <v>24</v>
      </c>
      <c r="C25" t="s">
        <v>24</v>
      </c>
      <c r="D25">
        <v>1</v>
      </c>
      <c r="E25" t="s">
        <v>46</v>
      </c>
      <c r="F25" t="s">
        <v>47</v>
      </c>
      <c r="G25" s="9">
        <v>-6.5297297297297305</v>
      </c>
      <c r="H25" s="9">
        <v>2.6236559139784945</v>
      </c>
      <c r="I25" s="9">
        <v>-12.08064516129032</v>
      </c>
      <c r="J25" s="9">
        <v>-6.2299465240641716</v>
      </c>
      <c r="K25" s="9">
        <v>12.609625668449198</v>
      </c>
      <c r="L25" s="9">
        <v>16.547872340425528</v>
      </c>
      <c r="M25" s="9">
        <v>16.547872340425528</v>
      </c>
      <c r="N25" s="9">
        <v>-50.356382978723403</v>
      </c>
    </row>
    <row r="26" spans="1:14">
      <c r="A26">
        <v>2</v>
      </c>
      <c r="B26">
        <v>25</v>
      </c>
      <c r="C26" t="s">
        <v>25</v>
      </c>
      <c r="D26">
        <v>1</v>
      </c>
      <c r="E26" t="s">
        <v>46</v>
      </c>
      <c r="F26" t="s">
        <v>47</v>
      </c>
      <c r="G26" s="9">
        <v>-1.2100502512562814</v>
      </c>
      <c r="H26" s="9">
        <v>1.2025125628140705</v>
      </c>
      <c r="I26" s="9">
        <v>4.9045226130653274</v>
      </c>
      <c r="J26" s="9">
        <v>-3.4849246231155782</v>
      </c>
      <c r="K26" s="9">
        <v>-2.7638190954773867</v>
      </c>
      <c r="L26" s="9">
        <v>-0.3725</v>
      </c>
      <c r="M26" s="9">
        <v>-0.3725</v>
      </c>
      <c r="N26" s="9">
        <v>2.0035000000000003</v>
      </c>
    </row>
    <row r="27" spans="1:14">
      <c r="A27">
        <v>3</v>
      </c>
      <c r="B27">
        <v>26</v>
      </c>
      <c r="C27" t="s">
        <v>26</v>
      </c>
      <c r="D27">
        <v>1</v>
      </c>
      <c r="E27" t="s">
        <v>46</v>
      </c>
      <c r="F27" t="s">
        <v>47</v>
      </c>
      <c r="G27" s="9">
        <v>-1.9094674556213018</v>
      </c>
      <c r="H27" s="9">
        <v>-4.5674556213017752</v>
      </c>
      <c r="I27" s="9">
        <v>3.618235294117647</v>
      </c>
      <c r="J27" s="9">
        <v>4.6754385964912277</v>
      </c>
      <c r="K27" s="9">
        <v>0.3970760233918128</v>
      </c>
      <c r="L27" s="9">
        <v>0.95174418604651168</v>
      </c>
      <c r="M27" s="9">
        <v>0.9462427745664741</v>
      </c>
      <c r="N27" s="9">
        <v>-3.683815028901734</v>
      </c>
    </row>
    <row r="28" spans="1:14">
      <c r="A28">
        <v>2</v>
      </c>
      <c r="B28">
        <v>27</v>
      </c>
      <c r="C28" t="s">
        <v>27</v>
      </c>
      <c r="D28">
        <v>1</v>
      </c>
      <c r="E28" t="s">
        <v>46</v>
      </c>
      <c r="F28" t="s">
        <v>47</v>
      </c>
      <c r="G28" s="9">
        <v>-0.88026178010471201</v>
      </c>
      <c r="H28" s="9">
        <v>3.6041666666666666E-2</v>
      </c>
      <c r="I28" s="9">
        <v>0.68538860103626942</v>
      </c>
      <c r="J28" s="9">
        <v>-8.3212435233160617E-2</v>
      </c>
      <c r="K28" s="9">
        <v>0.54948453608247427</v>
      </c>
      <c r="L28" s="9">
        <v>0.50497435897435894</v>
      </c>
      <c r="M28" s="9">
        <v>0.50497435897435894</v>
      </c>
      <c r="N28" s="9">
        <v>-0.92627551020408161</v>
      </c>
    </row>
    <row r="29" spans="1:14">
      <c r="A29">
        <v>2</v>
      </c>
      <c r="B29">
        <v>28</v>
      </c>
      <c r="C29" t="s">
        <v>28</v>
      </c>
      <c r="D29">
        <v>1</v>
      </c>
      <c r="E29" t="s">
        <v>46</v>
      </c>
      <c r="F29" t="s">
        <v>47</v>
      </c>
      <c r="G29" s="9">
        <v>1.1508379888268159</v>
      </c>
      <c r="H29" s="9">
        <v>2.1444444444444448</v>
      </c>
      <c r="I29" s="9">
        <v>-20.325966850828731</v>
      </c>
      <c r="J29" s="9">
        <v>8.7472527472527482</v>
      </c>
      <c r="K29" s="9">
        <v>12.546448087431694</v>
      </c>
      <c r="L29" s="9">
        <v>5.3695652173913047</v>
      </c>
      <c r="M29" s="9">
        <v>5.3405405405405411</v>
      </c>
      <c r="N29" s="9">
        <v>-6.4810810810810819</v>
      </c>
    </row>
    <row r="30" spans="1:14">
      <c r="A30">
        <v>4</v>
      </c>
      <c r="B30">
        <v>29</v>
      </c>
      <c r="C30" t="s">
        <v>29</v>
      </c>
      <c r="D30">
        <v>1</v>
      </c>
      <c r="E30" t="s">
        <v>46</v>
      </c>
      <c r="F30" t="s">
        <v>47</v>
      </c>
      <c r="G30" s="9">
        <v>-1.6977653631284919</v>
      </c>
      <c r="H30" s="9">
        <v>1.9949999999999999</v>
      </c>
      <c r="I30" s="9">
        <v>-0.49277777777777776</v>
      </c>
      <c r="J30" s="9">
        <v>0.49392265193370166</v>
      </c>
      <c r="K30" s="9">
        <v>-0.20879120879120883</v>
      </c>
      <c r="L30" s="9">
        <v>0.58131868131868125</v>
      </c>
      <c r="M30" s="9">
        <v>0.57814207650273219</v>
      </c>
      <c r="N30" s="9">
        <v>-0.45923913043478271</v>
      </c>
    </row>
    <row r="31" spans="1:14">
      <c r="A31">
        <v>3</v>
      </c>
      <c r="B31">
        <v>30</v>
      </c>
      <c r="C31" t="s">
        <v>30</v>
      </c>
      <c r="D31">
        <v>1</v>
      </c>
      <c r="E31" t="s">
        <v>46</v>
      </c>
      <c r="F31" t="s">
        <v>47</v>
      </c>
      <c r="G31" s="9">
        <v>-0.59849162011173185</v>
      </c>
      <c r="H31" s="9">
        <v>3.6033519553072622E-2</v>
      </c>
      <c r="I31" s="9">
        <v>0.37994444444444436</v>
      </c>
      <c r="J31" s="9">
        <v>-5.3756906077348052E-2</v>
      </c>
      <c r="K31" s="9">
        <v>-8.2320441988950263E-2</v>
      </c>
      <c r="L31" s="9">
        <v>0.92703296703296711</v>
      </c>
      <c r="M31" s="9">
        <v>0.92703296703296711</v>
      </c>
      <c r="N31" s="9">
        <v>-1.2417486338797812</v>
      </c>
    </row>
    <row r="32" spans="1:14">
      <c r="A32">
        <v>2</v>
      </c>
      <c r="B32">
        <v>31</v>
      </c>
      <c r="C32" t="s">
        <v>31</v>
      </c>
      <c r="D32">
        <v>1</v>
      </c>
      <c r="E32" t="s">
        <v>46</v>
      </c>
      <c r="F32" t="s">
        <v>47</v>
      </c>
      <c r="G32" s="9">
        <v>-1.7801075268817204</v>
      </c>
      <c r="H32" s="9">
        <v>8.3957219251336895E-2</v>
      </c>
      <c r="I32" s="9">
        <v>1.2016042780748664</v>
      </c>
      <c r="J32" s="9">
        <v>1.1345744680851062</v>
      </c>
      <c r="K32" s="9">
        <v>0.36702127659574463</v>
      </c>
      <c r="L32" s="9">
        <v>0.24708994708994714</v>
      </c>
      <c r="M32" s="9">
        <v>0.24708994708994714</v>
      </c>
      <c r="N32" s="9">
        <v>-0.97368421052631582</v>
      </c>
    </row>
    <row r="33" spans="1:16">
      <c r="A33">
        <v>3</v>
      </c>
      <c r="B33">
        <v>32</v>
      </c>
      <c r="C33" t="s">
        <v>32</v>
      </c>
      <c r="D33">
        <v>1</v>
      </c>
      <c r="E33" t="s">
        <v>46</v>
      </c>
      <c r="F33" t="s">
        <v>47</v>
      </c>
      <c r="G33" s="9">
        <v>7.4999999999999997E-3</v>
      </c>
      <c r="H33" s="9">
        <v>1.8381347150259069</v>
      </c>
      <c r="I33" s="9">
        <v>1.0850259067357513</v>
      </c>
      <c r="J33" s="9">
        <v>-1.8047938144329898</v>
      </c>
      <c r="K33" s="9">
        <v>-2.3686597938144329</v>
      </c>
      <c r="L33" s="9">
        <v>-1.5611794871794871</v>
      </c>
      <c r="M33" s="9">
        <v>-1.5611794871794871</v>
      </c>
      <c r="N33" s="9">
        <v>1.7665306122448976</v>
      </c>
    </row>
    <row r="34" spans="1:16">
      <c r="A34">
        <v>2</v>
      </c>
      <c r="B34">
        <v>33</v>
      </c>
      <c r="C34" t="s">
        <v>33</v>
      </c>
      <c r="D34">
        <v>1</v>
      </c>
      <c r="E34" t="s">
        <v>46</v>
      </c>
      <c r="F34" t="s">
        <v>47</v>
      </c>
      <c r="G34" s="9">
        <v>-1.7957868020304568</v>
      </c>
      <c r="H34" s="9">
        <v>1.4227272727272728</v>
      </c>
      <c r="I34" s="9">
        <v>0.90894472361809053</v>
      </c>
      <c r="J34" s="9">
        <v>0.11427135678391961</v>
      </c>
      <c r="K34" s="9">
        <v>-4.87E-2</v>
      </c>
      <c r="L34" s="9">
        <v>-0.31365000000000004</v>
      </c>
      <c r="M34" s="9">
        <v>-0.31208955223880597</v>
      </c>
      <c r="N34" s="9">
        <v>-2.2885572139303482E-2</v>
      </c>
    </row>
    <row r="35" spans="1:16">
      <c r="A35">
        <v>4</v>
      </c>
      <c r="B35">
        <v>34</v>
      </c>
      <c r="C35" t="s">
        <v>34</v>
      </c>
      <c r="D35">
        <v>1</v>
      </c>
      <c r="E35" t="s">
        <v>46</v>
      </c>
      <c r="F35" t="s">
        <v>47</v>
      </c>
      <c r="G35" s="9">
        <v>-9.0055248618784528E-2</v>
      </c>
      <c r="H35" s="9">
        <v>1.3530386740331488</v>
      </c>
      <c r="I35" s="9">
        <v>1.2005494505494505</v>
      </c>
      <c r="J35" s="9">
        <v>-0.26428571428571429</v>
      </c>
      <c r="K35" s="9">
        <v>-1.8092896174863389</v>
      </c>
      <c r="L35" s="9">
        <v>-3.1415300546448082</v>
      </c>
      <c r="M35" s="9">
        <v>-3.1244565217391305</v>
      </c>
      <c r="N35" s="9">
        <v>3.3470270270270266</v>
      </c>
    </row>
    <row r="36" spans="1:16">
      <c r="A36">
        <v>4</v>
      </c>
      <c r="B36">
        <v>1</v>
      </c>
      <c r="C36" t="s">
        <v>1</v>
      </c>
      <c r="D36">
        <v>2</v>
      </c>
      <c r="E36" t="s">
        <v>49</v>
      </c>
      <c r="F36" t="s">
        <v>50</v>
      </c>
      <c r="G36" s="9">
        <v>3.4340271920650736</v>
      </c>
      <c r="H36" s="9">
        <v>0.21827281361876771</v>
      </c>
      <c r="I36" s="9">
        <v>7.30526137643281</v>
      </c>
      <c r="J36" s="9">
        <v>8.0836127065430077</v>
      </c>
      <c r="K36" s="9">
        <v>1.528559420747456</v>
      </c>
      <c r="L36" s="9">
        <v>3.9493010188965485</v>
      </c>
      <c r="M36" s="9">
        <v>4.2456873026589932</v>
      </c>
      <c r="N36" s="9">
        <v>1.8414579638960475</v>
      </c>
      <c r="P36">
        <f>_xlfn.STDEV.P(G36:N69)</f>
        <v>2.382380745819074</v>
      </c>
    </row>
    <row r="37" spans="1:16">
      <c r="A37">
        <v>3</v>
      </c>
      <c r="B37">
        <v>2</v>
      </c>
      <c r="C37" t="s">
        <v>2</v>
      </c>
      <c r="D37">
        <v>2</v>
      </c>
      <c r="E37" t="s">
        <v>49</v>
      </c>
      <c r="F37" t="s">
        <v>50</v>
      </c>
      <c r="G37" s="9">
        <v>3.7455268389662137</v>
      </c>
      <c r="H37" s="9">
        <v>4.7064234248045125</v>
      </c>
      <c r="I37" s="9">
        <v>7.3499267935578416</v>
      </c>
      <c r="J37" s="9">
        <v>8.4309180301151088</v>
      </c>
      <c r="K37" s="9">
        <v>2.7454243228625614</v>
      </c>
      <c r="L37" s="9">
        <v>3.230806616548108</v>
      </c>
      <c r="M37" s="9">
        <v>3.3186263670845335</v>
      </c>
      <c r="N37" s="9">
        <v>3.1307063136316771</v>
      </c>
      <c r="P37">
        <f>_xlfn.STDEV.S(G36:N69)</f>
        <v>2.3867722347917653</v>
      </c>
    </row>
    <row r="38" spans="1:16">
      <c r="A38">
        <v>1</v>
      </c>
      <c r="B38">
        <v>3</v>
      </c>
      <c r="C38" t="s">
        <v>3</v>
      </c>
      <c r="D38">
        <v>2</v>
      </c>
      <c r="E38" t="s">
        <v>49</v>
      </c>
      <c r="F38" t="s">
        <v>50</v>
      </c>
      <c r="G38" s="9">
        <v>4.9984966927240038</v>
      </c>
      <c r="H38" s="9">
        <v>6.5716944663182915</v>
      </c>
      <c r="I38" s="9">
        <v>8.7055820514542859</v>
      </c>
      <c r="J38" s="9">
        <v>9.0548949409541706</v>
      </c>
      <c r="K38" s="9">
        <v>3.2698192612862442</v>
      </c>
      <c r="L38" s="9">
        <v>6.7510398783937404</v>
      </c>
      <c r="M38" s="9">
        <v>3.1238182833128008</v>
      </c>
      <c r="N38" s="9">
        <v>3.1862122878914221</v>
      </c>
    </row>
    <row r="39" spans="1:16">
      <c r="A39">
        <v>1</v>
      </c>
      <c r="B39">
        <v>4</v>
      </c>
      <c r="C39" t="s">
        <v>4</v>
      </c>
      <c r="D39">
        <v>2</v>
      </c>
      <c r="E39" t="s">
        <v>49</v>
      </c>
      <c r="F39" t="s">
        <v>50</v>
      </c>
      <c r="G39" s="9">
        <v>3.4540631770634889</v>
      </c>
      <c r="H39" s="9">
        <v>4.3665786170548699</v>
      </c>
      <c r="I39" s="9">
        <v>9.6462975530028103</v>
      </c>
      <c r="J39" s="9">
        <v>10.204843081919151</v>
      </c>
      <c r="K39" s="9">
        <v>4.2941156578837791</v>
      </c>
      <c r="L39" s="9">
        <v>2.9410002179912595</v>
      </c>
      <c r="M39" s="9">
        <v>3.9761441475289843</v>
      </c>
      <c r="N39" s="9">
        <v>3.416681024211826</v>
      </c>
    </row>
    <row r="40" spans="1:16">
      <c r="A40">
        <v>1</v>
      </c>
      <c r="B40">
        <v>5</v>
      </c>
      <c r="C40" t="s">
        <v>5</v>
      </c>
      <c r="D40">
        <v>2</v>
      </c>
      <c r="E40" t="s">
        <v>49</v>
      </c>
      <c r="F40" t="s">
        <v>50</v>
      </c>
      <c r="G40" s="9">
        <v>3.9572192513368947</v>
      </c>
      <c r="H40" s="9">
        <v>4.6075837742504291</v>
      </c>
      <c r="I40" s="9">
        <v>9.9402880224798196</v>
      </c>
      <c r="J40" s="9">
        <v>10.846427942212827</v>
      </c>
      <c r="K40" s="9">
        <v>3.2517061421116153</v>
      </c>
      <c r="L40" s="9">
        <v>5</v>
      </c>
      <c r="M40" s="9">
        <v>3.562171369325327</v>
      </c>
      <c r="N40" s="9">
        <v>2.3526887871853575</v>
      </c>
    </row>
    <row r="41" spans="1:16">
      <c r="A41">
        <v>4</v>
      </c>
      <c r="B41">
        <v>6</v>
      </c>
      <c r="C41" t="s">
        <v>6</v>
      </c>
      <c r="D41">
        <v>2</v>
      </c>
      <c r="E41" t="s">
        <v>49</v>
      </c>
      <c r="F41" t="s">
        <v>50</v>
      </c>
      <c r="G41" s="9">
        <v>4.0830776492801562</v>
      </c>
      <c r="H41" s="9">
        <v>5.3061224489795649</v>
      </c>
      <c r="I41" s="9">
        <v>5.842664369796168</v>
      </c>
      <c r="J41" s="9">
        <v>6.1432703248302687</v>
      </c>
      <c r="K41" s="9">
        <v>4.3033142460523948</v>
      </c>
      <c r="L41" s="9">
        <v>1.297621028115131</v>
      </c>
      <c r="M41" s="9">
        <v>4.3438988339628679</v>
      </c>
      <c r="N41" s="9">
        <v>2.1484221295349215</v>
      </c>
    </row>
    <row r="42" spans="1:16">
      <c r="A42">
        <v>3</v>
      </c>
      <c r="B42">
        <v>7</v>
      </c>
      <c r="C42" t="s">
        <v>7</v>
      </c>
      <c r="D42">
        <v>2</v>
      </c>
      <c r="E42" t="s">
        <v>49</v>
      </c>
      <c r="F42" t="s">
        <v>50</v>
      </c>
      <c r="G42" s="9">
        <v>1.4500983172499815</v>
      </c>
      <c r="H42" s="9">
        <v>5.0662871215876777</v>
      </c>
      <c r="I42" s="9">
        <v>7.2553615732355183</v>
      </c>
      <c r="J42" s="9">
        <v>6.555093852541944</v>
      </c>
      <c r="K42" s="9">
        <v>5.3397004558280941</v>
      </c>
      <c r="L42" s="9">
        <v>3.6204409643519426</v>
      </c>
      <c r="M42" s="9">
        <v>1.4417245013621738</v>
      </c>
      <c r="N42" s="9">
        <v>5.2105386967772063</v>
      </c>
    </row>
    <row r="43" spans="1:16">
      <c r="A43">
        <v>2</v>
      </c>
      <c r="B43">
        <v>8</v>
      </c>
      <c r="C43" t="s">
        <v>8</v>
      </c>
      <c r="D43">
        <v>2</v>
      </c>
      <c r="E43" t="s">
        <v>49</v>
      </c>
      <c r="F43" t="s">
        <v>50</v>
      </c>
      <c r="G43" s="9">
        <v>3.9700618288317457</v>
      </c>
      <c r="H43" s="9">
        <v>4.5226917057903222</v>
      </c>
      <c r="I43" s="9">
        <v>8.0026950142236757</v>
      </c>
      <c r="J43" s="9">
        <v>8.9515169300225637</v>
      </c>
      <c r="K43" s="9">
        <v>3.299556151076132</v>
      </c>
      <c r="L43" s="9">
        <v>2.3672476692338904</v>
      </c>
      <c r="M43" s="9">
        <v>3.7221826245347245</v>
      </c>
      <c r="N43" s="9">
        <v>3.2679239520500829</v>
      </c>
    </row>
    <row r="44" spans="1:16">
      <c r="A44">
        <v>3</v>
      </c>
      <c r="B44">
        <v>9</v>
      </c>
      <c r="C44" t="s">
        <v>9</v>
      </c>
      <c r="D44">
        <v>2</v>
      </c>
      <c r="E44" t="s">
        <v>49</v>
      </c>
      <c r="F44" t="s">
        <v>50</v>
      </c>
      <c r="G44" s="9">
        <v>2.7557539835270717</v>
      </c>
      <c r="H44" s="9">
        <v>4.2175443853472103</v>
      </c>
      <c r="I44" s="9">
        <v>8.7406555491661919</v>
      </c>
      <c r="J44" s="9">
        <v>8.7508589465635538</v>
      </c>
      <c r="K44" s="9">
        <v>1.3664938053392461</v>
      </c>
      <c r="L44" s="9">
        <v>4.3946011301107859</v>
      </c>
      <c r="M44" s="9">
        <v>2.8347672622986977</v>
      </c>
      <c r="N44" s="9">
        <v>2.9680820091632114</v>
      </c>
    </row>
    <row r="45" spans="1:16">
      <c r="A45">
        <v>3</v>
      </c>
      <c r="B45">
        <v>10</v>
      </c>
      <c r="C45" t="s">
        <v>10</v>
      </c>
      <c r="D45">
        <v>2</v>
      </c>
      <c r="E45" t="s">
        <v>49</v>
      </c>
      <c r="F45" t="s">
        <v>50</v>
      </c>
      <c r="G45" s="9">
        <v>3.121099103609609</v>
      </c>
      <c r="H45" s="9">
        <v>3.8496878244681483</v>
      </c>
      <c r="I45" s="9">
        <v>9.0390939058337239</v>
      </c>
      <c r="J45" s="9">
        <v>7.5998729045948465</v>
      </c>
      <c r="K45" s="9">
        <v>2.7367070201439674</v>
      </c>
      <c r="L45" s="9">
        <v>2.7494024881774521</v>
      </c>
      <c r="M45" s="9">
        <v>3.6323404514126594</v>
      </c>
      <c r="N45" s="9">
        <v>3.5397147588471398</v>
      </c>
    </row>
    <row r="46" spans="1:16">
      <c r="A46">
        <v>3</v>
      </c>
      <c r="B46">
        <v>11</v>
      </c>
      <c r="C46" t="s">
        <v>11</v>
      </c>
      <c r="D46">
        <v>2</v>
      </c>
      <c r="E46" t="s">
        <v>49</v>
      </c>
      <c r="F46" t="s">
        <v>50</v>
      </c>
      <c r="G46" s="9">
        <v>2.6832431229775153</v>
      </c>
      <c r="H46" s="9">
        <v>4.2368983329467369</v>
      </c>
      <c r="I46" s="9">
        <v>7.9856818277247186</v>
      </c>
      <c r="J46" s="9">
        <v>8.2147529564056185</v>
      </c>
      <c r="K46" s="9">
        <v>2.7310672401193585</v>
      </c>
      <c r="L46" s="9">
        <v>2.3605901273593162</v>
      </c>
      <c r="M46" s="9">
        <v>3.7063199425334261</v>
      </c>
      <c r="N46" s="9">
        <v>2.8158903678116474</v>
      </c>
    </row>
    <row r="47" spans="1:16">
      <c r="A47">
        <v>3</v>
      </c>
      <c r="B47">
        <v>12</v>
      </c>
      <c r="C47" t="s">
        <v>12</v>
      </c>
      <c r="D47">
        <v>2</v>
      </c>
      <c r="E47" t="s">
        <v>49</v>
      </c>
      <c r="F47" t="s">
        <v>50</v>
      </c>
      <c r="G47" s="9">
        <v>4.2807578212269846</v>
      </c>
      <c r="H47" s="9">
        <v>4.4949972900805335</v>
      </c>
      <c r="I47" s="9">
        <v>7.5881173315041792</v>
      </c>
      <c r="J47" s="9">
        <v>7.7661555233661517</v>
      </c>
      <c r="K47" s="9">
        <v>3.0819553292473927</v>
      </c>
      <c r="L47" s="9">
        <v>2.7328943158096024</v>
      </c>
      <c r="M47" s="9">
        <v>4.0388389170226304</v>
      </c>
      <c r="N47" s="9">
        <v>2.8586832038445635</v>
      </c>
    </row>
    <row r="48" spans="1:16">
      <c r="A48">
        <v>1</v>
      </c>
      <c r="B48">
        <v>13</v>
      </c>
      <c r="C48" t="s">
        <v>13</v>
      </c>
      <c r="D48">
        <v>2</v>
      </c>
      <c r="E48" t="s">
        <v>49</v>
      </c>
      <c r="F48" t="s">
        <v>50</v>
      </c>
      <c r="G48" s="9">
        <v>5.2235016103702847</v>
      </c>
      <c r="H48" s="9">
        <v>6.1903100095555441</v>
      </c>
      <c r="I48" s="9">
        <v>8.9020642233909708</v>
      </c>
      <c r="J48" s="9">
        <v>9.4314425559993467</v>
      </c>
      <c r="K48" s="9">
        <v>5.7918814685919973</v>
      </c>
      <c r="L48" s="9">
        <v>3.6611730011910426</v>
      </c>
      <c r="M48" s="9">
        <v>4.0906802367408179</v>
      </c>
      <c r="N48" s="9">
        <v>3.8475567028384283</v>
      </c>
    </row>
    <row r="49" spans="1:14">
      <c r="A49">
        <v>2</v>
      </c>
      <c r="B49">
        <v>14</v>
      </c>
      <c r="C49" t="s">
        <v>14</v>
      </c>
      <c r="D49">
        <v>2</v>
      </c>
      <c r="E49" t="s">
        <v>49</v>
      </c>
      <c r="F49" t="s">
        <v>50</v>
      </c>
      <c r="G49" s="9">
        <v>3.977883581631092</v>
      </c>
      <c r="H49" s="9">
        <v>5.9601181683899496</v>
      </c>
      <c r="I49" s="9">
        <v>6.9840384749425111</v>
      </c>
      <c r="J49" s="9">
        <v>7.2837781822790548</v>
      </c>
      <c r="K49" s="9">
        <v>5.1506961502224557</v>
      </c>
      <c r="L49" s="9">
        <v>3.5651090582569989</v>
      </c>
      <c r="M49" s="9">
        <v>3.7187692690084928</v>
      </c>
      <c r="N49" s="9">
        <v>2.6288582985005471</v>
      </c>
    </row>
    <row r="50" spans="1:14">
      <c r="A50">
        <v>3</v>
      </c>
      <c r="B50">
        <v>15</v>
      </c>
      <c r="C50" t="s">
        <v>15</v>
      </c>
      <c r="D50">
        <v>2</v>
      </c>
      <c r="E50" t="s">
        <v>49</v>
      </c>
      <c r="F50" t="s">
        <v>50</v>
      </c>
      <c r="G50" s="9">
        <v>4.5365865972355035</v>
      </c>
      <c r="H50" s="9">
        <v>5.8377978089859894</v>
      </c>
      <c r="I50" s="9">
        <v>6.7983759429211421</v>
      </c>
      <c r="J50" s="9">
        <v>7.0735617777458293</v>
      </c>
      <c r="K50" s="9">
        <v>4.740449425980553</v>
      </c>
      <c r="L50" s="9">
        <v>2.105963994027471</v>
      </c>
      <c r="M50" s="9">
        <v>3.1771360120241621</v>
      </c>
      <c r="N50" s="9">
        <v>4.5184058251980463</v>
      </c>
    </row>
    <row r="51" spans="1:14">
      <c r="A51">
        <v>2</v>
      </c>
      <c r="B51">
        <v>16</v>
      </c>
      <c r="C51" t="s">
        <v>16</v>
      </c>
      <c r="D51">
        <v>2</v>
      </c>
      <c r="E51" t="s">
        <v>49</v>
      </c>
      <c r="F51" t="s">
        <v>50</v>
      </c>
      <c r="G51" s="9">
        <v>6.3311575312168022</v>
      </c>
      <c r="H51" s="9">
        <v>5.5379395042238988</v>
      </c>
      <c r="I51" s="9">
        <v>9.5396289235959877</v>
      </c>
      <c r="J51" s="9">
        <v>7.0374616453262151</v>
      </c>
      <c r="K51" s="9">
        <v>5.1132584939327597</v>
      </c>
      <c r="L51" s="9">
        <v>3.3958311004470332</v>
      </c>
      <c r="M51" s="9">
        <v>3.1448643913074115</v>
      </c>
      <c r="N51" s="9">
        <v>3.2392758960526846</v>
      </c>
    </row>
    <row r="52" spans="1:14">
      <c r="A52">
        <v>1</v>
      </c>
      <c r="B52">
        <v>17</v>
      </c>
      <c r="C52" t="s">
        <v>17</v>
      </c>
      <c r="D52">
        <v>2</v>
      </c>
      <c r="E52" t="s">
        <v>49</v>
      </c>
      <c r="F52" t="s">
        <v>50</v>
      </c>
      <c r="G52" s="9">
        <v>6.4315937940761403</v>
      </c>
      <c r="H52" s="9">
        <v>5.9899284389080432</v>
      </c>
      <c r="I52" s="9">
        <v>10.352588147036768</v>
      </c>
      <c r="J52" s="9">
        <v>11.90998680042239</v>
      </c>
      <c r="K52" s="9">
        <v>3.4194108820974511</v>
      </c>
      <c r="L52" s="9">
        <v>4.3066585216859909</v>
      </c>
      <c r="M52" s="9">
        <v>2.7672035139092221</v>
      </c>
      <c r="N52" s="9">
        <v>5.0007123521869312</v>
      </c>
    </row>
    <row r="53" spans="1:14">
      <c r="A53">
        <v>2</v>
      </c>
      <c r="B53">
        <v>18</v>
      </c>
      <c r="C53" t="s">
        <v>48</v>
      </c>
      <c r="D53">
        <v>2</v>
      </c>
      <c r="E53" t="s">
        <v>49</v>
      </c>
      <c r="F53" t="s">
        <v>50</v>
      </c>
      <c r="G53" s="9">
        <v>3.6766059129613069</v>
      </c>
      <c r="H53" s="9">
        <v>2.3757811627270797</v>
      </c>
      <c r="I53" s="9">
        <v>8.2414958552808741</v>
      </c>
      <c r="J53" s="9">
        <v>7.5923069064096609</v>
      </c>
      <c r="K53" s="9">
        <v>4.3985902238251668</v>
      </c>
      <c r="L53" s="9">
        <v>3.5291000710572717</v>
      </c>
      <c r="M53" s="9">
        <v>4.0205669492134177</v>
      </c>
      <c r="N53" s="9">
        <v>3.4723743343781734</v>
      </c>
    </row>
    <row r="54" spans="1:14">
      <c r="A54">
        <v>2</v>
      </c>
      <c r="B54">
        <v>19</v>
      </c>
      <c r="C54" t="s">
        <v>19</v>
      </c>
      <c r="D54">
        <v>2</v>
      </c>
      <c r="E54" t="s">
        <v>49</v>
      </c>
      <c r="F54" t="s">
        <v>50</v>
      </c>
      <c r="G54" s="9">
        <v>4.2361623616236272</v>
      </c>
      <c r="H54" s="9">
        <v>4.2976493911073277</v>
      </c>
      <c r="I54" s="9">
        <v>7.5554952141741865</v>
      </c>
      <c r="J54" s="9">
        <v>8.0603372302028049</v>
      </c>
      <c r="K54" s="9">
        <v>4.3371497445378964</v>
      </c>
      <c r="L54" s="9">
        <v>2.777502183519772</v>
      </c>
      <c r="M54" s="9">
        <v>3.0154214998971298</v>
      </c>
      <c r="N54" s="9">
        <v>2.7281431137400176</v>
      </c>
    </row>
    <row r="55" spans="1:14">
      <c r="A55">
        <v>2</v>
      </c>
      <c r="B55">
        <v>20</v>
      </c>
      <c r="C55" t="s">
        <v>20</v>
      </c>
      <c r="D55">
        <v>2</v>
      </c>
      <c r="E55" t="s">
        <v>49</v>
      </c>
      <c r="F55" t="s">
        <v>50</v>
      </c>
      <c r="G55" s="9">
        <v>4.519640321817306</v>
      </c>
      <c r="H55" s="9">
        <v>3.2903177118707987</v>
      </c>
      <c r="I55" s="9">
        <v>9.77569956893403</v>
      </c>
      <c r="J55" s="9">
        <v>9.3461059190031079</v>
      </c>
      <c r="K55" s="9">
        <v>4.5216680294358156</v>
      </c>
      <c r="L55" s="9">
        <v>1.9087851052178735</v>
      </c>
      <c r="M55" s="9">
        <v>1.9728256697627984</v>
      </c>
      <c r="N55" s="9">
        <v>4.1177356218006622</v>
      </c>
    </row>
    <row r="56" spans="1:14">
      <c r="A56">
        <v>3</v>
      </c>
      <c r="B56">
        <v>21</v>
      </c>
      <c r="C56" t="s">
        <v>21</v>
      </c>
      <c r="D56">
        <v>2</v>
      </c>
      <c r="E56" t="s">
        <v>49</v>
      </c>
      <c r="F56" t="s">
        <v>50</v>
      </c>
      <c r="G56" s="9">
        <v>2.846669786304787</v>
      </c>
      <c r="H56" s="9">
        <v>6.7263213771138197</v>
      </c>
      <c r="I56" s="9">
        <v>8.8105726872246493</v>
      </c>
      <c r="J56" s="9">
        <v>7.193421734543378</v>
      </c>
      <c r="K56" s="9">
        <v>6.1478116240262182</v>
      </c>
      <c r="L56" s="9">
        <v>3.2551385886225006</v>
      </c>
      <c r="M56" s="9">
        <v>0.78025487659299131</v>
      </c>
      <c r="N56" s="9">
        <v>3.3478989428666637</v>
      </c>
    </row>
    <row r="57" spans="1:14">
      <c r="A57">
        <v>3</v>
      </c>
      <c r="B57">
        <v>22</v>
      </c>
      <c r="C57" t="s">
        <v>22</v>
      </c>
      <c r="D57">
        <v>2</v>
      </c>
      <c r="E57" t="s">
        <v>49</v>
      </c>
      <c r="F57" t="s">
        <v>50</v>
      </c>
      <c r="G57" s="9">
        <v>6.5506022705232851</v>
      </c>
      <c r="H57" s="9">
        <v>3.9968297342033878</v>
      </c>
      <c r="I57" s="9">
        <v>9.5116866523780033</v>
      </c>
      <c r="J57" s="9">
        <v>7.2223927262193826</v>
      </c>
      <c r="K57" s="9">
        <v>3.4277110716910641</v>
      </c>
      <c r="L57" s="9">
        <v>2.6044282537390302</v>
      </c>
      <c r="M57" s="9">
        <v>3.690987064353294</v>
      </c>
      <c r="N57" s="9">
        <v>3.1677606319717881</v>
      </c>
    </row>
    <row r="58" spans="1:14">
      <c r="A58">
        <v>3</v>
      </c>
      <c r="B58">
        <v>23</v>
      </c>
      <c r="C58" t="s">
        <v>23</v>
      </c>
      <c r="D58">
        <v>2</v>
      </c>
      <c r="E58" t="s">
        <v>49</v>
      </c>
      <c r="F58" t="s">
        <v>50</v>
      </c>
      <c r="G58" s="9">
        <v>4.6814478256482346</v>
      </c>
      <c r="H58" s="9">
        <v>5.327552796013606</v>
      </c>
      <c r="I58" s="9">
        <v>8.4102269260554152</v>
      </c>
      <c r="J58" s="9">
        <v>7.7591135286662052</v>
      </c>
      <c r="K58" s="9">
        <v>4.9233925014255249</v>
      </c>
      <c r="L58" s="9">
        <v>2.4775180120570468</v>
      </c>
      <c r="M58" s="9">
        <v>2.0017516331166405</v>
      </c>
      <c r="N58" s="9">
        <v>3.0729463238752857</v>
      </c>
    </row>
    <row r="59" spans="1:14">
      <c r="A59">
        <v>2</v>
      </c>
      <c r="B59">
        <v>24</v>
      </c>
      <c r="C59" t="s">
        <v>24</v>
      </c>
      <c r="D59">
        <v>2</v>
      </c>
      <c r="E59" t="s">
        <v>49</v>
      </c>
      <c r="F59" t="s">
        <v>50</v>
      </c>
      <c r="G59" s="9">
        <v>3.3957654723127035</v>
      </c>
      <c r="H59" s="9">
        <v>4.5207529337638874</v>
      </c>
      <c r="I59" s="9">
        <v>8.2661442242483645</v>
      </c>
      <c r="J59" s="9">
        <v>9.1083583683397222</v>
      </c>
      <c r="K59" s="9">
        <v>3.5851124279568012</v>
      </c>
      <c r="L59" s="9">
        <v>3.2231900412596559</v>
      </c>
      <c r="M59" s="9">
        <v>2.0991576797664777</v>
      </c>
      <c r="N59" s="9">
        <v>6.3619475354656885</v>
      </c>
    </row>
    <row r="60" spans="1:14">
      <c r="A60">
        <v>2</v>
      </c>
      <c r="B60">
        <v>25</v>
      </c>
      <c r="C60" t="s">
        <v>25</v>
      </c>
      <c r="D60">
        <v>2</v>
      </c>
      <c r="E60" t="s">
        <v>49</v>
      </c>
      <c r="F60" t="s">
        <v>50</v>
      </c>
      <c r="G60" s="9">
        <v>4.7134082697399577</v>
      </c>
      <c r="H60" s="9">
        <v>3.3221062569303399</v>
      </c>
      <c r="I60" s="9">
        <v>8.7911555077300676</v>
      </c>
      <c r="J60" s="9">
        <v>8.6483976646635199</v>
      </c>
      <c r="K60" s="9">
        <v>2.6495995520843536</v>
      </c>
      <c r="L60" s="9">
        <v>4.0400546996904438</v>
      </c>
      <c r="M60" s="9">
        <v>4.197661736882921</v>
      </c>
      <c r="N60" s="9">
        <v>2.4470487177540292</v>
      </c>
    </row>
    <row r="61" spans="1:14">
      <c r="A61">
        <v>3</v>
      </c>
      <c r="B61">
        <v>26</v>
      </c>
      <c r="C61" t="s">
        <v>26</v>
      </c>
      <c r="D61">
        <v>2</v>
      </c>
      <c r="E61" t="s">
        <v>49</v>
      </c>
      <c r="F61" t="s">
        <v>50</v>
      </c>
      <c r="G61" s="9">
        <v>4.9063406223058195</v>
      </c>
      <c r="H61" s="9">
        <v>3.2797908106089011</v>
      </c>
      <c r="I61" s="9">
        <v>5.9100115740740762</v>
      </c>
      <c r="J61" s="9">
        <v>7.8888137931034379</v>
      </c>
      <c r="K61" s="9">
        <v>5.0748823277706521</v>
      </c>
      <c r="L61" s="9">
        <v>2.2316338165824874</v>
      </c>
      <c r="M61" s="9">
        <v>3.79222434671766</v>
      </c>
      <c r="N61" s="9">
        <v>1.7961314092723484</v>
      </c>
    </row>
    <row r="62" spans="1:14">
      <c r="A62">
        <v>2</v>
      </c>
      <c r="B62">
        <v>27</v>
      </c>
      <c r="C62" t="s">
        <v>27</v>
      </c>
      <c r="D62">
        <v>2</v>
      </c>
      <c r="E62" t="s">
        <v>49</v>
      </c>
      <c r="F62" t="s">
        <v>50</v>
      </c>
      <c r="G62" s="9">
        <v>2.8773426827747102</v>
      </c>
      <c r="H62" s="9">
        <v>4.4033269570632712</v>
      </c>
      <c r="I62" s="9">
        <v>6.2217019411046124</v>
      </c>
      <c r="J62" s="9">
        <v>8.6101322524869488</v>
      </c>
      <c r="K62" s="9">
        <v>4.4832040100574204</v>
      </c>
      <c r="L62" s="9">
        <v>2.9380273543567341</v>
      </c>
      <c r="M62" s="9">
        <v>4.4363104094747001</v>
      </c>
      <c r="N62" s="9">
        <v>3.5021219053184041</v>
      </c>
    </row>
    <row r="63" spans="1:14">
      <c r="A63">
        <v>2</v>
      </c>
      <c r="B63">
        <v>28</v>
      </c>
      <c r="C63" t="s">
        <v>28</v>
      </c>
      <c r="D63">
        <v>2</v>
      </c>
      <c r="E63" t="s">
        <v>49</v>
      </c>
      <c r="F63" t="s">
        <v>50</v>
      </c>
      <c r="G63" s="9">
        <v>4.4677544677544745</v>
      </c>
      <c r="H63" s="9">
        <v>5.8683525474153981</v>
      </c>
      <c r="I63" s="9">
        <v>7.5734157650695551</v>
      </c>
      <c r="J63" s="9">
        <v>8.8440249148592898</v>
      </c>
      <c r="K63" s="9">
        <v>4.1677065136012175</v>
      </c>
      <c r="L63" s="9">
        <v>1.493371665868068</v>
      </c>
      <c r="M63" s="9">
        <v>4.3276418286253744</v>
      </c>
      <c r="N63" s="9">
        <v>6.4559921562712219</v>
      </c>
    </row>
    <row r="64" spans="1:14">
      <c r="A64">
        <v>4</v>
      </c>
      <c r="B64">
        <v>29</v>
      </c>
      <c r="C64" t="s">
        <v>29</v>
      </c>
      <c r="D64">
        <v>2</v>
      </c>
      <c r="E64" t="s">
        <v>49</v>
      </c>
      <c r="F64" t="s">
        <v>50</v>
      </c>
      <c r="G64" s="9">
        <v>5.0936446986913353</v>
      </c>
      <c r="H64" s="9">
        <v>5.2494221161732781</v>
      </c>
      <c r="I64" s="9">
        <v>5.9156925256818909</v>
      </c>
      <c r="J64" s="9">
        <v>8.4486362602975191</v>
      </c>
      <c r="K64" s="9">
        <v>2.2672469043563837</v>
      </c>
      <c r="L64" s="9">
        <v>2.6901787527930026</v>
      </c>
      <c r="M64" s="9">
        <v>2.9708111315786425</v>
      </c>
      <c r="N64" s="9">
        <v>2.6537072004715156</v>
      </c>
    </row>
    <row r="65" spans="1:14">
      <c r="A65">
        <v>3</v>
      </c>
      <c r="B65">
        <v>30</v>
      </c>
      <c r="C65" t="s">
        <v>30</v>
      </c>
      <c r="D65">
        <v>2</v>
      </c>
      <c r="E65" t="s">
        <v>49</v>
      </c>
      <c r="F65" t="s">
        <v>50</v>
      </c>
      <c r="G65" s="9">
        <v>0.67055160852558515</v>
      </c>
      <c r="H65" s="9">
        <v>6.0423439854095449</v>
      </c>
      <c r="I65" s="9">
        <v>8.1208404995139603</v>
      </c>
      <c r="J65" s="9">
        <v>9.6681299176578221</v>
      </c>
      <c r="K65" s="9">
        <v>5.5560239440182215</v>
      </c>
      <c r="L65" s="9">
        <v>0.35143769968051686</v>
      </c>
      <c r="M65" s="9">
        <v>2.4434893346068236</v>
      </c>
      <c r="N65" s="9">
        <v>3.8303162147463183</v>
      </c>
    </row>
    <row r="66" spans="1:14">
      <c r="A66">
        <v>2</v>
      </c>
      <c r="B66">
        <v>31</v>
      </c>
      <c r="C66" t="s">
        <v>31</v>
      </c>
      <c r="D66">
        <v>2</v>
      </c>
      <c r="E66" t="s">
        <v>49</v>
      </c>
      <c r="F66" t="s">
        <v>50</v>
      </c>
      <c r="G66" s="9">
        <v>5.3723862479442488</v>
      </c>
      <c r="H66" s="9">
        <v>4.1620215533259</v>
      </c>
      <c r="I66" s="9">
        <v>10.874063503389223</v>
      </c>
      <c r="J66" s="9">
        <v>11.579230104229381</v>
      </c>
      <c r="K66" s="9">
        <v>1.0759373124566309</v>
      </c>
      <c r="L66" s="9">
        <v>4.8896406566096431</v>
      </c>
      <c r="M66" s="9">
        <v>2.0252308563187142</v>
      </c>
      <c r="N66" s="9">
        <v>2.5980055848938548</v>
      </c>
    </row>
    <row r="67" spans="1:14">
      <c r="A67">
        <v>3</v>
      </c>
      <c r="B67">
        <v>32</v>
      </c>
      <c r="C67" t="s">
        <v>32</v>
      </c>
      <c r="D67">
        <v>2</v>
      </c>
      <c r="E67" t="s">
        <v>49</v>
      </c>
      <c r="F67" t="s">
        <v>50</v>
      </c>
      <c r="G67" s="9">
        <v>3.778558875219673</v>
      </c>
      <c r="H67" s="9">
        <v>2.7172657993995983</v>
      </c>
      <c r="I67" s="9">
        <v>7.0443645083933006</v>
      </c>
      <c r="J67" s="9">
        <v>8.4801584913250423</v>
      </c>
      <c r="K67" s="9">
        <v>3.0956228527619487</v>
      </c>
      <c r="L67" s="9">
        <v>3.577639224075682</v>
      </c>
      <c r="M67" s="9">
        <v>2.9620143985012959</v>
      </c>
      <c r="N67" s="9">
        <v>2.7400407222288692</v>
      </c>
    </row>
    <row r="68" spans="1:14">
      <c r="A68">
        <v>2</v>
      </c>
      <c r="B68">
        <v>33</v>
      </c>
      <c r="C68" t="s">
        <v>33</v>
      </c>
      <c r="D68">
        <v>2</v>
      </c>
      <c r="E68" t="s">
        <v>49</v>
      </c>
      <c r="F68" t="s">
        <v>50</v>
      </c>
      <c r="G68" s="9">
        <v>3.6663714864843655</v>
      </c>
      <c r="H68" s="9">
        <v>3.8564591119207421</v>
      </c>
      <c r="I68" s="9">
        <v>10.181434829685372</v>
      </c>
      <c r="J68" s="9">
        <v>8.1692721550290059</v>
      </c>
      <c r="K68" s="9">
        <v>3.24458103198819</v>
      </c>
      <c r="L68" s="9">
        <v>6.335323944270101</v>
      </c>
      <c r="M68" s="9">
        <v>3.2013228016749053</v>
      </c>
      <c r="N68" s="9">
        <v>1.2247494366137204</v>
      </c>
    </row>
    <row r="69" spans="1:14">
      <c r="A69">
        <v>4</v>
      </c>
      <c r="B69">
        <v>34</v>
      </c>
      <c r="C69" t="s">
        <v>34</v>
      </c>
      <c r="D69">
        <v>2</v>
      </c>
      <c r="E69" t="s">
        <v>49</v>
      </c>
      <c r="F69" t="s">
        <v>50</v>
      </c>
      <c r="G69" s="9">
        <v>3.8802395209580851</v>
      </c>
      <c r="H69" s="9">
        <v>4.3117362231957372</v>
      </c>
      <c r="I69" s="9">
        <v>7.3165340406719821</v>
      </c>
      <c r="J69" s="9">
        <v>6.587361198880572</v>
      </c>
      <c r="K69" s="9">
        <v>3.0896953098253874</v>
      </c>
      <c r="L69" s="9">
        <v>2.2914072229140601</v>
      </c>
      <c r="M69" s="9">
        <v>4.2042042042042027</v>
      </c>
      <c r="N69" s="9">
        <v>2.6637588597242967</v>
      </c>
    </row>
    <row r="70" spans="1:14">
      <c r="A70">
        <v>4</v>
      </c>
      <c r="B70">
        <v>1</v>
      </c>
      <c r="C70" t="s">
        <v>1</v>
      </c>
      <c r="D70">
        <v>3</v>
      </c>
      <c r="E70" t="s">
        <v>51</v>
      </c>
      <c r="F70" t="s">
        <v>52</v>
      </c>
      <c r="G70" s="9">
        <v>0.21827281361876771</v>
      </c>
      <c r="H70" s="9">
        <v>7.30526137643281</v>
      </c>
      <c r="I70" s="9">
        <v>8.0836127065430077</v>
      </c>
      <c r="J70" s="9">
        <v>1.528559420747456</v>
      </c>
      <c r="K70" s="9">
        <v>3.9493010188965485</v>
      </c>
      <c r="L70" s="9">
        <v>4.2456873026589932</v>
      </c>
      <c r="M70" s="9">
        <v>1.8414579638960475</v>
      </c>
      <c r="N70" s="9">
        <v>1.6923964493661572</v>
      </c>
    </row>
    <row r="71" spans="1:14">
      <c r="A71">
        <v>3</v>
      </c>
      <c r="B71">
        <v>2</v>
      </c>
      <c r="C71" t="s">
        <v>2</v>
      </c>
      <c r="D71">
        <v>3</v>
      </c>
      <c r="E71" t="s">
        <v>51</v>
      </c>
      <c r="F71" t="s">
        <v>52</v>
      </c>
      <c r="G71" s="9">
        <v>4.7064234248045125</v>
      </c>
      <c r="H71" s="9">
        <v>7.3499267935578416</v>
      </c>
      <c r="I71" s="9">
        <v>8.4309180301151088</v>
      </c>
      <c r="J71" s="9">
        <v>2.7454243228625614</v>
      </c>
      <c r="K71" s="9">
        <v>3.230806616548108</v>
      </c>
      <c r="L71" s="9">
        <v>3.3186263670845335</v>
      </c>
      <c r="M71" s="9">
        <v>3.1307063136316771</v>
      </c>
      <c r="N71" s="9">
        <v>2.3818660584645386</v>
      </c>
    </row>
    <row r="72" spans="1:14">
      <c r="A72">
        <v>1</v>
      </c>
      <c r="B72">
        <v>3</v>
      </c>
      <c r="C72" t="s">
        <v>3</v>
      </c>
      <c r="D72">
        <v>3</v>
      </c>
      <c r="E72" t="s">
        <v>51</v>
      </c>
      <c r="F72" t="s">
        <v>52</v>
      </c>
      <c r="G72" s="9">
        <v>6.5716944663182915</v>
      </c>
      <c r="H72" s="9">
        <v>8.7055820514542859</v>
      </c>
      <c r="I72" s="9">
        <v>9.0548949409541706</v>
      </c>
      <c r="J72" s="9">
        <v>3.2698192612862442</v>
      </c>
      <c r="K72" s="9">
        <v>6.7510398783937404</v>
      </c>
      <c r="L72" s="9">
        <v>3.1238182833128008</v>
      </c>
      <c r="M72" s="9">
        <v>3.1862122878914221</v>
      </c>
      <c r="N72" s="9">
        <v>2.6201168951198213</v>
      </c>
    </row>
    <row r="73" spans="1:14">
      <c r="A73">
        <v>1</v>
      </c>
      <c r="B73">
        <v>4</v>
      </c>
      <c r="C73" t="s">
        <v>4</v>
      </c>
      <c r="D73">
        <v>3</v>
      </c>
      <c r="E73" t="s">
        <v>51</v>
      </c>
      <c r="F73" t="s">
        <v>52</v>
      </c>
      <c r="G73" s="9">
        <v>4.3665786170548699</v>
      </c>
      <c r="H73" s="9">
        <v>9.6462975530028103</v>
      </c>
      <c r="I73" s="9">
        <v>10.204843081919151</v>
      </c>
      <c r="J73" s="9">
        <v>4.2941156578837791</v>
      </c>
      <c r="K73" s="9">
        <v>2.9410002179912595</v>
      </c>
      <c r="L73" s="9">
        <v>3.9761441475289843</v>
      </c>
      <c r="M73" s="9">
        <v>3.416681024211826</v>
      </c>
      <c r="N73" s="9">
        <v>3.3032776209433763</v>
      </c>
    </row>
    <row r="74" spans="1:14">
      <c r="A74">
        <v>1</v>
      </c>
      <c r="B74">
        <v>5</v>
      </c>
      <c r="C74" t="s">
        <v>5</v>
      </c>
      <c r="D74">
        <v>3</v>
      </c>
      <c r="E74" t="s">
        <v>51</v>
      </c>
      <c r="F74" t="s">
        <v>52</v>
      </c>
      <c r="G74" s="9">
        <v>4.6075837742504291</v>
      </c>
      <c r="H74" s="9">
        <v>9.9402880224798196</v>
      </c>
      <c r="I74" s="9">
        <v>10.846427942212827</v>
      </c>
      <c r="J74" s="9">
        <v>3.2517061421116153</v>
      </c>
      <c r="K74" s="9">
        <v>5</v>
      </c>
      <c r="L74" s="9">
        <v>3.562171369325327</v>
      </c>
      <c r="M74" s="9">
        <v>2.3526887871853575</v>
      </c>
      <c r="N74" s="9">
        <v>2.9134353385034757</v>
      </c>
    </row>
    <row r="75" spans="1:14">
      <c r="A75">
        <v>4</v>
      </c>
      <c r="B75">
        <v>6</v>
      </c>
      <c r="C75" t="s">
        <v>6</v>
      </c>
      <c r="D75">
        <v>3</v>
      </c>
      <c r="E75" t="s">
        <v>51</v>
      </c>
      <c r="F75" t="s">
        <v>52</v>
      </c>
      <c r="G75" s="9">
        <v>5.3061224489795649</v>
      </c>
      <c r="H75" s="9">
        <v>5.842664369796168</v>
      </c>
      <c r="I75" s="9">
        <v>6.1432703248302687</v>
      </c>
      <c r="J75" s="9">
        <v>4.3033142460523948</v>
      </c>
      <c r="K75" s="9">
        <v>1.297621028115131</v>
      </c>
      <c r="L75" s="9">
        <v>4.3438988339628679</v>
      </c>
      <c r="M75" s="9">
        <v>2.1484221295349215</v>
      </c>
      <c r="N75" s="9">
        <v>2.873651771956844</v>
      </c>
    </row>
    <row r="76" spans="1:14">
      <c r="A76">
        <v>3</v>
      </c>
      <c r="B76">
        <v>7</v>
      </c>
      <c r="C76" t="s">
        <v>7</v>
      </c>
      <c r="D76">
        <v>3</v>
      </c>
      <c r="E76" t="s">
        <v>51</v>
      </c>
      <c r="F76" t="s">
        <v>52</v>
      </c>
      <c r="G76" s="9">
        <v>5.0662871215876777</v>
      </c>
      <c r="H76" s="9">
        <v>7.2553615732355183</v>
      </c>
      <c r="I76" s="9">
        <v>6.555093852541944</v>
      </c>
      <c r="J76" s="9">
        <v>5.3397004558280941</v>
      </c>
      <c r="K76" s="9">
        <v>3.6204409643519426</v>
      </c>
      <c r="L76" s="9">
        <v>1.4417245013621738</v>
      </c>
      <c r="M76" s="9">
        <v>5.2105386967772063</v>
      </c>
      <c r="N76" s="9">
        <v>1.9303148872740934</v>
      </c>
    </row>
    <row r="77" spans="1:14">
      <c r="A77">
        <v>2</v>
      </c>
      <c r="B77">
        <v>8</v>
      </c>
      <c r="C77" t="s">
        <v>8</v>
      </c>
      <c r="D77">
        <v>3</v>
      </c>
      <c r="E77" t="s">
        <v>51</v>
      </c>
      <c r="F77" t="s">
        <v>52</v>
      </c>
      <c r="G77" s="9">
        <v>4.5226917057903222</v>
      </c>
      <c r="H77" s="9">
        <v>8.0026950142236757</v>
      </c>
      <c r="I77" s="9">
        <v>8.9515169300225637</v>
      </c>
      <c r="J77" s="9">
        <v>3.299556151076132</v>
      </c>
      <c r="K77" s="9">
        <v>2.3672476692338904</v>
      </c>
      <c r="L77" s="9">
        <v>3.7221826245347245</v>
      </c>
      <c r="M77" s="9">
        <v>3.2679239520500829</v>
      </c>
      <c r="N77" s="9">
        <v>3.2310536044362266</v>
      </c>
    </row>
    <row r="78" spans="1:14">
      <c r="A78">
        <v>3</v>
      </c>
      <c r="B78">
        <v>9</v>
      </c>
      <c r="C78" t="s">
        <v>9</v>
      </c>
      <c r="D78">
        <v>3</v>
      </c>
      <c r="E78" t="s">
        <v>51</v>
      </c>
      <c r="F78" t="s">
        <v>52</v>
      </c>
      <c r="G78" s="9">
        <v>4.2175443853472103</v>
      </c>
      <c r="H78" s="9">
        <v>8.7406555491661919</v>
      </c>
      <c r="I78" s="9">
        <v>8.7508589465635538</v>
      </c>
      <c r="J78" s="9">
        <v>1.3664938053392461</v>
      </c>
      <c r="K78" s="9">
        <v>4.3946011301107859</v>
      </c>
      <c r="L78" s="9">
        <v>2.8347672622986977</v>
      </c>
      <c r="M78" s="9">
        <v>2.9680820091632114</v>
      </c>
      <c r="N78" s="9">
        <v>1.4033155748683015</v>
      </c>
    </row>
    <row r="79" spans="1:14">
      <c r="A79">
        <v>3</v>
      </c>
      <c r="B79">
        <v>10</v>
      </c>
      <c r="C79" t="s">
        <v>10</v>
      </c>
      <c r="D79">
        <v>3</v>
      </c>
      <c r="E79" t="s">
        <v>51</v>
      </c>
      <c r="F79" t="s">
        <v>52</v>
      </c>
      <c r="G79" s="9">
        <v>3.8496878244681483</v>
      </c>
      <c r="H79" s="9">
        <v>9.0390939058337239</v>
      </c>
      <c r="I79" s="9">
        <v>7.5998729045948465</v>
      </c>
      <c r="J79" s="9">
        <v>2.7367070201439674</v>
      </c>
      <c r="K79" s="9">
        <v>2.7494024881774521</v>
      </c>
      <c r="L79" s="9">
        <v>3.6323404514126594</v>
      </c>
      <c r="M79" s="9">
        <v>3.5397147588471398</v>
      </c>
      <c r="N79" s="9">
        <v>3.2146851027097085</v>
      </c>
    </row>
    <row r="80" spans="1:14">
      <c r="A80">
        <v>3</v>
      </c>
      <c r="B80">
        <v>11</v>
      </c>
      <c r="C80" t="s">
        <v>11</v>
      </c>
      <c r="D80">
        <v>3</v>
      </c>
      <c r="E80" t="s">
        <v>51</v>
      </c>
      <c r="F80" t="s">
        <v>52</v>
      </c>
      <c r="G80" s="9">
        <v>4.2368983329467369</v>
      </c>
      <c r="H80" s="9">
        <v>7.9856818277247186</v>
      </c>
      <c r="I80" s="9">
        <v>8.2147529564056185</v>
      </c>
      <c r="J80" s="9">
        <v>2.7310672401193585</v>
      </c>
      <c r="K80" s="9">
        <v>2.3605901273593162</v>
      </c>
      <c r="L80" s="9">
        <v>3.7063199425334261</v>
      </c>
      <c r="M80" s="9">
        <v>2.8158903678116474</v>
      </c>
      <c r="N80" s="9">
        <v>2.8036896282890496</v>
      </c>
    </row>
    <row r="81" spans="1:14">
      <c r="A81">
        <v>3</v>
      </c>
      <c r="B81">
        <v>12</v>
      </c>
      <c r="C81" t="s">
        <v>12</v>
      </c>
      <c r="D81">
        <v>3</v>
      </c>
      <c r="E81" t="s">
        <v>51</v>
      </c>
      <c r="F81" t="s">
        <v>52</v>
      </c>
      <c r="G81" s="9">
        <v>4.4949972900805335</v>
      </c>
      <c r="H81" s="9">
        <v>7.5881173315041792</v>
      </c>
      <c r="I81" s="9">
        <v>7.7661555233661517</v>
      </c>
      <c r="J81" s="9">
        <v>3.0819553292473927</v>
      </c>
      <c r="K81" s="9">
        <v>2.7328943158096024</v>
      </c>
      <c r="L81" s="9">
        <v>4.0388389170226304</v>
      </c>
      <c r="M81" s="9">
        <v>2.8586832038445635</v>
      </c>
      <c r="N81" s="9">
        <v>2.1236175164853961</v>
      </c>
    </row>
    <row r="82" spans="1:14">
      <c r="A82">
        <v>1</v>
      </c>
      <c r="B82">
        <v>13</v>
      </c>
      <c r="C82" t="s">
        <v>13</v>
      </c>
      <c r="D82">
        <v>3</v>
      </c>
      <c r="E82" t="s">
        <v>51</v>
      </c>
      <c r="F82" t="s">
        <v>52</v>
      </c>
      <c r="G82" s="9">
        <v>6.1903100095555441</v>
      </c>
      <c r="H82" s="9">
        <v>8.9020642233909708</v>
      </c>
      <c r="I82" s="9">
        <v>9.4314425559993467</v>
      </c>
      <c r="J82" s="9">
        <v>5.7918814685919973</v>
      </c>
      <c r="K82" s="9">
        <v>3.6611730011910426</v>
      </c>
      <c r="L82" s="9">
        <v>4.0906802367408179</v>
      </c>
      <c r="M82" s="9">
        <v>3.8475567028384283</v>
      </c>
      <c r="N82" s="9">
        <v>2.3723429145926955</v>
      </c>
    </row>
    <row r="83" spans="1:14">
      <c r="A83">
        <v>2</v>
      </c>
      <c r="B83">
        <v>14</v>
      </c>
      <c r="C83" t="s">
        <v>14</v>
      </c>
      <c r="D83">
        <v>3</v>
      </c>
      <c r="E83" t="s">
        <v>51</v>
      </c>
      <c r="F83" t="s">
        <v>52</v>
      </c>
      <c r="G83" s="9">
        <v>5.9601181683899496</v>
      </c>
      <c r="H83" s="9">
        <v>6.9840384749425111</v>
      </c>
      <c r="I83" s="9">
        <v>7.2837781822790548</v>
      </c>
      <c r="J83" s="9">
        <v>5.1506961502224557</v>
      </c>
      <c r="K83" s="9">
        <v>3.5651090582569989</v>
      </c>
      <c r="L83" s="9">
        <v>3.7187692690084928</v>
      </c>
      <c r="M83" s="9">
        <v>2.6288582985005471</v>
      </c>
      <c r="N83" s="9">
        <v>4.0070051490839198</v>
      </c>
    </row>
    <row r="84" spans="1:14">
      <c r="A84">
        <v>3</v>
      </c>
      <c r="B84">
        <v>15</v>
      </c>
      <c r="C84" t="s">
        <v>15</v>
      </c>
      <c r="D84">
        <v>3</v>
      </c>
      <c r="E84" t="s">
        <v>51</v>
      </c>
      <c r="F84" t="s">
        <v>52</v>
      </c>
      <c r="G84" s="9">
        <v>5.8377978089859894</v>
      </c>
      <c r="H84" s="9">
        <v>6.7983759429211421</v>
      </c>
      <c r="I84" s="9">
        <v>7.0735617777458293</v>
      </c>
      <c r="J84" s="9">
        <v>4.740449425980553</v>
      </c>
      <c r="K84" s="9">
        <v>2.105963994027471</v>
      </c>
      <c r="L84" s="9">
        <v>3.1771360120241621</v>
      </c>
      <c r="M84" s="9">
        <v>4.5184058251980463</v>
      </c>
      <c r="N84" s="9">
        <v>2.4522872364951986</v>
      </c>
    </row>
    <row r="85" spans="1:14">
      <c r="A85">
        <v>2</v>
      </c>
      <c r="B85">
        <v>16</v>
      </c>
      <c r="C85" t="s">
        <v>16</v>
      </c>
      <c r="D85">
        <v>3</v>
      </c>
      <c r="E85" t="s">
        <v>51</v>
      </c>
      <c r="F85" t="s">
        <v>52</v>
      </c>
      <c r="G85" s="9">
        <v>5.5379395042238988</v>
      </c>
      <c r="H85" s="9">
        <v>9.5396289235959877</v>
      </c>
      <c r="I85" s="9">
        <v>7.0374616453262151</v>
      </c>
      <c r="J85" s="9">
        <v>5.1132584939327597</v>
      </c>
      <c r="K85" s="9">
        <v>3.3958311004470332</v>
      </c>
      <c r="L85" s="9">
        <v>3.1448643913074115</v>
      </c>
      <c r="M85" s="9">
        <v>3.2392758960526846</v>
      </c>
      <c r="N85" s="9">
        <v>1.656429773657897</v>
      </c>
    </row>
    <row r="86" spans="1:14">
      <c r="A86">
        <v>1</v>
      </c>
      <c r="B86">
        <v>17</v>
      </c>
      <c r="C86" t="s">
        <v>17</v>
      </c>
      <c r="D86">
        <v>3</v>
      </c>
      <c r="E86" t="s">
        <v>51</v>
      </c>
      <c r="F86" t="s">
        <v>52</v>
      </c>
      <c r="G86" s="9">
        <v>5.9899284389080432</v>
      </c>
      <c r="H86" s="9">
        <v>10.352588147036768</v>
      </c>
      <c r="I86" s="9">
        <v>11.90998680042239</v>
      </c>
      <c r="J86" s="9">
        <v>3.4194108820974511</v>
      </c>
      <c r="K86" s="9">
        <v>4.3066585216859909</v>
      </c>
      <c r="L86" s="9">
        <v>2.7672035139092221</v>
      </c>
      <c r="M86" s="9">
        <v>5.0007123521869312</v>
      </c>
      <c r="N86" s="9">
        <v>1.4654002713704095</v>
      </c>
    </row>
    <row r="87" spans="1:14">
      <c r="A87">
        <v>2</v>
      </c>
      <c r="B87">
        <v>18</v>
      </c>
      <c r="C87" t="s">
        <v>48</v>
      </c>
      <c r="D87">
        <v>3</v>
      </c>
      <c r="E87" t="s">
        <v>51</v>
      </c>
      <c r="F87" t="s">
        <v>52</v>
      </c>
      <c r="G87" s="9">
        <v>2.3757811627270797</v>
      </c>
      <c r="H87" s="9">
        <v>8.2414958552808741</v>
      </c>
      <c r="I87" s="9">
        <v>7.5923069064096609</v>
      </c>
      <c r="J87" s="9">
        <v>4.3985902238251668</v>
      </c>
      <c r="K87" s="9">
        <v>3.5291000710572717</v>
      </c>
      <c r="L87" s="9">
        <v>4.0205669492134177</v>
      </c>
      <c r="M87" s="9">
        <v>3.4723743343781734</v>
      </c>
      <c r="N87" s="9">
        <v>2.0300939860257756</v>
      </c>
    </row>
    <row r="88" spans="1:14">
      <c r="A88">
        <v>2</v>
      </c>
      <c r="B88">
        <v>19</v>
      </c>
      <c r="C88" t="s">
        <v>19</v>
      </c>
      <c r="D88">
        <v>3</v>
      </c>
      <c r="E88" t="s">
        <v>51</v>
      </c>
      <c r="F88" t="s">
        <v>52</v>
      </c>
      <c r="G88" s="9">
        <v>4.2976493911073277</v>
      </c>
      <c r="H88" s="9">
        <v>7.5554952141741865</v>
      </c>
      <c r="I88" s="9">
        <v>8.0603372302028049</v>
      </c>
      <c r="J88" s="9">
        <v>4.3371497445378964</v>
      </c>
      <c r="K88" s="9">
        <v>2.777502183519772</v>
      </c>
      <c r="L88" s="9">
        <v>3.0154214998971298</v>
      </c>
      <c r="M88" s="9">
        <v>2.7281431137400176</v>
      </c>
      <c r="N88" s="9">
        <v>3.444694672241468</v>
      </c>
    </row>
    <row r="89" spans="1:14">
      <c r="A89">
        <v>2</v>
      </c>
      <c r="B89">
        <v>20</v>
      </c>
      <c r="C89" t="s">
        <v>20</v>
      </c>
      <c r="D89">
        <v>3</v>
      </c>
      <c r="E89" t="s">
        <v>51</v>
      </c>
      <c r="F89" t="s">
        <v>52</v>
      </c>
      <c r="G89" s="9">
        <v>3.2903177118707987</v>
      </c>
      <c r="H89" s="9">
        <v>9.77569956893403</v>
      </c>
      <c r="I89" s="9">
        <v>9.3461059190031079</v>
      </c>
      <c r="J89" s="9">
        <v>4.5216680294358156</v>
      </c>
      <c r="K89" s="9">
        <v>1.9087851052178735</v>
      </c>
      <c r="L89" s="9">
        <v>1.9728256697627984</v>
      </c>
      <c r="M89" s="9">
        <v>4.1177356218006622</v>
      </c>
      <c r="N89" s="9">
        <v>2.0244378569879302</v>
      </c>
    </row>
    <row r="90" spans="1:14">
      <c r="A90">
        <v>3</v>
      </c>
      <c r="B90">
        <v>21</v>
      </c>
      <c r="C90" t="s">
        <v>21</v>
      </c>
      <c r="D90">
        <v>3</v>
      </c>
      <c r="E90" t="s">
        <v>51</v>
      </c>
      <c r="F90" t="s">
        <v>52</v>
      </c>
      <c r="G90" s="9">
        <v>6.7263213771138197</v>
      </c>
      <c r="H90" s="9">
        <v>8.8105726872246493</v>
      </c>
      <c r="I90" s="9">
        <v>7.193421734543378</v>
      </c>
      <c r="J90" s="9">
        <v>6.1478116240262182</v>
      </c>
      <c r="K90" s="9">
        <v>3.2551385886225006</v>
      </c>
      <c r="L90" s="9">
        <v>0.78025487659299131</v>
      </c>
      <c r="M90" s="9">
        <v>3.3478989428666637</v>
      </c>
      <c r="N90" s="9">
        <v>2.0845409845312588</v>
      </c>
    </row>
    <row r="91" spans="1:14">
      <c r="A91">
        <v>3</v>
      </c>
      <c r="B91">
        <v>22</v>
      </c>
      <c r="C91" t="s">
        <v>22</v>
      </c>
      <c r="D91">
        <v>3</v>
      </c>
      <c r="E91" t="s">
        <v>51</v>
      </c>
      <c r="F91" t="s">
        <v>52</v>
      </c>
      <c r="G91" s="9">
        <v>3.9968297342033878</v>
      </c>
      <c r="H91" s="9">
        <v>9.5116866523780033</v>
      </c>
      <c r="I91" s="9">
        <v>7.2223927262193826</v>
      </c>
      <c r="J91" s="9">
        <v>3.4277110716910641</v>
      </c>
      <c r="K91" s="9">
        <v>2.6044282537390302</v>
      </c>
      <c r="L91" s="9">
        <v>3.690987064353294</v>
      </c>
      <c r="M91" s="9">
        <v>3.1677606319717881</v>
      </c>
      <c r="N91" s="9">
        <v>1.8682197742346744</v>
      </c>
    </row>
    <row r="92" spans="1:14">
      <c r="A92">
        <v>3</v>
      </c>
      <c r="B92">
        <v>23</v>
      </c>
      <c r="C92" t="s">
        <v>23</v>
      </c>
      <c r="D92">
        <v>3</v>
      </c>
      <c r="E92" t="s">
        <v>51</v>
      </c>
      <c r="F92" t="s">
        <v>52</v>
      </c>
      <c r="G92" s="9">
        <v>5.327552796013606</v>
      </c>
      <c r="H92" s="9">
        <v>8.4102269260554152</v>
      </c>
      <c r="I92" s="9">
        <v>7.7591135286662052</v>
      </c>
      <c r="J92" s="9">
        <v>4.9233925014255249</v>
      </c>
      <c r="K92" s="9">
        <v>2.4775180120570468</v>
      </c>
      <c r="L92" s="9">
        <v>2.0017516331166405</v>
      </c>
      <c r="M92" s="9">
        <v>3.0729463238752857</v>
      </c>
      <c r="N92" s="9">
        <v>0.66598757769398276</v>
      </c>
    </row>
    <row r="93" spans="1:14">
      <c r="A93">
        <v>2</v>
      </c>
      <c r="B93">
        <v>24</v>
      </c>
      <c r="C93" t="s">
        <v>24</v>
      </c>
      <c r="D93">
        <v>3</v>
      </c>
      <c r="E93" t="s">
        <v>51</v>
      </c>
      <c r="F93" t="s">
        <v>52</v>
      </c>
      <c r="G93" s="9">
        <v>4.5207529337638874</v>
      </c>
      <c r="H93" s="9">
        <v>8.2661442242483645</v>
      </c>
      <c r="I93" s="9">
        <v>9.1083583683397222</v>
      </c>
      <c r="J93" s="9">
        <v>3.5851124279568012</v>
      </c>
      <c r="K93" s="9">
        <v>3.2231900412596559</v>
      </c>
      <c r="L93" s="9">
        <v>2.0991576797664777</v>
      </c>
      <c r="M93" s="9">
        <v>6.3619475354656885</v>
      </c>
      <c r="N93" s="9">
        <v>0.27078609529711173</v>
      </c>
    </row>
    <row r="94" spans="1:14">
      <c r="A94">
        <v>2</v>
      </c>
      <c r="B94">
        <v>25</v>
      </c>
      <c r="C94" t="s">
        <v>25</v>
      </c>
      <c r="D94">
        <v>3</v>
      </c>
      <c r="E94" t="s">
        <v>51</v>
      </c>
      <c r="F94" t="s">
        <v>52</v>
      </c>
      <c r="G94" s="9">
        <v>3.3221062569303399</v>
      </c>
      <c r="H94" s="9">
        <v>8.7911555077300676</v>
      </c>
      <c r="I94" s="9">
        <v>8.6483976646635199</v>
      </c>
      <c r="J94" s="9">
        <v>2.6495995520843536</v>
      </c>
      <c r="K94" s="9">
        <v>4.0400546996904438</v>
      </c>
      <c r="L94" s="9">
        <v>4.197661736882921</v>
      </c>
      <c r="M94" s="9">
        <v>2.4470487177540292</v>
      </c>
      <c r="N94" s="9">
        <v>2.3625155464229692</v>
      </c>
    </row>
    <row r="95" spans="1:14">
      <c r="A95">
        <v>3</v>
      </c>
      <c r="B95">
        <v>26</v>
      </c>
      <c r="C95" t="s">
        <v>26</v>
      </c>
      <c r="D95">
        <v>3</v>
      </c>
      <c r="E95" t="s">
        <v>51</v>
      </c>
      <c r="F95" t="s">
        <v>52</v>
      </c>
      <c r="G95" s="9">
        <v>3.2797908106089011</v>
      </c>
      <c r="H95" s="9">
        <v>5.9100115740740762</v>
      </c>
      <c r="I95" s="9">
        <v>7.8888137931034379</v>
      </c>
      <c r="J95" s="9">
        <v>5.0748823277706521</v>
      </c>
      <c r="K95" s="9">
        <v>2.2316338165824874</v>
      </c>
      <c r="L95" s="9">
        <v>3.79222434671766</v>
      </c>
      <c r="M95" s="9">
        <v>1.7961314092723484</v>
      </c>
      <c r="N95" s="9">
        <v>1.4326647564469823</v>
      </c>
    </row>
    <row r="96" spans="1:14">
      <c r="A96">
        <v>2</v>
      </c>
      <c r="B96">
        <v>27</v>
      </c>
      <c r="C96" t="s">
        <v>27</v>
      </c>
      <c r="D96">
        <v>3</v>
      </c>
      <c r="E96" t="s">
        <v>51</v>
      </c>
      <c r="F96" t="s">
        <v>52</v>
      </c>
      <c r="G96" s="9">
        <v>4.4033269570632712</v>
      </c>
      <c r="H96" s="9">
        <v>6.2217019411046124</v>
      </c>
      <c r="I96" s="9">
        <v>8.6101322524869488</v>
      </c>
      <c r="J96" s="9">
        <v>4.4832040100574204</v>
      </c>
      <c r="K96" s="9">
        <v>2.9380273543567341</v>
      </c>
      <c r="L96" s="9">
        <v>4.4363104094747001</v>
      </c>
      <c r="M96" s="9">
        <v>3.5021219053184041</v>
      </c>
      <c r="N96" s="9">
        <v>2.3476650397920622</v>
      </c>
    </row>
    <row r="97" spans="1:14">
      <c r="A97">
        <v>2</v>
      </c>
      <c r="B97">
        <v>28</v>
      </c>
      <c r="C97" t="s">
        <v>28</v>
      </c>
      <c r="D97">
        <v>3</v>
      </c>
      <c r="E97" t="s">
        <v>51</v>
      </c>
      <c r="F97" t="s">
        <v>52</v>
      </c>
      <c r="G97" s="9">
        <v>5.8683525474153981</v>
      </c>
      <c r="H97" s="9">
        <v>7.5734157650695551</v>
      </c>
      <c r="I97" s="9">
        <v>8.8440249148592898</v>
      </c>
      <c r="J97" s="9">
        <v>4.1677065136012175</v>
      </c>
      <c r="K97" s="9">
        <v>1.493371665868068</v>
      </c>
      <c r="L97" s="9">
        <v>4.3276418286253744</v>
      </c>
      <c r="M97" s="9">
        <v>6.4559921562712219</v>
      </c>
      <c r="N97" s="9">
        <v>2.3025150549061237</v>
      </c>
    </row>
    <row r="98" spans="1:14">
      <c r="A98">
        <v>4</v>
      </c>
      <c r="B98">
        <v>29</v>
      </c>
      <c r="C98" t="s">
        <v>29</v>
      </c>
      <c r="D98">
        <v>3</v>
      </c>
      <c r="E98" t="s">
        <v>51</v>
      </c>
      <c r="F98" t="s">
        <v>52</v>
      </c>
      <c r="G98" s="9">
        <v>5.2494221161732781</v>
      </c>
      <c r="H98" s="9">
        <v>5.9156925256818909</v>
      </c>
      <c r="I98" s="9">
        <v>8.4486362602975191</v>
      </c>
      <c r="J98" s="9">
        <v>2.2672469043563837</v>
      </c>
      <c r="K98" s="9">
        <v>2.6901787527930026</v>
      </c>
      <c r="L98" s="9">
        <v>2.9708111315786425</v>
      </c>
      <c r="M98" s="9">
        <v>2.6537072004715156</v>
      </c>
      <c r="N98" s="9">
        <v>2.7047228982789022</v>
      </c>
    </row>
    <row r="99" spans="1:14">
      <c r="A99">
        <v>3</v>
      </c>
      <c r="B99">
        <v>30</v>
      </c>
      <c r="C99" t="s">
        <v>30</v>
      </c>
      <c r="D99">
        <v>3</v>
      </c>
      <c r="E99" t="s">
        <v>51</v>
      </c>
      <c r="F99" t="s">
        <v>52</v>
      </c>
      <c r="G99" s="9">
        <v>6.0423439854095449</v>
      </c>
      <c r="H99" s="9">
        <v>8.1208404995139603</v>
      </c>
      <c r="I99" s="9">
        <v>9.6681299176578221</v>
      </c>
      <c r="J99" s="9">
        <v>5.5560239440182215</v>
      </c>
      <c r="K99" s="9">
        <v>0.35143769968051686</v>
      </c>
      <c r="L99" s="9">
        <v>2.4434893346068236</v>
      </c>
      <c r="M99" s="9">
        <v>3.8303162147463183</v>
      </c>
      <c r="N99" s="9">
        <v>3.5169111044597514</v>
      </c>
    </row>
    <row r="100" spans="1:14">
      <c r="A100">
        <v>2</v>
      </c>
      <c r="B100">
        <v>31</v>
      </c>
      <c r="C100" t="s">
        <v>31</v>
      </c>
      <c r="D100">
        <v>3</v>
      </c>
      <c r="E100" t="s">
        <v>51</v>
      </c>
      <c r="F100" t="s">
        <v>52</v>
      </c>
      <c r="G100" s="9">
        <v>4.1620215533259</v>
      </c>
      <c r="H100" s="9">
        <v>10.874063503389223</v>
      </c>
      <c r="I100" s="9">
        <v>11.579230104229381</v>
      </c>
      <c r="J100" s="9">
        <v>1.0759373124566309</v>
      </c>
      <c r="K100" s="9">
        <v>4.8896406566096431</v>
      </c>
      <c r="L100" s="9">
        <v>2.0252308563187142</v>
      </c>
      <c r="M100" s="9">
        <v>2.5980055848938548</v>
      </c>
      <c r="N100" s="9">
        <v>1.6695527431488983</v>
      </c>
    </row>
    <row r="101" spans="1:14">
      <c r="A101">
        <v>3</v>
      </c>
      <c r="B101">
        <v>32</v>
      </c>
      <c r="C101" t="s">
        <v>32</v>
      </c>
      <c r="D101">
        <v>3</v>
      </c>
      <c r="E101" t="s">
        <v>51</v>
      </c>
      <c r="F101" t="s">
        <v>52</v>
      </c>
      <c r="G101" s="9">
        <v>2.7172657993995983</v>
      </c>
      <c r="H101" s="9">
        <v>7.0443645083933006</v>
      </c>
      <c r="I101" s="9">
        <v>8.4801584913250423</v>
      </c>
      <c r="J101" s="9">
        <v>3.0956228527619487</v>
      </c>
      <c r="K101" s="9">
        <v>3.577639224075682</v>
      </c>
      <c r="L101" s="9">
        <v>2.9620143985012959</v>
      </c>
      <c r="M101" s="9">
        <v>2.7400407222288692</v>
      </c>
      <c r="N101" s="9">
        <v>2.0636259380639501</v>
      </c>
    </row>
    <row r="102" spans="1:14">
      <c r="A102">
        <v>2</v>
      </c>
      <c r="B102">
        <v>33</v>
      </c>
      <c r="C102" t="s">
        <v>33</v>
      </c>
      <c r="D102">
        <v>3</v>
      </c>
      <c r="E102" t="s">
        <v>51</v>
      </c>
      <c r="F102" t="s">
        <v>52</v>
      </c>
      <c r="G102" s="9">
        <v>3.8564591119207421</v>
      </c>
      <c r="H102" s="9">
        <v>10.181434829685372</v>
      </c>
      <c r="I102" s="9">
        <v>8.1692721550290059</v>
      </c>
      <c r="J102" s="9">
        <v>3.24458103198819</v>
      </c>
      <c r="K102" s="9">
        <v>6.335323944270101</v>
      </c>
      <c r="L102" s="9">
        <v>3.2013228016749053</v>
      </c>
      <c r="M102" s="9">
        <v>1.2247494366137204</v>
      </c>
      <c r="N102" s="9">
        <v>2.332650656428072</v>
      </c>
    </row>
    <row r="103" spans="1:14">
      <c r="A103">
        <v>4</v>
      </c>
      <c r="B103">
        <v>34</v>
      </c>
      <c r="C103" t="s">
        <v>34</v>
      </c>
      <c r="D103">
        <v>3</v>
      </c>
      <c r="E103" t="s">
        <v>51</v>
      </c>
      <c r="F103" t="s">
        <v>52</v>
      </c>
      <c r="G103" s="9">
        <v>4.3117362231957372</v>
      </c>
      <c r="H103" s="9">
        <v>7.3165340406719821</v>
      </c>
      <c r="I103" s="9">
        <v>6.587361198880572</v>
      </c>
      <c r="J103" s="9">
        <v>3.0896953098253874</v>
      </c>
      <c r="K103" s="9">
        <v>2.2914072229140601</v>
      </c>
      <c r="L103" s="9">
        <v>4.2042042042042027</v>
      </c>
      <c r="M103" s="9">
        <v>2.6637588597242967</v>
      </c>
      <c r="N103" s="9">
        <v>2.7691373947348552</v>
      </c>
    </row>
    <row r="104" spans="1:14">
      <c r="A104">
        <v>4</v>
      </c>
      <c r="B104">
        <v>1</v>
      </c>
      <c r="C104" t="s">
        <v>1</v>
      </c>
      <c r="D104">
        <v>4</v>
      </c>
      <c r="E104" t="s">
        <v>53</v>
      </c>
      <c r="F104" t="s">
        <v>54</v>
      </c>
      <c r="G104">
        <v>108914897.62102678</v>
      </c>
      <c r="H104">
        <v>111755827</v>
      </c>
      <c r="I104">
        <v>113490359</v>
      </c>
      <c r="J104">
        <v>112665532</v>
      </c>
      <c r="K104">
        <v>116374300</v>
      </c>
      <c r="L104">
        <v>121240979</v>
      </c>
      <c r="M104">
        <v>126824491</v>
      </c>
      <c r="N104">
        <v>132087462</v>
      </c>
    </row>
    <row r="105" spans="1:14">
      <c r="A105">
        <v>3</v>
      </c>
      <c r="B105">
        <v>2</v>
      </c>
      <c r="C105" t="s">
        <v>2</v>
      </c>
      <c r="D105">
        <v>4</v>
      </c>
      <c r="E105" t="s">
        <v>53</v>
      </c>
      <c r="F105" t="s">
        <v>54</v>
      </c>
      <c r="G105">
        <v>106951464.95375869</v>
      </c>
      <c r="H105">
        <v>114103581</v>
      </c>
      <c r="I105">
        <v>121787575</v>
      </c>
      <c r="J105">
        <v>129126562</v>
      </c>
      <c r="K105">
        <v>137296445</v>
      </c>
      <c r="L105">
        <v>144944692</v>
      </c>
      <c r="M105">
        <v>154150979</v>
      </c>
      <c r="N105">
        <v>162783940</v>
      </c>
    </row>
    <row r="106" spans="1:14">
      <c r="A106">
        <v>1</v>
      </c>
      <c r="B106">
        <v>3</v>
      </c>
      <c r="C106" t="s">
        <v>3</v>
      </c>
      <c r="D106">
        <v>4</v>
      </c>
      <c r="E106" t="s">
        <v>53</v>
      </c>
      <c r="F106" t="s">
        <v>54</v>
      </c>
      <c r="G106">
        <v>40104906.127890117</v>
      </c>
      <c r="H106">
        <v>42190857</v>
      </c>
      <c r="I106">
        <v>44159440</v>
      </c>
      <c r="J106">
        <v>45962304</v>
      </c>
      <c r="K106">
        <v>47848372</v>
      </c>
      <c r="L106">
        <v>49986847</v>
      </c>
      <c r="M106">
        <v>52212088</v>
      </c>
      <c r="N106">
        <v>53951052</v>
      </c>
    </row>
    <row r="107" spans="1:14">
      <c r="A107">
        <v>1</v>
      </c>
      <c r="B107">
        <v>4</v>
      </c>
      <c r="C107" t="s">
        <v>4</v>
      </c>
      <c r="D107">
        <v>4</v>
      </c>
      <c r="E107" t="s">
        <v>53</v>
      </c>
      <c r="F107" t="s">
        <v>54</v>
      </c>
      <c r="G107">
        <v>310385592.46542704</v>
      </c>
      <c r="H107">
        <v>331099106</v>
      </c>
      <c r="I107">
        <v>349351228</v>
      </c>
      <c r="J107">
        <v>368377203</v>
      </c>
      <c r="K107">
        <v>387835089</v>
      </c>
      <c r="L107">
        <v>410045924</v>
      </c>
      <c r="M107">
        <v>433884318</v>
      </c>
      <c r="N107">
        <v>458022712</v>
      </c>
    </row>
    <row r="108" spans="1:14">
      <c r="A108">
        <v>1</v>
      </c>
      <c r="B108">
        <v>5</v>
      </c>
      <c r="C108" t="s">
        <v>5</v>
      </c>
      <c r="D108">
        <v>4</v>
      </c>
      <c r="E108" t="s">
        <v>53</v>
      </c>
      <c r="F108" t="s">
        <v>54</v>
      </c>
      <c r="G108">
        <v>32363037.833054721</v>
      </c>
      <c r="H108">
        <v>34326372</v>
      </c>
      <c r="I108">
        <v>36207146</v>
      </c>
      <c r="J108">
        <v>38066006</v>
      </c>
      <c r="K108">
        <v>40076544</v>
      </c>
      <c r="L108">
        <v>42073516</v>
      </c>
      <c r="M108">
        <v>44171161</v>
      </c>
      <c r="N108">
        <v>46362327</v>
      </c>
    </row>
    <row r="109" spans="1:14">
      <c r="A109">
        <v>4</v>
      </c>
      <c r="B109">
        <v>6</v>
      </c>
      <c r="C109" t="s">
        <v>6</v>
      </c>
      <c r="D109">
        <v>4</v>
      </c>
      <c r="E109" t="s">
        <v>53</v>
      </c>
      <c r="F109" t="s">
        <v>54</v>
      </c>
      <c r="G109">
        <v>17987074.868295383</v>
      </c>
      <c r="H109">
        <v>19367573</v>
      </c>
      <c r="I109">
        <v>20775803</v>
      </c>
      <c r="J109">
        <v>22068803</v>
      </c>
      <c r="K109">
        <v>23507209</v>
      </c>
      <c r="L109">
        <v>25090345</v>
      </c>
      <c r="M109">
        <v>26722593</v>
      </c>
      <c r="N109">
        <v>28432867</v>
      </c>
    </row>
    <row r="110" spans="1:14">
      <c r="A110">
        <v>3</v>
      </c>
      <c r="B110">
        <v>7</v>
      </c>
      <c r="C110" t="s">
        <v>7</v>
      </c>
      <c r="D110">
        <v>4</v>
      </c>
      <c r="E110" t="s">
        <v>53</v>
      </c>
      <c r="F110" t="s">
        <v>54</v>
      </c>
      <c r="G110">
        <v>44423335.147047035</v>
      </c>
      <c r="H110">
        <v>47694235</v>
      </c>
      <c r="I110">
        <v>50259908</v>
      </c>
      <c r="J110">
        <v>52346486</v>
      </c>
      <c r="K110">
        <v>54711282</v>
      </c>
      <c r="L110">
        <v>56902622</v>
      </c>
      <c r="M110">
        <v>60453560</v>
      </c>
      <c r="N110">
        <v>62070804</v>
      </c>
    </row>
    <row r="111" spans="1:14">
      <c r="A111">
        <v>2</v>
      </c>
      <c r="B111">
        <v>8</v>
      </c>
      <c r="C111" t="s">
        <v>8</v>
      </c>
      <c r="D111">
        <v>4</v>
      </c>
      <c r="E111" t="s">
        <v>53</v>
      </c>
      <c r="F111" t="s">
        <v>54</v>
      </c>
      <c r="G111">
        <v>1222527924.8916712</v>
      </c>
      <c r="H111">
        <v>1296694573</v>
      </c>
      <c r="I111">
        <v>1373389129</v>
      </c>
      <c r="J111">
        <v>1454563847</v>
      </c>
      <c r="K111">
        <v>1539916881</v>
      </c>
      <c r="L111">
        <v>1635366581</v>
      </c>
      <c r="M111">
        <v>1736195620</v>
      </c>
      <c r="N111">
        <v>1838500708</v>
      </c>
    </row>
    <row r="112" spans="1:14">
      <c r="A112">
        <v>3</v>
      </c>
      <c r="B112">
        <v>9</v>
      </c>
      <c r="C112" t="s">
        <v>9</v>
      </c>
      <c r="D112">
        <v>4</v>
      </c>
      <c r="E112" t="s">
        <v>53</v>
      </c>
      <c r="F112" t="s">
        <v>54</v>
      </c>
      <c r="G112">
        <v>104615082.11915666</v>
      </c>
      <c r="H112">
        <v>111766131</v>
      </c>
      <c r="I112">
        <v>119991445</v>
      </c>
      <c r="J112">
        <v>125037398</v>
      </c>
      <c r="K112">
        <v>130501132</v>
      </c>
      <c r="L112">
        <v>136556706</v>
      </c>
      <c r="M112">
        <v>142995280</v>
      </c>
      <c r="N112">
        <v>149264615</v>
      </c>
    </row>
    <row r="113" spans="1:14">
      <c r="A113">
        <v>3</v>
      </c>
      <c r="B113">
        <v>10</v>
      </c>
      <c r="C113" t="s">
        <v>10</v>
      </c>
      <c r="D113">
        <v>4</v>
      </c>
      <c r="E113" t="s">
        <v>53</v>
      </c>
      <c r="F113" t="s">
        <v>54</v>
      </c>
      <c r="G113">
        <v>1028409739.5104365</v>
      </c>
      <c r="H113">
        <v>1093543546</v>
      </c>
      <c r="I113">
        <v>1149216057</v>
      </c>
      <c r="J113">
        <v>1207232342</v>
      </c>
      <c r="K113">
        <v>1275619241</v>
      </c>
      <c r="L113">
        <v>1343864432</v>
      </c>
      <c r="M113">
        <v>1419689116</v>
      </c>
      <c r="N113">
        <v>1491705807</v>
      </c>
    </row>
    <row r="114" spans="1:14">
      <c r="A114">
        <v>3</v>
      </c>
      <c r="B114">
        <v>11</v>
      </c>
      <c r="C114" t="s">
        <v>11</v>
      </c>
      <c r="D114">
        <v>4</v>
      </c>
      <c r="E114" t="s">
        <v>53</v>
      </c>
      <c r="F114" t="s">
        <v>54</v>
      </c>
      <c r="G114">
        <v>691343115.9609648</v>
      </c>
      <c r="H114">
        <v>726655118</v>
      </c>
      <c r="I114">
        <v>764959151</v>
      </c>
      <c r="J114">
        <v>806765092</v>
      </c>
      <c r="K114">
        <v>849099355</v>
      </c>
      <c r="L114">
        <v>893750437</v>
      </c>
      <c r="M114">
        <v>941283278</v>
      </c>
      <c r="N114">
        <v>992105788</v>
      </c>
    </row>
    <row r="115" spans="1:14">
      <c r="A115">
        <v>3</v>
      </c>
      <c r="B115">
        <v>12</v>
      </c>
      <c r="C115" t="s">
        <v>12</v>
      </c>
      <c r="D115">
        <v>4</v>
      </c>
      <c r="E115" t="s">
        <v>53</v>
      </c>
      <c r="F115" t="s">
        <v>54</v>
      </c>
      <c r="G115">
        <v>1124464639.7233338</v>
      </c>
      <c r="H115">
        <v>1192789802</v>
      </c>
      <c r="I115">
        <v>1262684495</v>
      </c>
      <c r="J115">
        <v>1331376099</v>
      </c>
      <c r="K115">
        <v>1405563511</v>
      </c>
      <c r="L115">
        <v>1482299577</v>
      </c>
      <c r="M115">
        <v>1563756369</v>
      </c>
      <c r="N115">
        <v>1650143151</v>
      </c>
    </row>
    <row r="116" spans="1:14">
      <c r="A116">
        <v>1</v>
      </c>
      <c r="B116">
        <v>13</v>
      </c>
      <c r="C116" t="s">
        <v>13</v>
      </c>
      <c r="D116">
        <v>4</v>
      </c>
      <c r="E116" t="s">
        <v>53</v>
      </c>
      <c r="F116" t="s">
        <v>54</v>
      </c>
      <c r="G116">
        <v>96161928.391473144</v>
      </c>
      <c r="H116">
        <v>101980339</v>
      </c>
      <c r="I116">
        <v>107114963</v>
      </c>
      <c r="J116">
        <v>112346755</v>
      </c>
      <c r="K116">
        <v>118183273</v>
      </c>
      <c r="L116">
        <v>124294359</v>
      </c>
      <c r="M116">
        <v>130584092</v>
      </c>
      <c r="N116">
        <v>137121182</v>
      </c>
    </row>
    <row r="117" spans="1:14">
      <c r="A117">
        <v>2</v>
      </c>
      <c r="B117">
        <v>14</v>
      </c>
      <c r="C117" t="s">
        <v>14</v>
      </c>
      <c r="D117">
        <v>4</v>
      </c>
      <c r="E117" t="s">
        <v>53</v>
      </c>
      <c r="F117" t="s">
        <v>54</v>
      </c>
      <c r="G117">
        <v>96697838.667543814</v>
      </c>
      <c r="H117">
        <v>101850536</v>
      </c>
      <c r="I117">
        <v>106779398</v>
      </c>
      <c r="J117">
        <v>110863117</v>
      </c>
      <c r="K117">
        <v>115743573</v>
      </c>
      <c r="L117">
        <v>121855756</v>
      </c>
      <c r="M117">
        <v>128106382</v>
      </c>
      <c r="N117">
        <v>133317866</v>
      </c>
    </row>
    <row r="118" spans="1:14">
      <c r="A118">
        <v>3</v>
      </c>
      <c r="B118">
        <v>15</v>
      </c>
      <c r="C118" t="s">
        <v>15</v>
      </c>
      <c r="D118">
        <v>4</v>
      </c>
      <c r="E118" t="s">
        <v>53</v>
      </c>
      <c r="F118" t="s">
        <v>54</v>
      </c>
      <c r="G118">
        <v>64649165.297127783</v>
      </c>
      <c r="H118">
        <v>69410986</v>
      </c>
      <c r="I118">
        <v>73724523</v>
      </c>
      <c r="J118">
        <v>78890968</v>
      </c>
      <c r="K118">
        <v>83900239</v>
      </c>
      <c r="L118">
        <v>89541202</v>
      </c>
      <c r="M118">
        <v>94595744</v>
      </c>
      <c r="N118">
        <v>100428666</v>
      </c>
    </row>
    <row r="119" spans="1:14">
      <c r="A119">
        <v>2</v>
      </c>
      <c r="B119">
        <v>16</v>
      </c>
      <c r="C119" t="s">
        <v>16</v>
      </c>
      <c r="D119">
        <v>4</v>
      </c>
      <c r="E119" t="s">
        <v>53</v>
      </c>
      <c r="F119" t="s">
        <v>54</v>
      </c>
      <c r="G119">
        <v>428877710.64391637</v>
      </c>
      <c r="H119">
        <v>438532907</v>
      </c>
      <c r="I119">
        <v>446029049</v>
      </c>
      <c r="J119">
        <v>440676356</v>
      </c>
      <c r="K119">
        <v>439003832</v>
      </c>
      <c r="L119">
        <v>452741908</v>
      </c>
      <c r="M119">
        <v>464823485</v>
      </c>
      <c r="N119">
        <v>486977181</v>
      </c>
    </row>
    <row r="120" spans="1:14">
      <c r="A120">
        <v>1</v>
      </c>
      <c r="B120">
        <v>17</v>
      </c>
      <c r="C120" t="s">
        <v>17</v>
      </c>
      <c r="D120">
        <v>4</v>
      </c>
      <c r="E120" t="s">
        <v>53</v>
      </c>
      <c r="F120" t="s">
        <v>54</v>
      </c>
      <c r="G120">
        <v>40768541.32635469</v>
      </c>
      <c r="H120">
        <v>44091699</v>
      </c>
      <c r="I120">
        <v>47696355</v>
      </c>
      <c r="J120">
        <v>49315745</v>
      </c>
      <c r="K120">
        <v>51064737</v>
      </c>
      <c r="L120">
        <v>54534507</v>
      </c>
      <c r="M120">
        <v>57825839</v>
      </c>
      <c r="N120">
        <v>61834580</v>
      </c>
    </row>
    <row r="121" spans="1:14">
      <c r="A121">
        <v>2</v>
      </c>
      <c r="B121">
        <v>18</v>
      </c>
      <c r="C121" t="s">
        <v>48</v>
      </c>
      <c r="D121">
        <v>4</v>
      </c>
      <c r="E121" t="s">
        <v>53</v>
      </c>
      <c r="F121" t="s">
        <v>54</v>
      </c>
      <c r="G121">
        <v>128034968.01893912</v>
      </c>
      <c r="H121">
        <v>137263851</v>
      </c>
      <c r="I121">
        <v>146325235</v>
      </c>
      <c r="J121">
        <v>155131351</v>
      </c>
      <c r="K121">
        <v>162853039</v>
      </c>
      <c r="L121">
        <v>166111356</v>
      </c>
      <c r="M121">
        <v>173689134</v>
      </c>
      <c r="N121">
        <v>182183729</v>
      </c>
    </row>
    <row r="122" spans="1:14">
      <c r="A122">
        <v>2</v>
      </c>
      <c r="B122">
        <v>19</v>
      </c>
      <c r="C122" t="s">
        <v>19</v>
      </c>
      <c r="D122">
        <v>4</v>
      </c>
      <c r="E122" t="s">
        <v>53</v>
      </c>
      <c r="F122" t="s">
        <v>54</v>
      </c>
      <c r="G122">
        <v>170769206.60957938</v>
      </c>
      <c r="H122">
        <v>180620008</v>
      </c>
      <c r="I122">
        <v>189797491</v>
      </c>
      <c r="J122">
        <v>199536917</v>
      </c>
      <c r="K122">
        <v>209793728</v>
      </c>
      <c r="L122">
        <v>220625566</v>
      </c>
      <c r="M122">
        <v>232214280</v>
      </c>
      <c r="N122">
        <v>244436794</v>
      </c>
    </row>
    <row r="123" spans="1:14">
      <c r="A123">
        <v>2</v>
      </c>
      <c r="B123">
        <v>20</v>
      </c>
      <c r="C123" t="s">
        <v>20</v>
      </c>
      <c r="D123">
        <v>4</v>
      </c>
      <c r="E123" t="s">
        <v>53</v>
      </c>
      <c r="F123" t="s">
        <v>54</v>
      </c>
      <c r="G123">
        <v>17120069.793719415</v>
      </c>
      <c r="H123">
        <v>18208743</v>
      </c>
      <c r="I123">
        <v>19208761</v>
      </c>
      <c r="J123">
        <v>20380304</v>
      </c>
      <c r="K123">
        <v>21556680</v>
      </c>
      <c r="L123">
        <v>23210865</v>
      </c>
      <c r="M123">
        <v>25050118</v>
      </c>
      <c r="N123">
        <v>26586034</v>
      </c>
    </row>
    <row r="124" spans="1:14">
      <c r="A124">
        <v>3</v>
      </c>
      <c r="B124">
        <v>21</v>
      </c>
      <c r="C124" t="s">
        <v>21</v>
      </c>
      <c r="D124">
        <v>4</v>
      </c>
      <c r="E124" t="s">
        <v>53</v>
      </c>
      <c r="F124" t="s">
        <v>54</v>
      </c>
      <c r="G124">
        <v>21000078.8135106</v>
      </c>
      <c r="H124">
        <v>22100937</v>
      </c>
      <c r="I124">
        <v>23567734</v>
      </c>
      <c r="J124">
        <v>24859197</v>
      </c>
      <c r="K124">
        <v>26284228</v>
      </c>
      <c r="L124">
        <v>27813962</v>
      </c>
      <c r="M124">
        <v>29465362</v>
      </c>
      <c r="N124">
        <v>31108759</v>
      </c>
    </row>
    <row r="125" spans="1:14">
      <c r="A125">
        <v>3</v>
      </c>
      <c r="B125">
        <v>22</v>
      </c>
      <c r="C125" t="s">
        <v>22</v>
      </c>
      <c r="D125">
        <v>4</v>
      </c>
      <c r="E125" t="s">
        <v>53</v>
      </c>
      <c r="F125" t="s">
        <v>54</v>
      </c>
      <c r="G125">
        <v>66340812.441145927</v>
      </c>
      <c r="H125">
        <v>69766714</v>
      </c>
      <c r="I125">
        <v>73372964</v>
      </c>
      <c r="J125">
        <v>89337986</v>
      </c>
      <c r="K125">
        <v>94524290</v>
      </c>
      <c r="L125">
        <v>94639544</v>
      </c>
      <c r="M125">
        <v>90323420</v>
      </c>
      <c r="N125">
        <v>94014743</v>
      </c>
    </row>
    <row r="126" spans="1:14">
      <c r="A126">
        <v>3</v>
      </c>
      <c r="B126">
        <v>23</v>
      </c>
      <c r="C126" t="s">
        <v>23</v>
      </c>
      <c r="D126">
        <v>4</v>
      </c>
      <c r="E126" t="s">
        <v>53</v>
      </c>
      <c r="F126" t="s">
        <v>54</v>
      </c>
      <c r="G126">
        <v>48863187.53611052</v>
      </c>
      <c r="H126">
        <v>51505189</v>
      </c>
      <c r="I126">
        <v>54107974</v>
      </c>
      <c r="J126">
        <v>56770793</v>
      </c>
      <c r="K126">
        <v>59678012</v>
      </c>
      <c r="L126">
        <v>62724720</v>
      </c>
      <c r="M126">
        <v>65941414</v>
      </c>
      <c r="N126">
        <v>69372469</v>
      </c>
    </row>
    <row r="127" spans="1:14">
      <c r="A127">
        <v>2</v>
      </c>
      <c r="B127">
        <v>24</v>
      </c>
      <c r="C127" t="s">
        <v>24</v>
      </c>
      <c r="D127">
        <v>4</v>
      </c>
      <c r="E127" t="s">
        <v>53</v>
      </c>
      <c r="F127" t="s">
        <v>54</v>
      </c>
      <c r="G127">
        <v>107890942.59440541</v>
      </c>
      <c r="H127">
        <v>117118819</v>
      </c>
      <c r="I127">
        <v>121391234</v>
      </c>
      <c r="J127">
        <v>130311605</v>
      </c>
      <c r="K127">
        <v>142224931</v>
      </c>
      <c r="L127">
        <v>148822516</v>
      </c>
      <c r="M127">
        <v>159728926</v>
      </c>
      <c r="N127">
        <v>134677638</v>
      </c>
    </row>
    <row r="128" spans="1:14">
      <c r="A128">
        <v>2</v>
      </c>
      <c r="B128">
        <v>25</v>
      </c>
      <c r="C128" t="s">
        <v>25</v>
      </c>
      <c r="D128">
        <v>4</v>
      </c>
      <c r="E128" t="s">
        <v>53</v>
      </c>
      <c r="F128" t="s">
        <v>54</v>
      </c>
      <c r="G128">
        <v>425625998.50735348</v>
      </c>
      <c r="H128">
        <v>436187507</v>
      </c>
      <c r="I128">
        <v>447986782</v>
      </c>
      <c r="J128">
        <v>448991964</v>
      </c>
      <c r="K128">
        <v>458769340</v>
      </c>
      <c r="L128">
        <v>471081714</v>
      </c>
      <c r="M128">
        <v>482087216</v>
      </c>
      <c r="N128">
        <v>495845906</v>
      </c>
    </row>
    <row r="129" spans="1:14">
      <c r="A129">
        <v>3</v>
      </c>
      <c r="B129">
        <v>26</v>
      </c>
      <c r="C129" t="s">
        <v>26</v>
      </c>
      <c r="D129">
        <v>4</v>
      </c>
      <c r="E129" t="s">
        <v>53</v>
      </c>
      <c r="F129" t="s">
        <v>54</v>
      </c>
      <c r="G129">
        <v>20786885.756613344</v>
      </c>
      <c r="H129">
        <v>22227393</v>
      </c>
      <c r="I129">
        <v>24195655</v>
      </c>
      <c r="J129">
        <v>25964432</v>
      </c>
      <c r="K129">
        <v>27524767</v>
      </c>
      <c r="L129">
        <v>29347194</v>
      </c>
      <c r="M129">
        <v>31176590</v>
      </c>
      <c r="N129">
        <v>32873532</v>
      </c>
    </row>
    <row r="130" spans="1:14">
      <c r="A130">
        <v>2</v>
      </c>
      <c r="B130">
        <v>27</v>
      </c>
      <c r="C130" t="s">
        <v>27</v>
      </c>
      <c r="D130">
        <v>4</v>
      </c>
      <c r="E130" t="s">
        <v>53</v>
      </c>
      <c r="F130" t="s">
        <v>54</v>
      </c>
      <c r="G130">
        <v>202184587.70059687</v>
      </c>
      <c r="H130">
        <v>217589132</v>
      </c>
      <c r="I130">
        <v>233988051</v>
      </c>
      <c r="J130">
        <v>250802993</v>
      </c>
      <c r="K130">
        <v>269401313</v>
      </c>
      <c r="L130">
        <v>288814171</v>
      </c>
      <c r="M130">
        <v>309243628</v>
      </c>
      <c r="N130">
        <v>330605133</v>
      </c>
    </row>
    <row r="131" spans="1:14">
      <c r="A131">
        <v>2</v>
      </c>
      <c r="B131">
        <v>28</v>
      </c>
      <c r="C131" t="s">
        <v>28</v>
      </c>
      <c r="D131">
        <v>4</v>
      </c>
      <c r="E131" t="s">
        <v>53</v>
      </c>
      <c r="F131" t="s">
        <v>54</v>
      </c>
      <c r="G131">
        <v>62249529.248636022</v>
      </c>
      <c r="H131">
        <v>68219319</v>
      </c>
      <c r="I131">
        <v>71677531</v>
      </c>
      <c r="J131">
        <v>82787202</v>
      </c>
      <c r="K131">
        <v>91014565</v>
      </c>
      <c r="L131">
        <v>97474859</v>
      </c>
      <c r="M131">
        <v>103617686</v>
      </c>
      <c r="N131">
        <v>111003074</v>
      </c>
    </row>
    <row r="132" spans="1:14">
      <c r="A132">
        <v>4</v>
      </c>
      <c r="B132">
        <v>29</v>
      </c>
      <c r="C132" t="s">
        <v>29</v>
      </c>
      <c r="D132">
        <v>4</v>
      </c>
      <c r="E132" t="s">
        <v>53</v>
      </c>
      <c r="F132" t="s">
        <v>54</v>
      </c>
      <c r="G132">
        <v>59785399.055994451</v>
      </c>
      <c r="H132">
        <v>64268714</v>
      </c>
      <c r="I132">
        <v>68291785</v>
      </c>
      <c r="J132">
        <v>72993328</v>
      </c>
      <c r="K132">
        <v>77745512</v>
      </c>
      <c r="L132">
        <v>83001823</v>
      </c>
      <c r="M132">
        <v>88328518</v>
      </c>
      <c r="N132">
        <v>94078149</v>
      </c>
    </row>
    <row r="133" spans="1:14">
      <c r="A133">
        <v>3</v>
      </c>
      <c r="B133">
        <v>30</v>
      </c>
      <c r="C133" t="s">
        <v>30</v>
      </c>
      <c r="D133">
        <v>4</v>
      </c>
      <c r="E133" t="s">
        <v>53</v>
      </c>
      <c r="F133" t="s">
        <v>54</v>
      </c>
      <c r="G133">
        <v>58677586.673855215</v>
      </c>
      <c r="H133">
        <v>62422498</v>
      </c>
      <c r="I133">
        <v>66360757</v>
      </c>
      <c r="J133">
        <v>70425330</v>
      </c>
      <c r="K133">
        <v>74764660</v>
      </c>
      <c r="L133">
        <v>79485474</v>
      </c>
      <c r="M133">
        <v>84258691</v>
      </c>
      <c r="N133">
        <v>89028051</v>
      </c>
    </row>
    <row r="134" spans="1:14">
      <c r="A134">
        <v>2</v>
      </c>
      <c r="B134">
        <v>31</v>
      </c>
      <c r="C134" t="s">
        <v>31</v>
      </c>
      <c r="D134">
        <v>4</v>
      </c>
      <c r="E134" t="s">
        <v>53</v>
      </c>
      <c r="F134" t="s">
        <v>54</v>
      </c>
      <c r="G134">
        <v>118724424.66589314</v>
      </c>
      <c r="H134">
        <v>125940634</v>
      </c>
      <c r="I134">
        <v>133340836</v>
      </c>
      <c r="J134">
        <v>140719474</v>
      </c>
      <c r="K134">
        <v>148134244</v>
      </c>
      <c r="L134">
        <v>155976492</v>
      </c>
      <c r="M134">
        <v>163995268</v>
      </c>
      <c r="N134">
        <v>172320501</v>
      </c>
    </row>
    <row r="135" spans="1:14">
      <c r="A135">
        <v>3</v>
      </c>
      <c r="B135">
        <v>32</v>
      </c>
      <c r="C135" t="s">
        <v>32</v>
      </c>
      <c r="D135">
        <v>4</v>
      </c>
      <c r="E135" t="s">
        <v>53</v>
      </c>
      <c r="F135" t="s">
        <v>54</v>
      </c>
      <c r="G135">
        <v>220459198.28634048</v>
      </c>
      <c r="H135">
        <v>232175048</v>
      </c>
      <c r="I135">
        <v>243297772</v>
      </c>
      <c r="J135">
        <v>254044876</v>
      </c>
      <c r="K135">
        <v>266857401</v>
      </c>
      <c r="L135">
        <v>281571013</v>
      </c>
      <c r="M135">
        <v>298569335</v>
      </c>
      <c r="N135">
        <v>315622619</v>
      </c>
    </row>
    <row r="136" spans="1:14">
      <c r="A136">
        <v>2</v>
      </c>
      <c r="B136">
        <v>33</v>
      </c>
      <c r="C136" t="s">
        <v>33</v>
      </c>
      <c r="D136">
        <v>4</v>
      </c>
      <c r="E136" t="s">
        <v>53</v>
      </c>
      <c r="F136" t="s">
        <v>54</v>
      </c>
      <c r="G136">
        <v>375924139.45150906</v>
      </c>
      <c r="H136">
        <v>398727143</v>
      </c>
      <c r="I136">
        <v>419573309</v>
      </c>
      <c r="J136">
        <v>440955852</v>
      </c>
      <c r="K136">
        <v>463775465</v>
      </c>
      <c r="L136">
        <v>487531232</v>
      </c>
      <c r="M136">
        <v>512765628</v>
      </c>
      <c r="N136">
        <v>539526595</v>
      </c>
    </row>
    <row r="137" spans="1:14">
      <c r="A137">
        <v>4</v>
      </c>
      <c r="B137">
        <v>34</v>
      </c>
      <c r="C137" t="s">
        <v>34</v>
      </c>
      <c r="D137">
        <v>4</v>
      </c>
      <c r="E137" t="s">
        <v>53</v>
      </c>
      <c r="F137" t="s">
        <v>54</v>
      </c>
      <c r="G137">
        <v>71702449.18428123</v>
      </c>
      <c r="H137">
        <v>75627450</v>
      </c>
      <c r="I137">
        <v>79536082</v>
      </c>
      <c r="J137">
        <v>83474452</v>
      </c>
      <c r="K137">
        <v>87685810</v>
      </c>
      <c r="L137">
        <v>92302022</v>
      </c>
      <c r="M137">
        <v>98026564</v>
      </c>
      <c r="N137">
        <v>104489706</v>
      </c>
    </row>
    <row r="138" spans="1:14">
      <c r="A138">
        <v>4</v>
      </c>
      <c r="B138">
        <v>1</v>
      </c>
      <c r="C138" t="s">
        <v>1</v>
      </c>
      <c r="D138">
        <v>5</v>
      </c>
      <c r="E138" t="s">
        <v>55</v>
      </c>
      <c r="F138" t="s">
        <v>56</v>
      </c>
      <c r="G138">
        <v>16592492.665416192</v>
      </c>
      <c r="H138">
        <v>17527466</v>
      </c>
      <c r="I138">
        <v>18288099</v>
      </c>
      <c r="J138">
        <v>19034790</v>
      </c>
      <c r="K138">
        <v>19701234</v>
      </c>
      <c r="L138">
        <v>20507297</v>
      </c>
      <c r="M138">
        <v>21403226</v>
      </c>
      <c r="N138">
        <v>22109933</v>
      </c>
    </row>
    <row r="139" spans="1:14">
      <c r="A139">
        <v>3</v>
      </c>
      <c r="B139">
        <v>2</v>
      </c>
      <c r="C139" t="s">
        <v>2</v>
      </c>
      <c r="D139">
        <v>5</v>
      </c>
      <c r="E139" t="s">
        <v>55</v>
      </c>
      <c r="F139" t="s">
        <v>56</v>
      </c>
      <c r="G139">
        <v>29789059.411228437</v>
      </c>
      <c r="H139">
        <v>32251084</v>
      </c>
      <c r="I139">
        <v>34485917</v>
      </c>
      <c r="J139">
        <v>36835215</v>
      </c>
      <c r="K139">
        <v>39274779</v>
      </c>
      <c r="L139">
        <v>42674245</v>
      </c>
      <c r="M139">
        <v>45495966</v>
      </c>
      <c r="N139">
        <v>48085399</v>
      </c>
    </row>
    <row r="140" spans="1:14">
      <c r="A140">
        <v>1</v>
      </c>
      <c r="B140">
        <v>3</v>
      </c>
      <c r="C140" t="s">
        <v>3</v>
      </c>
      <c r="D140">
        <v>5</v>
      </c>
      <c r="E140" t="s">
        <v>55</v>
      </c>
      <c r="F140" t="s">
        <v>56</v>
      </c>
      <c r="G140">
        <v>6399121.2380581656</v>
      </c>
      <c r="H140">
        <v>6777598</v>
      </c>
      <c r="I140">
        <v>7140018</v>
      </c>
      <c r="J140">
        <v>7436952</v>
      </c>
      <c r="K140">
        <v>7814128</v>
      </c>
      <c r="L140">
        <v>8389784</v>
      </c>
      <c r="M140">
        <v>8652303</v>
      </c>
      <c r="N140">
        <v>8895132</v>
      </c>
    </row>
    <row r="141" spans="1:14">
      <c r="A141">
        <v>1</v>
      </c>
      <c r="B141">
        <v>4</v>
      </c>
      <c r="C141" t="s">
        <v>4</v>
      </c>
      <c r="D141">
        <v>5</v>
      </c>
      <c r="E141" t="s">
        <v>55</v>
      </c>
      <c r="F141" t="s">
        <v>56</v>
      </c>
      <c r="G141">
        <v>49356552.432794414</v>
      </c>
      <c r="H141">
        <v>51916096</v>
      </c>
      <c r="I141">
        <v>55256311</v>
      </c>
      <c r="J141">
        <v>58095402</v>
      </c>
      <c r="K141">
        <v>60652191</v>
      </c>
      <c r="L141">
        <v>64575938</v>
      </c>
      <c r="M141">
        <v>69277712</v>
      </c>
      <c r="N141">
        <v>74570898</v>
      </c>
    </row>
    <row r="142" spans="1:14">
      <c r="A142">
        <v>1</v>
      </c>
      <c r="B142">
        <v>5</v>
      </c>
      <c r="C142" t="s">
        <v>5</v>
      </c>
      <c r="D142">
        <v>5</v>
      </c>
      <c r="E142" t="s">
        <v>55</v>
      </c>
      <c r="F142" t="s">
        <v>56</v>
      </c>
      <c r="G142">
        <v>4926461.37117559</v>
      </c>
      <c r="H142">
        <v>5322079</v>
      </c>
      <c r="I142">
        <v>5704595</v>
      </c>
      <c r="J142">
        <v>6114486</v>
      </c>
      <c r="K142">
        <v>6602349</v>
      </c>
      <c r="L142">
        <v>7178958</v>
      </c>
      <c r="M142">
        <v>7747717</v>
      </c>
      <c r="N142">
        <v>8313461</v>
      </c>
    </row>
    <row r="143" spans="1:14">
      <c r="A143">
        <v>4</v>
      </c>
      <c r="B143">
        <v>6</v>
      </c>
      <c r="C143" t="s">
        <v>6</v>
      </c>
      <c r="D143">
        <v>5</v>
      </c>
      <c r="E143" t="s">
        <v>55</v>
      </c>
      <c r="F143" t="s">
        <v>56</v>
      </c>
      <c r="G143">
        <v>2189832.6073439741</v>
      </c>
      <c r="H143">
        <v>2409455</v>
      </c>
      <c r="I143">
        <v>2598789</v>
      </c>
      <c r="J143">
        <v>2758120</v>
      </c>
      <c r="K143">
        <v>3025590</v>
      </c>
      <c r="L143">
        <v>3321234</v>
      </c>
      <c r="M143">
        <v>3641341</v>
      </c>
      <c r="N143">
        <v>4043766</v>
      </c>
    </row>
    <row r="144" spans="1:14">
      <c r="A144">
        <v>3</v>
      </c>
      <c r="B144">
        <v>7</v>
      </c>
      <c r="C144" t="s">
        <v>7</v>
      </c>
      <c r="D144">
        <v>5</v>
      </c>
      <c r="E144" t="s">
        <v>55</v>
      </c>
      <c r="F144" t="s">
        <v>56</v>
      </c>
      <c r="G144">
        <v>2684363.7322635176</v>
      </c>
      <c r="H144">
        <v>2881006</v>
      </c>
      <c r="I144">
        <v>3107670</v>
      </c>
      <c r="J144">
        <v>3320606</v>
      </c>
      <c r="K144">
        <v>3617797</v>
      </c>
      <c r="L144">
        <v>3908202</v>
      </c>
      <c r="M144">
        <v>4286033</v>
      </c>
      <c r="N144">
        <v>4642305</v>
      </c>
    </row>
    <row r="145" spans="1:14">
      <c r="A145">
        <v>2</v>
      </c>
      <c r="B145">
        <v>8</v>
      </c>
      <c r="C145" t="s">
        <v>8</v>
      </c>
      <c r="D145">
        <v>5</v>
      </c>
      <c r="E145" t="s">
        <v>55</v>
      </c>
      <c r="F145" t="s">
        <v>56</v>
      </c>
      <c r="G145">
        <v>268220470.78588527</v>
      </c>
      <c r="H145">
        <v>283215740</v>
      </c>
      <c r="I145">
        <v>297626341</v>
      </c>
      <c r="J145">
        <v>307347822</v>
      </c>
      <c r="K145">
        <v>322750766</v>
      </c>
      <c r="L145">
        <v>341155195</v>
      </c>
      <c r="M145">
        <v>361838025</v>
      </c>
      <c r="N145">
        <v>383636122</v>
      </c>
    </row>
    <row r="146" spans="1:14">
      <c r="A146">
        <v>3</v>
      </c>
      <c r="B146">
        <v>9</v>
      </c>
      <c r="C146" t="s">
        <v>9</v>
      </c>
      <c r="D146">
        <v>5</v>
      </c>
      <c r="E146" t="s">
        <v>55</v>
      </c>
      <c r="F146" t="s">
        <v>56</v>
      </c>
      <c r="G146">
        <v>10025672.858010285</v>
      </c>
      <c r="H146">
        <v>10832292</v>
      </c>
      <c r="I146">
        <v>11888585</v>
      </c>
      <c r="J146">
        <v>13068828</v>
      </c>
      <c r="K146">
        <v>13985167</v>
      </c>
      <c r="L146">
        <v>14641367</v>
      </c>
      <c r="M146">
        <v>15552387</v>
      </c>
      <c r="N146">
        <v>16651865</v>
      </c>
    </row>
    <row r="147" spans="1:14">
      <c r="A147">
        <v>3</v>
      </c>
      <c r="B147">
        <v>10</v>
      </c>
      <c r="C147" t="s">
        <v>10</v>
      </c>
      <c r="D147">
        <v>5</v>
      </c>
      <c r="E147" t="s">
        <v>55</v>
      </c>
      <c r="F147" t="s">
        <v>56</v>
      </c>
      <c r="G147">
        <v>193745653.80474064</v>
      </c>
      <c r="H147">
        <v>203732816</v>
      </c>
      <c r="I147">
        <v>211179952</v>
      </c>
      <c r="J147">
        <v>220216659</v>
      </c>
      <c r="K147">
        <v>231424741</v>
      </c>
      <c r="L147">
        <v>243195135</v>
      </c>
      <c r="M147">
        <v>254773970</v>
      </c>
      <c r="N147">
        <v>273804440</v>
      </c>
    </row>
    <row r="148" spans="1:14">
      <c r="A148">
        <v>3</v>
      </c>
      <c r="B148">
        <v>11</v>
      </c>
      <c r="C148" t="s">
        <v>11</v>
      </c>
      <c r="D148">
        <v>5</v>
      </c>
      <c r="E148" t="s">
        <v>55</v>
      </c>
      <c r="F148" t="s">
        <v>56</v>
      </c>
      <c r="G148">
        <v>121930213.31822249</v>
      </c>
      <c r="H148">
        <v>127637876</v>
      </c>
      <c r="I148">
        <v>134370835</v>
      </c>
      <c r="J148">
        <v>140494396</v>
      </c>
      <c r="K148">
        <v>148604281</v>
      </c>
      <c r="L148">
        <v>157651876</v>
      </c>
      <c r="M148">
        <v>167340711</v>
      </c>
      <c r="N148">
        <v>178228325</v>
      </c>
    </row>
    <row r="149" spans="1:14">
      <c r="A149">
        <v>3</v>
      </c>
      <c r="B149">
        <v>12</v>
      </c>
      <c r="C149" t="s">
        <v>12</v>
      </c>
      <c r="D149">
        <v>5</v>
      </c>
      <c r="E149" t="s">
        <v>55</v>
      </c>
      <c r="F149" t="s">
        <v>56</v>
      </c>
      <c r="G149">
        <v>261034903.57262927</v>
      </c>
      <c r="H149">
        <v>276931013</v>
      </c>
      <c r="I149">
        <v>293033602</v>
      </c>
      <c r="J149">
        <v>310671698</v>
      </c>
      <c r="K149">
        <v>330524583</v>
      </c>
      <c r="L149">
        <v>352415587</v>
      </c>
      <c r="M149">
        <v>375646306</v>
      </c>
      <c r="N149">
        <v>399549335</v>
      </c>
    </row>
    <row r="150" spans="1:14">
      <c r="A150">
        <v>1</v>
      </c>
      <c r="B150">
        <v>13</v>
      </c>
      <c r="C150" t="s">
        <v>13</v>
      </c>
      <c r="D150">
        <v>5</v>
      </c>
      <c r="E150" t="s">
        <v>55</v>
      </c>
      <c r="F150" t="s">
        <v>56</v>
      </c>
      <c r="G150">
        <v>16636248.792310048</v>
      </c>
      <c r="H150">
        <v>17776202</v>
      </c>
      <c r="I150">
        <v>18600720</v>
      </c>
      <c r="J150">
        <v>19753464</v>
      </c>
      <c r="K150">
        <v>20524805</v>
      </c>
      <c r="L150">
        <v>21327900</v>
      </c>
      <c r="M150">
        <v>22373633</v>
      </c>
      <c r="N150">
        <v>23643008</v>
      </c>
    </row>
    <row r="151" spans="1:14">
      <c r="A151">
        <v>2</v>
      </c>
      <c r="B151">
        <v>14</v>
      </c>
      <c r="C151" t="s">
        <v>14</v>
      </c>
      <c r="D151">
        <v>5</v>
      </c>
      <c r="E151" t="s">
        <v>55</v>
      </c>
      <c r="F151" t="s">
        <v>56</v>
      </c>
      <c r="G151">
        <v>9026507.744542364</v>
      </c>
      <c r="H151">
        <v>9760035</v>
      </c>
      <c r="I151">
        <v>10525368</v>
      </c>
      <c r="J151">
        <v>11301561</v>
      </c>
      <c r="K151">
        <v>12134610</v>
      </c>
      <c r="L151">
        <v>13059931</v>
      </c>
      <c r="M151">
        <v>14026014</v>
      </c>
      <c r="N151">
        <v>15064019</v>
      </c>
    </row>
    <row r="152" spans="1:14">
      <c r="A152">
        <v>3</v>
      </c>
      <c r="B152">
        <v>15</v>
      </c>
      <c r="C152" t="s">
        <v>15</v>
      </c>
      <c r="D152">
        <v>5</v>
      </c>
      <c r="E152" t="s">
        <v>55</v>
      </c>
      <c r="F152" t="s">
        <v>56</v>
      </c>
      <c r="G152">
        <v>8165634.4800000601</v>
      </c>
      <c r="H152">
        <v>8530131</v>
      </c>
      <c r="I152">
        <v>9196506</v>
      </c>
      <c r="J152">
        <v>10034010</v>
      </c>
      <c r="K152">
        <v>10773140</v>
      </c>
      <c r="L152">
        <v>11599992</v>
      </c>
      <c r="M152">
        <v>12843996</v>
      </c>
      <c r="N152">
        <v>13646981</v>
      </c>
    </row>
    <row r="153" spans="1:14">
      <c r="A153">
        <v>2</v>
      </c>
      <c r="B153">
        <v>16</v>
      </c>
      <c r="C153" t="s">
        <v>16</v>
      </c>
      <c r="D153">
        <v>5</v>
      </c>
      <c r="E153" t="s">
        <v>55</v>
      </c>
      <c r="F153" t="s">
        <v>56</v>
      </c>
      <c r="G153">
        <v>22232797.508524675</v>
      </c>
      <c r="H153">
        <v>22960147</v>
      </c>
      <c r="I153">
        <v>24152954</v>
      </c>
      <c r="J153">
        <v>24685946</v>
      </c>
      <c r="K153">
        <v>25592758</v>
      </c>
      <c r="L153">
        <v>27657566</v>
      </c>
      <c r="M153">
        <v>29779696</v>
      </c>
      <c r="N153">
        <v>31326761</v>
      </c>
    </row>
    <row r="154" spans="1:14">
      <c r="A154">
        <v>1</v>
      </c>
      <c r="B154">
        <v>17</v>
      </c>
      <c r="C154" t="s">
        <v>17</v>
      </c>
      <c r="D154">
        <v>5</v>
      </c>
      <c r="E154" t="s">
        <v>55</v>
      </c>
      <c r="F154" t="s">
        <v>56</v>
      </c>
      <c r="G154">
        <v>4875603.347084309</v>
      </c>
      <c r="H154">
        <v>5130376</v>
      </c>
      <c r="I154">
        <v>5388057</v>
      </c>
      <c r="J154">
        <v>5567263</v>
      </c>
      <c r="K154">
        <v>5951370</v>
      </c>
      <c r="L154">
        <v>6483288</v>
      </c>
      <c r="M154">
        <v>7081772</v>
      </c>
      <c r="N154">
        <v>7757448</v>
      </c>
    </row>
    <row r="155" spans="1:14">
      <c r="A155">
        <v>2</v>
      </c>
      <c r="B155">
        <v>18</v>
      </c>
      <c r="C155" t="s">
        <v>48</v>
      </c>
      <c r="D155">
        <v>5</v>
      </c>
      <c r="E155" t="s">
        <v>55</v>
      </c>
      <c r="F155" t="s">
        <v>56</v>
      </c>
      <c r="G155">
        <v>11542422.423313981</v>
      </c>
      <c r="H155">
        <v>12621546</v>
      </c>
      <c r="I155">
        <v>13645914</v>
      </c>
      <c r="J155">
        <v>14741527</v>
      </c>
      <c r="K155">
        <v>16017690</v>
      </c>
      <c r="L155">
        <v>17201047</v>
      </c>
      <c r="M155">
        <v>18448566</v>
      </c>
      <c r="N155">
        <v>19714867</v>
      </c>
    </row>
    <row r="156" spans="1:14">
      <c r="A156">
        <v>2</v>
      </c>
      <c r="B156">
        <v>19</v>
      </c>
      <c r="C156" t="s">
        <v>19</v>
      </c>
      <c r="D156">
        <v>5</v>
      </c>
      <c r="E156" t="s">
        <v>55</v>
      </c>
      <c r="F156" t="s">
        <v>56</v>
      </c>
      <c r="G156">
        <v>22932745.044231612</v>
      </c>
      <c r="H156">
        <v>23674645</v>
      </c>
      <c r="I156">
        <v>25276552</v>
      </c>
      <c r="J156">
        <v>25927443</v>
      </c>
      <c r="K156">
        <v>27632152</v>
      </c>
      <c r="L156">
        <v>29474035</v>
      </c>
      <c r="M156">
        <v>31608830</v>
      </c>
      <c r="N156">
        <v>33957638</v>
      </c>
    </row>
    <row r="157" spans="1:14">
      <c r="A157">
        <v>2</v>
      </c>
      <c r="B157">
        <v>20</v>
      </c>
      <c r="C157" t="s">
        <v>20</v>
      </c>
      <c r="D157">
        <v>5</v>
      </c>
      <c r="E157" t="s">
        <v>55</v>
      </c>
      <c r="F157" t="s">
        <v>56</v>
      </c>
      <c r="G157">
        <v>2739654.3617152199</v>
      </c>
      <c r="H157">
        <v>3084810</v>
      </c>
      <c r="I157">
        <v>3460992</v>
      </c>
      <c r="J157">
        <v>3746925</v>
      </c>
      <c r="K157">
        <v>4015567</v>
      </c>
      <c r="L157">
        <v>4278269</v>
      </c>
      <c r="M157">
        <v>4650051</v>
      </c>
      <c r="N157">
        <v>4989702</v>
      </c>
    </row>
    <row r="158" spans="1:14">
      <c r="A158">
        <v>3</v>
      </c>
      <c r="B158">
        <v>21</v>
      </c>
      <c r="C158" t="s">
        <v>21</v>
      </c>
      <c r="D158">
        <v>5</v>
      </c>
      <c r="E158" t="s">
        <v>55</v>
      </c>
      <c r="F158" t="s">
        <v>56</v>
      </c>
      <c r="G158">
        <v>3350195.6149536846</v>
      </c>
      <c r="H158">
        <v>3602868</v>
      </c>
      <c r="I158">
        <v>3751101</v>
      </c>
      <c r="J158">
        <v>4021095</v>
      </c>
      <c r="K158">
        <v>4231146</v>
      </c>
      <c r="L158">
        <v>4594822</v>
      </c>
      <c r="M158">
        <v>4872872</v>
      </c>
      <c r="N158">
        <v>5218155</v>
      </c>
    </row>
    <row r="159" spans="1:14">
      <c r="A159">
        <v>3</v>
      </c>
      <c r="B159">
        <v>22</v>
      </c>
      <c r="C159" t="s">
        <v>22</v>
      </c>
      <c r="D159">
        <v>5</v>
      </c>
      <c r="E159" t="s">
        <v>55</v>
      </c>
      <c r="F159" t="s">
        <v>56</v>
      </c>
      <c r="G159">
        <v>9536914.8798730671</v>
      </c>
      <c r="H159">
        <v>10295259</v>
      </c>
      <c r="I159">
        <v>11075935</v>
      </c>
      <c r="J159">
        <v>11741093</v>
      </c>
      <c r="K159">
        <v>12693896</v>
      </c>
      <c r="L159">
        <v>13769434</v>
      </c>
      <c r="M159">
        <v>14353045</v>
      </c>
      <c r="N159">
        <v>15163594</v>
      </c>
    </row>
    <row r="160" spans="1:14">
      <c r="A160">
        <v>3</v>
      </c>
      <c r="B160">
        <v>23</v>
      </c>
      <c r="C160" t="s">
        <v>23</v>
      </c>
      <c r="D160">
        <v>5</v>
      </c>
      <c r="E160" t="s">
        <v>55</v>
      </c>
      <c r="F160" t="s">
        <v>56</v>
      </c>
      <c r="G160">
        <v>5701127.2945054565</v>
      </c>
      <c r="H160">
        <v>6125316</v>
      </c>
      <c r="I160">
        <v>6439893</v>
      </c>
      <c r="J160">
        <v>6831267</v>
      </c>
      <c r="K160">
        <v>7319959</v>
      </c>
      <c r="L160">
        <v>7680739</v>
      </c>
      <c r="M160">
        <v>8265170</v>
      </c>
      <c r="N160">
        <v>8902331</v>
      </c>
    </row>
    <row r="161" spans="1:14">
      <c r="A161">
        <v>2</v>
      </c>
      <c r="B161">
        <v>24</v>
      </c>
      <c r="C161" t="s">
        <v>24</v>
      </c>
      <c r="D161">
        <v>5</v>
      </c>
      <c r="E161" t="s">
        <v>55</v>
      </c>
      <c r="F161" t="s">
        <v>56</v>
      </c>
      <c r="G161">
        <v>8915150.9698438495</v>
      </c>
      <c r="H161">
        <v>9764583</v>
      </c>
      <c r="I161">
        <v>10515990</v>
      </c>
      <c r="J161">
        <v>11365634</v>
      </c>
      <c r="K161">
        <v>12147391</v>
      </c>
      <c r="L161">
        <v>12903952</v>
      </c>
      <c r="M161">
        <v>13718670</v>
      </c>
      <c r="N161">
        <v>14587456</v>
      </c>
    </row>
    <row r="162" spans="1:14">
      <c r="A162">
        <v>2</v>
      </c>
      <c r="B162">
        <v>25</v>
      </c>
      <c r="C162" t="s">
        <v>25</v>
      </c>
      <c r="D162">
        <v>5</v>
      </c>
      <c r="E162" t="s">
        <v>55</v>
      </c>
      <c r="F162" t="s">
        <v>56</v>
      </c>
      <c r="G162">
        <v>36593216.580258526</v>
      </c>
      <c r="H162">
        <v>38645617</v>
      </c>
      <c r="I162">
        <v>40231740</v>
      </c>
      <c r="J162">
        <v>40840009</v>
      </c>
      <c r="K162">
        <v>42796634</v>
      </c>
      <c r="L162">
        <v>45481539</v>
      </c>
      <c r="M162">
        <v>48371159</v>
      </c>
      <c r="N162">
        <v>50792806</v>
      </c>
    </row>
    <row r="163" spans="1:14">
      <c r="A163">
        <v>3</v>
      </c>
      <c r="B163">
        <v>26</v>
      </c>
      <c r="C163" t="s">
        <v>26</v>
      </c>
      <c r="D163">
        <v>5</v>
      </c>
      <c r="E163" t="s">
        <v>55</v>
      </c>
      <c r="F163" t="s">
        <v>56</v>
      </c>
      <c r="G163">
        <v>2176508.84</v>
      </c>
      <c r="H163">
        <v>2353537</v>
      </c>
      <c r="I163">
        <v>2520265</v>
      </c>
      <c r="J163">
        <v>2651614</v>
      </c>
      <c r="K163">
        <v>2787485</v>
      </c>
      <c r="L163">
        <v>2940975</v>
      </c>
      <c r="M163">
        <v>3121935</v>
      </c>
      <c r="N163">
        <v>3283953</v>
      </c>
    </row>
    <row r="164" spans="1:14">
      <c r="A164">
        <v>2</v>
      </c>
      <c r="B164">
        <v>27</v>
      </c>
      <c r="C164" t="s">
        <v>27</v>
      </c>
      <c r="D164">
        <v>5</v>
      </c>
      <c r="E164" t="s">
        <v>55</v>
      </c>
      <c r="F164" t="s">
        <v>56</v>
      </c>
      <c r="G164">
        <v>30921839.673632696</v>
      </c>
      <c r="H164">
        <v>33143870</v>
      </c>
      <c r="I164">
        <v>35548428</v>
      </c>
      <c r="J164">
        <v>38285469</v>
      </c>
      <c r="K164">
        <v>41912957</v>
      </c>
      <c r="L164">
        <v>46336986</v>
      </c>
      <c r="M164">
        <v>51744170</v>
      </c>
      <c r="N164">
        <v>56338381</v>
      </c>
    </row>
    <row r="165" spans="1:14">
      <c r="A165">
        <v>2</v>
      </c>
      <c r="B165">
        <v>28</v>
      </c>
      <c r="C165" t="s">
        <v>28</v>
      </c>
      <c r="D165">
        <v>5</v>
      </c>
      <c r="E165" t="s">
        <v>55</v>
      </c>
      <c r="F165" t="s">
        <v>56</v>
      </c>
      <c r="G165">
        <v>6649625.9834717</v>
      </c>
      <c r="H165">
        <v>7118525</v>
      </c>
      <c r="I165">
        <v>7883809</v>
      </c>
      <c r="J165">
        <v>8297055</v>
      </c>
      <c r="K165">
        <v>8747363</v>
      </c>
      <c r="L165">
        <v>9115936</v>
      </c>
      <c r="M165">
        <v>9542785</v>
      </c>
      <c r="N165">
        <v>9777341</v>
      </c>
    </row>
    <row r="166" spans="1:14">
      <c r="A166">
        <v>4</v>
      </c>
      <c r="B166">
        <v>29</v>
      </c>
      <c r="C166" t="s">
        <v>29</v>
      </c>
      <c r="D166">
        <v>5</v>
      </c>
      <c r="E166" t="s">
        <v>55</v>
      </c>
      <c r="F166" t="s">
        <v>56</v>
      </c>
      <c r="G166">
        <v>7218970.7717152853</v>
      </c>
      <c r="H166">
        <v>7878942</v>
      </c>
      <c r="I166">
        <v>8568094</v>
      </c>
      <c r="J166">
        <v>9312845</v>
      </c>
      <c r="K166">
        <v>10236050</v>
      </c>
      <c r="L166">
        <v>10929459</v>
      </c>
      <c r="M166">
        <v>11654581</v>
      </c>
      <c r="N166">
        <v>12543701</v>
      </c>
    </row>
    <row r="167" spans="1:14">
      <c r="A167">
        <v>3</v>
      </c>
      <c r="B167">
        <v>30</v>
      </c>
      <c r="C167" t="s">
        <v>30</v>
      </c>
      <c r="D167">
        <v>5</v>
      </c>
      <c r="E167" t="s">
        <v>55</v>
      </c>
      <c r="F167" t="s">
        <v>56</v>
      </c>
      <c r="G167">
        <v>8442884.5800000001</v>
      </c>
      <c r="H167">
        <v>9096475</v>
      </c>
      <c r="I167">
        <v>9956480</v>
      </c>
      <c r="J167">
        <v>10581769</v>
      </c>
      <c r="K167">
        <v>11323952</v>
      </c>
      <c r="L167">
        <v>11966709</v>
      </c>
      <c r="M167">
        <v>12659429</v>
      </c>
      <c r="N167">
        <v>13659103</v>
      </c>
    </row>
    <row r="168" spans="1:14">
      <c r="A168">
        <v>2</v>
      </c>
      <c r="B168">
        <v>31</v>
      </c>
      <c r="C168" t="s">
        <v>31</v>
      </c>
      <c r="D168">
        <v>5</v>
      </c>
      <c r="E168" t="s">
        <v>55</v>
      </c>
      <c r="F168" t="s">
        <v>56</v>
      </c>
      <c r="G168">
        <v>19467445.234588072</v>
      </c>
      <c r="H168">
        <v>20690934</v>
      </c>
      <c r="I168">
        <v>21852543</v>
      </c>
      <c r="J168">
        <v>23047020</v>
      </c>
      <c r="K168">
        <v>24354035</v>
      </c>
      <c r="L168">
        <v>25972755</v>
      </c>
      <c r="M168">
        <v>27818750</v>
      </c>
      <c r="N168">
        <v>29872277</v>
      </c>
    </row>
    <row r="169" spans="1:14">
      <c r="A169">
        <v>3</v>
      </c>
      <c r="B169">
        <v>32</v>
      </c>
      <c r="C169" t="s">
        <v>32</v>
      </c>
      <c r="D169">
        <v>5</v>
      </c>
      <c r="E169" t="s">
        <v>55</v>
      </c>
      <c r="F169" t="s">
        <v>56</v>
      </c>
      <c r="G169">
        <v>23897983.000000004</v>
      </c>
      <c r="H169">
        <v>25271318</v>
      </c>
      <c r="I169">
        <v>26427698</v>
      </c>
      <c r="J169">
        <v>27544520</v>
      </c>
      <c r="K169">
        <v>29982707</v>
      </c>
      <c r="L169">
        <v>32302979</v>
      </c>
      <c r="M169">
        <v>35097561</v>
      </c>
      <c r="N169">
        <v>38272230</v>
      </c>
    </row>
    <row r="170" spans="1:14">
      <c r="A170">
        <v>2</v>
      </c>
      <c r="B170">
        <v>33</v>
      </c>
      <c r="C170" t="s">
        <v>33</v>
      </c>
      <c r="D170">
        <v>5</v>
      </c>
      <c r="E170" t="s">
        <v>55</v>
      </c>
      <c r="F170" t="s">
        <v>56</v>
      </c>
      <c r="G170">
        <v>73420241.11191237</v>
      </c>
      <c r="H170">
        <v>77688817</v>
      </c>
      <c r="I170">
        <v>83038065</v>
      </c>
      <c r="J170">
        <v>86563805</v>
      </c>
      <c r="K170">
        <v>91214944</v>
      </c>
      <c r="L170">
        <v>96718908</v>
      </c>
      <c r="M170">
        <v>102784536</v>
      </c>
      <c r="N170">
        <v>110145309</v>
      </c>
    </row>
    <row r="171" spans="1:14">
      <c r="A171">
        <v>4</v>
      </c>
      <c r="B171">
        <v>34</v>
      </c>
      <c r="C171" t="s">
        <v>34</v>
      </c>
      <c r="D171">
        <v>5</v>
      </c>
      <c r="E171" t="s">
        <v>55</v>
      </c>
      <c r="F171" t="s">
        <v>56</v>
      </c>
      <c r="G171">
        <v>12358830.890074478</v>
      </c>
      <c r="H171">
        <v>13130396</v>
      </c>
      <c r="I171">
        <v>13954128</v>
      </c>
      <c r="J171">
        <v>14787046</v>
      </c>
      <c r="K171">
        <v>15640826</v>
      </c>
      <c r="L171">
        <v>16576199</v>
      </c>
      <c r="M171">
        <v>17602893</v>
      </c>
      <c r="N171">
        <v>18861115</v>
      </c>
    </row>
    <row r="172" spans="1:14">
      <c r="A172">
        <v>4</v>
      </c>
      <c r="B172">
        <v>1</v>
      </c>
      <c r="C172" t="s">
        <v>1</v>
      </c>
      <c r="D172">
        <v>6</v>
      </c>
      <c r="E172" t="s">
        <v>57</v>
      </c>
      <c r="F172" t="s">
        <v>58</v>
      </c>
      <c r="G172" s="9">
        <v>15.234364653355644</v>
      </c>
      <c r="H172" s="9">
        <v>15.683715534582371</v>
      </c>
      <c r="I172" s="9">
        <v>16.114231341888697</v>
      </c>
      <c r="J172" s="9">
        <v>16.894954172852085</v>
      </c>
      <c r="K172" s="9">
        <v>16.929196566595888</v>
      </c>
      <c r="L172" s="9">
        <v>16.914493077460222</v>
      </c>
      <c r="M172" s="9">
        <v>16.876256179888788</v>
      </c>
      <c r="N172" s="9">
        <v>16.738858227134383</v>
      </c>
    </row>
    <row r="173" spans="1:14">
      <c r="A173">
        <v>3</v>
      </c>
      <c r="B173">
        <v>2</v>
      </c>
      <c r="C173" t="s">
        <v>2</v>
      </c>
      <c r="D173">
        <v>6</v>
      </c>
      <c r="E173" t="s">
        <v>57</v>
      </c>
      <c r="F173" t="s">
        <v>58</v>
      </c>
      <c r="G173" s="9">
        <v>27.85287646514049</v>
      </c>
      <c r="H173" s="9">
        <v>28.26474306709094</v>
      </c>
      <c r="I173" s="9">
        <v>28.316449358647628</v>
      </c>
      <c r="J173" s="9">
        <v>28.526442917298457</v>
      </c>
      <c r="K173" s="9">
        <v>28.605823697765807</v>
      </c>
      <c r="L173" s="9">
        <v>29.441743889455434</v>
      </c>
      <c r="M173" s="9">
        <v>29.513900135528822</v>
      </c>
      <c r="N173" s="9">
        <v>29.53939989411732</v>
      </c>
    </row>
    <row r="174" spans="1:14">
      <c r="A174">
        <v>1</v>
      </c>
      <c r="B174">
        <v>3</v>
      </c>
      <c r="C174" t="s">
        <v>3</v>
      </c>
      <c r="D174">
        <v>6</v>
      </c>
      <c r="E174" t="s">
        <v>57</v>
      </c>
      <c r="F174" t="s">
        <v>58</v>
      </c>
      <c r="G174" s="9">
        <v>15.955956155718393</v>
      </c>
      <c r="H174" s="9">
        <v>16.064139204377859</v>
      </c>
      <c r="I174" s="9">
        <v>16.168724059906555</v>
      </c>
      <c r="J174" s="9">
        <v>16.180546562678842</v>
      </c>
      <c r="K174" s="9">
        <v>16.33102166986998</v>
      </c>
      <c r="L174" s="9">
        <v>16.783983194619175</v>
      </c>
      <c r="M174" s="9">
        <v>16.571455636863249</v>
      </c>
      <c r="N174" s="9">
        <v>16.487411589305061</v>
      </c>
    </row>
    <row r="175" spans="1:14">
      <c r="A175">
        <v>1</v>
      </c>
      <c r="B175">
        <v>4</v>
      </c>
      <c r="C175" t="s">
        <v>4</v>
      </c>
      <c r="D175">
        <v>6</v>
      </c>
      <c r="E175" t="s">
        <v>57</v>
      </c>
      <c r="F175" t="s">
        <v>58</v>
      </c>
      <c r="G175" s="9">
        <v>15.901689263586583</v>
      </c>
      <c r="H175" s="9">
        <v>15.679926360175674</v>
      </c>
      <c r="I175" s="9">
        <v>15.816836058180394</v>
      </c>
      <c r="J175" s="9">
        <v>15.770628998450809</v>
      </c>
      <c r="K175" s="9">
        <v>15.63865486137073</v>
      </c>
      <c r="L175" s="9">
        <v>15.748464798786783</v>
      </c>
      <c r="M175" s="9">
        <v>15.966862393030762</v>
      </c>
      <c r="N175" s="9">
        <v>16.281048089161132</v>
      </c>
    </row>
    <row r="176" spans="1:14">
      <c r="A176">
        <v>1</v>
      </c>
      <c r="B176">
        <v>5</v>
      </c>
      <c r="C176" t="s">
        <v>5</v>
      </c>
      <c r="D176">
        <v>6</v>
      </c>
      <c r="E176" t="s">
        <v>57</v>
      </c>
      <c r="F176" t="s">
        <v>58</v>
      </c>
      <c r="G176" s="9">
        <v>15.222493625563905</v>
      </c>
      <c r="H176" s="9">
        <v>15.504344589635046</v>
      </c>
      <c r="I176" s="9">
        <v>15.755439547762201</v>
      </c>
      <c r="J176" s="9">
        <v>16.062851458595368</v>
      </c>
      <c r="K176" s="9">
        <v>16.474347189218712</v>
      </c>
      <c r="L176" s="9">
        <v>17.062890584186025</v>
      </c>
      <c r="M176" s="9">
        <v>17.540215888823933</v>
      </c>
      <c r="N176" s="9">
        <v>17.931500720401715</v>
      </c>
    </row>
    <row r="177" spans="1:14">
      <c r="A177">
        <v>4</v>
      </c>
      <c r="B177">
        <v>6</v>
      </c>
      <c r="C177" t="s">
        <v>6</v>
      </c>
      <c r="D177">
        <v>6</v>
      </c>
      <c r="E177" t="s">
        <v>57</v>
      </c>
      <c r="F177" t="s">
        <v>58</v>
      </c>
      <c r="G177" s="9">
        <v>12.174478748647708</v>
      </c>
      <c r="H177" s="9">
        <v>12.44066564251494</v>
      </c>
      <c r="I177" s="9">
        <v>12.508729506147127</v>
      </c>
      <c r="J177" s="9">
        <v>12.497823284751783</v>
      </c>
      <c r="K177" s="9">
        <v>12.870902709037043</v>
      </c>
      <c r="L177" s="9">
        <v>13.237099768855309</v>
      </c>
      <c r="M177" s="9">
        <v>13.626450846293247</v>
      </c>
      <c r="N177" s="9">
        <v>14.222153538016407</v>
      </c>
    </row>
    <row r="178" spans="1:14">
      <c r="A178">
        <v>3</v>
      </c>
      <c r="B178">
        <v>7</v>
      </c>
      <c r="C178" t="s">
        <v>7</v>
      </c>
      <c r="D178">
        <v>6</v>
      </c>
      <c r="E178" t="s">
        <v>57</v>
      </c>
      <c r="F178" t="s">
        <v>58</v>
      </c>
      <c r="G178" s="9">
        <v>6.0426884280028128</v>
      </c>
      <c r="H178" s="9">
        <v>6.0405749248310618</v>
      </c>
      <c r="I178" s="9">
        <v>6.1831987436188705</v>
      </c>
      <c r="J178" s="9">
        <v>6.34351272404417</v>
      </c>
      <c r="K178" s="9">
        <v>6.6125246343158253</v>
      </c>
      <c r="L178" s="9">
        <v>6.8682283217107285</v>
      </c>
      <c r="M178" s="9">
        <v>7.0897942155929279</v>
      </c>
      <c r="N178" s="9">
        <v>7.4790476372756505</v>
      </c>
    </row>
    <row r="179" spans="1:14">
      <c r="A179">
        <v>2</v>
      </c>
      <c r="B179">
        <v>8</v>
      </c>
      <c r="C179" t="s">
        <v>8</v>
      </c>
      <c r="D179">
        <v>6</v>
      </c>
      <c r="E179" t="s">
        <v>57</v>
      </c>
      <c r="F179" t="s">
        <v>58</v>
      </c>
      <c r="G179" s="9">
        <v>21.939823649398637</v>
      </c>
      <c r="H179" s="9">
        <v>21.84136078743348</v>
      </c>
      <c r="I179" s="9">
        <v>21.670940501524825</v>
      </c>
      <c r="J179" s="9">
        <v>21.12989557893226</v>
      </c>
      <c r="K179" s="9">
        <v>20.95897317460474</v>
      </c>
      <c r="L179" s="9">
        <v>20.861083928435736</v>
      </c>
      <c r="M179" s="9">
        <v>20.840855767162918</v>
      </c>
      <c r="N179" s="9">
        <v>20.866792181839074</v>
      </c>
    </row>
    <row r="180" spans="1:14">
      <c r="A180">
        <v>3</v>
      </c>
      <c r="B180">
        <v>9</v>
      </c>
      <c r="C180" t="s">
        <v>9</v>
      </c>
      <c r="D180">
        <v>6</v>
      </c>
      <c r="E180" t="s">
        <v>57</v>
      </c>
      <c r="F180" t="s">
        <v>58</v>
      </c>
      <c r="G180" s="9">
        <v>9.5833914717870563</v>
      </c>
      <c r="H180" s="9">
        <v>9.691927154568857</v>
      </c>
      <c r="I180" s="9">
        <v>9.9078605145558498</v>
      </c>
      <c r="J180" s="9">
        <v>10.451935348174791</v>
      </c>
      <c r="K180" s="9">
        <v>10.716510106594326</v>
      </c>
      <c r="L180" s="9">
        <v>10.721822039263309</v>
      </c>
      <c r="M180" s="9">
        <v>10.876154094037229</v>
      </c>
      <c r="N180" s="9">
        <v>11.155936053565005</v>
      </c>
    </row>
    <row r="181" spans="1:14">
      <c r="A181">
        <v>3</v>
      </c>
      <c r="B181">
        <v>10</v>
      </c>
      <c r="C181" t="s">
        <v>10</v>
      </c>
      <c r="D181">
        <v>6</v>
      </c>
      <c r="E181" t="s">
        <v>57</v>
      </c>
      <c r="F181" t="s">
        <v>58</v>
      </c>
      <c r="G181" s="9">
        <v>18.839344510386606</v>
      </c>
      <c r="H181" s="9">
        <v>18.630516978059145</v>
      </c>
      <c r="I181" s="9">
        <v>18.376000814962509</v>
      </c>
      <c r="J181" s="9">
        <v>18.241447925025852</v>
      </c>
      <c r="K181" s="9">
        <v>18.142148813824612</v>
      </c>
      <c r="L181" s="9">
        <v>18.096701513118102</v>
      </c>
      <c r="M181" s="9">
        <v>17.945757780959138</v>
      </c>
      <c r="N181" s="9">
        <v>18.355123290071095</v>
      </c>
    </row>
    <row r="182" spans="1:14">
      <c r="A182">
        <v>3</v>
      </c>
      <c r="B182">
        <v>11</v>
      </c>
      <c r="C182" t="s">
        <v>11</v>
      </c>
      <c r="D182">
        <v>6</v>
      </c>
      <c r="E182" t="s">
        <v>57</v>
      </c>
      <c r="F182" t="s">
        <v>58</v>
      </c>
      <c r="G182" s="9">
        <v>17.636714751797285</v>
      </c>
      <c r="H182" s="9">
        <v>17.565124477661769</v>
      </c>
      <c r="I182" s="9">
        <v>17.565752997966293</v>
      </c>
      <c r="J182" s="9">
        <v>17.414535828726709</v>
      </c>
      <c r="K182" s="9">
        <v>17.501400763636195</v>
      </c>
      <c r="L182" s="9">
        <v>17.639362116474132</v>
      </c>
      <c r="M182" s="9">
        <v>17.777933052795611</v>
      </c>
      <c r="N182" s="9">
        <v>17.964649249682633</v>
      </c>
    </row>
    <row r="183" spans="1:14">
      <c r="A183">
        <v>3</v>
      </c>
      <c r="B183">
        <v>12</v>
      </c>
      <c r="C183" t="s">
        <v>12</v>
      </c>
      <c r="D183">
        <v>6</v>
      </c>
      <c r="E183" t="s">
        <v>57</v>
      </c>
      <c r="F183" t="s">
        <v>58</v>
      </c>
      <c r="G183" s="9">
        <v>23.21414959183198</v>
      </c>
      <c r="H183" s="9">
        <v>23.217084228558821</v>
      </c>
      <c r="I183" s="9">
        <v>23.207190961824551</v>
      </c>
      <c r="J183" s="9">
        <v>23.334630855499533</v>
      </c>
      <c r="K183" s="9">
        <v>23.515449882790818</v>
      </c>
      <c r="L183" s="9">
        <v>23.774923265730649</v>
      </c>
      <c r="M183" s="9">
        <v>24.022048027866418</v>
      </c>
      <c r="N183" s="9">
        <v>24.213010535350822</v>
      </c>
    </row>
    <row r="184" spans="1:14">
      <c r="A184">
        <v>1</v>
      </c>
      <c r="B184">
        <v>13</v>
      </c>
      <c r="C184" t="s">
        <v>13</v>
      </c>
      <c r="D184">
        <v>6</v>
      </c>
      <c r="E184" t="s">
        <v>57</v>
      </c>
      <c r="F184" t="s">
        <v>58</v>
      </c>
      <c r="G184" s="9">
        <v>17.300244567251436</v>
      </c>
      <c r="H184" s="9">
        <v>17.431008932025613</v>
      </c>
      <c r="I184" s="9">
        <v>17.36519294694617</v>
      </c>
      <c r="J184" s="9">
        <v>17.582585273602248</v>
      </c>
      <c r="K184" s="9">
        <v>17.366928905412866</v>
      </c>
      <c r="L184" s="9">
        <v>17.159185800218012</v>
      </c>
      <c r="M184" s="9">
        <v>17.133505817844949</v>
      </c>
      <c r="N184" s="9">
        <v>17.242418461649493</v>
      </c>
    </row>
    <row r="185" spans="1:14">
      <c r="A185">
        <v>2</v>
      </c>
      <c r="B185">
        <v>14</v>
      </c>
      <c r="C185" t="s">
        <v>14</v>
      </c>
      <c r="D185">
        <v>6</v>
      </c>
      <c r="E185" t="s">
        <v>57</v>
      </c>
      <c r="F185" t="s">
        <v>58</v>
      </c>
      <c r="G185" s="9">
        <v>9.3347564629405415</v>
      </c>
      <c r="H185" s="9">
        <v>9.5827036197433468</v>
      </c>
      <c r="I185" s="9">
        <v>9.8571149464618628</v>
      </c>
      <c r="J185" s="9">
        <v>10.194157719740101</v>
      </c>
      <c r="K185" s="9">
        <v>10.484046487833929</v>
      </c>
      <c r="L185" s="9">
        <v>10.71753311349527</v>
      </c>
      <c r="M185" s="9">
        <v>10.948723850463594</v>
      </c>
      <c r="N185" s="9">
        <v>11.299325028199897</v>
      </c>
    </row>
    <row r="186" spans="1:14">
      <c r="A186">
        <v>3</v>
      </c>
      <c r="B186">
        <v>15</v>
      </c>
      <c r="C186" t="s">
        <v>15</v>
      </c>
      <c r="D186">
        <v>6</v>
      </c>
      <c r="E186" t="s">
        <v>57</v>
      </c>
      <c r="F186" t="s">
        <v>58</v>
      </c>
      <c r="G186" s="9">
        <v>12.630688180536866</v>
      </c>
      <c r="H186" s="9">
        <v>12.289309649051809</v>
      </c>
      <c r="I186" s="9">
        <v>12.474147849013551</v>
      </c>
      <c r="J186" s="9">
        <v>12.718832401701549</v>
      </c>
      <c r="K186" s="9">
        <v>12.840416342556546</v>
      </c>
      <c r="L186" s="9">
        <v>12.954921020604571</v>
      </c>
      <c r="M186" s="9">
        <v>13.577773646983527</v>
      </c>
      <c r="N186" s="9">
        <v>13.588730731522411</v>
      </c>
    </row>
    <row r="187" spans="1:14">
      <c r="A187">
        <v>2</v>
      </c>
      <c r="B187">
        <v>16</v>
      </c>
      <c r="C187" t="s">
        <v>16</v>
      </c>
      <c r="D187">
        <v>6</v>
      </c>
      <c r="E187" t="s">
        <v>57</v>
      </c>
      <c r="F187" t="s">
        <v>58</v>
      </c>
      <c r="G187" s="9">
        <v>5.1839480012016441</v>
      </c>
      <c r="H187" s="9">
        <v>5.2356725421292039</v>
      </c>
      <c r="I187" s="9">
        <v>5.4151078397586607</v>
      </c>
      <c r="J187" s="9">
        <v>5.6018312904448173</v>
      </c>
      <c r="K187" s="9">
        <v>5.8297345340712194</v>
      </c>
      <c r="L187" s="9">
        <v>6.1089034417374943</v>
      </c>
      <c r="M187" s="9">
        <v>6.4066676837552645</v>
      </c>
      <c r="N187" s="9">
        <v>6.432901216371369</v>
      </c>
    </row>
    <row r="188" spans="1:14">
      <c r="A188">
        <v>1</v>
      </c>
      <c r="B188">
        <v>17</v>
      </c>
      <c r="C188" t="s">
        <v>17</v>
      </c>
      <c r="D188">
        <v>6</v>
      </c>
      <c r="E188" t="s">
        <v>57</v>
      </c>
      <c r="F188" t="s">
        <v>58</v>
      </c>
      <c r="G188" s="9">
        <v>11.959229318642537</v>
      </c>
      <c r="H188" s="9">
        <v>11.635695871007375</v>
      </c>
      <c r="I188" s="9">
        <v>11.296580210374566</v>
      </c>
      <c r="J188" s="9">
        <v>11.289017331077529</v>
      </c>
      <c r="K188" s="9">
        <v>11.654559192187753</v>
      </c>
      <c r="L188" s="9">
        <v>11.888414064144744</v>
      </c>
      <c r="M188" s="9">
        <v>12.246725897050972</v>
      </c>
      <c r="N188" s="9">
        <v>12.545485066770082</v>
      </c>
    </row>
    <row r="189" spans="1:14">
      <c r="A189">
        <v>2</v>
      </c>
      <c r="B189">
        <v>18</v>
      </c>
      <c r="C189" t="s">
        <v>48</v>
      </c>
      <c r="D189">
        <v>6</v>
      </c>
      <c r="E189" t="s">
        <v>57</v>
      </c>
      <c r="F189" t="s">
        <v>58</v>
      </c>
      <c r="G189" s="9">
        <v>9.0150547166197672</v>
      </c>
      <c r="H189" s="9">
        <v>9.195098278278671</v>
      </c>
      <c r="I189" s="9">
        <v>9.3257420703954441</v>
      </c>
      <c r="J189" s="9">
        <v>9.5026098238517882</v>
      </c>
      <c r="K189" s="9">
        <v>9.8356715345054138</v>
      </c>
      <c r="L189" s="9">
        <v>10.355130085146016</v>
      </c>
      <c r="M189" s="9">
        <v>10.621600542956246</v>
      </c>
      <c r="N189" s="9">
        <v>10.82142028172011</v>
      </c>
    </row>
    <row r="190" spans="1:14">
      <c r="A190">
        <v>2</v>
      </c>
      <c r="B190">
        <v>19</v>
      </c>
      <c r="C190" t="s">
        <v>19</v>
      </c>
      <c r="D190">
        <v>6</v>
      </c>
      <c r="E190" t="s">
        <v>57</v>
      </c>
      <c r="F190" t="s">
        <v>58</v>
      </c>
      <c r="G190" s="9">
        <v>13.429086835697222</v>
      </c>
      <c r="H190" s="9">
        <v>13.107432151149057</v>
      </c>
      <c r="I190" s="9">
        <v>13.317642855457979</v>
      </c>
      <c r="J190" s="9">
        <v>12.993807556924416</v>
      </c>
      <c r="K190" s="9">
        <v>13.171104905481254</v>
      </c>
      <c r="L190" s="9">
        <v>13.359301704862256</v>
      </c>
      <c r="M190" s="9">
        <v>13.611923435544101</v>
      </c>
      <c r="N190" s="9">
        <v>13.892195787840352</v>
      </c>
    </row>
    <row r="191" spans="1:14">
      <c r="A191">
        <v>2</v>
      </c>
      <c r="B191">
        <v>20</v>
      </c>
      <c r="C191" t="s">
        <v>20</v>
      </c>
      <c r="D191">
        <v>6</v>
      </c>
      <c r="E191" t="s">
        <v>57</v>
      </c>
      <c r="F191" t="s">
        <v>58</v>
      </c>
      <c r="G191" s="9">
        <v>16.002588743652645</v>
      </c>
      <c r="H191" s="9">
        <v>16.94136712237632</v>
      </c>
      <c r="I191" s="9">
        <v>18.017778450156154</v>
      </c>
      <c r="J191" s="9">
        <v>18.38502997796304</v>
      </c>
      <c r="K191" s="9">
        <v>18.627947346251837</v>
      </c>
      <c r="L191" s="9">
        <v>18.432182514524985</v>
      </c>
      <c r="M191" s="9">
        <v>18.562990401881542</v>
      </c>
      <c r="N191" s="9">
        <v>18.768132170447085</v>
      </c>
    </row>
    <row r="192" spans="1:14">
      <c r="A192">
        <v>3</v>
      </c>
      <c r="B192">
        <v>21</v>
      </c>
      <c r="C192" t="s">
        <v>21</v>
      </c>
      <c r="D192">
        <v>6</v>
      </c>
      <c r="E192" t="s">
        <v>57</v>
      </c>
      <c r="F192" t="s">
        <v>58</v>
      </c>
      <c r="G192" s="9">
        <v>15.953252579215583</v>
      </c>
      <c r="H192" s="9">
        <v>16.30187896558413</v>
      </c>
      <c r="I192" s="9">
        <v>15.916256522582954</v>
      </c>
      <c r="J192" s="9">
        <v>16.175482257130028</v>
      </c>
      <c r="K192" s="9">
        <v>16.097661304718557</v>
      </c>
      <c r="L192" s="9">
        <v>16.519839927875072</v>
      </c>
      <c r="M192" s="9">
        <v>16.537628147925009</v>
      </c>
      <c r="N192" s="9">
        <v>16.773909238873848</v>
      </c>
    </row>
    <row r="193" spans="1:14">
      <c r="A193">
        <v>3</v>
      </c>
      <c r="B193">
        <v>22</v>
      </c>
      <c r="C193" t="s">
        <v>22</v>
      </c>
      <c r="D193">
        <v>6</v>
      </c>
      <c r="E193" t="s">
        <v>57</v>
      </c>
      <c r="F193" t="s">
        <v>58</v>
      </c>
      <c r="G193" s="9">
        <v>14.375637754412059</v>
      </c>
      <c r="H193" s="9">
        <v>14.756691851647192</v>
      </c>
      <c r="I193" s="9">
        <v>15.095389904106913</v>
      </c>
      <c r="J193" s="9">
        <v>13.142330072227059</v>
      </c>
      <c r="K193" s="9">
        <v>13.429242367226458</v>
      </c>
      <c r="L193" s="9">
        <v>14.54934525043781</v>
      </c>
      <c r="M193" s="9">
        <v>15.890723579775875</v>
      </c>
      <c r="N193" s="9">
        <v>16.128953306823377</v>
      </c>
    </row>
    <row r="194" spans="1:14">
      <c r="A194">
        <v>3</v>
      </c>
      <c r="B194">
        <v>23</v>
      </c>
      <c r="C194" t="s">
        <v>23</v>
      </c>
      <c r="D194">
        <v>6</v>
      </c>
      <c r="E194" t="s">
        <v>57</v>
      </c>
      <c r="F194" t="s">
        <v>58</v>
      </c>
      <c r="G194" s="9">
        <v>11.667530470238461</v>
      </c>
      <c r="H194" s="9">
        <v>11.892619207746232</v>
      </c>
      <c r="I194" s="9">
        <v>11.90192964903842</v>
      </c>
      <c r="J194" s="9">
        <v>12.033066016886536</v>
      </c>
      <c r="K194" s="9">
        <v>12.265755434346573</v>
      </c>
      <c r="L194" s="9">
        <v>12.245154701368136</v>
      </c>
      <c r="M194" s="9">
        <v>12.534110960981213</v>
      </c>
      <c r="N194" s="9">
        <v>12.832657001151279</v>
      </c>
    </row>
    <row r="195" spans="1:14">
      <c r="A195">
        <v>2</v>
      </c>
      <c r="B195">
        <v>24</v>
      </c>
      <c r="C195" t="s">
        <v>24</v>
      </c>
      <c r="D195">
        <v>6</v>
      </c>
      <c r="E195" t="s">
        <v>57</v>
      </c>
      <c r="F195" t="s">
        <v>58</v>
      </c>
      <c r="G195" s="9">
        <v>8.2631134323838378</v>
      </c>
      <c r="H195" s="9">
        <v>8.337330484864264</v>
      </c>
      <c r="I195" s="9">
        <v>8.6628907652425724</v>
      </c>
      <c r="J195" s="9">
        <v>8.721889351297607</v>
      </c>
      <c r="K195" s="9">
        <v>8.5409716247287193</v>
      </c>
      <c r="L195" s="9">
        <v>8.6706987267974966</v>
      </c>
      <c r="M195" s="9">
        <v>8.5887198665569198</v>
      </c>
      <c r="N195" s="9">
        <v>10.831386870625099</v>
      </c>
    </row>
    <row r="196" spans="1:14">
      <c r="A196">
        <v>2</v>
      </c>
      <c r="B196">
        <v>25</v>
      </c>
      <c r="C196" t="s">
        <v>25</v>
      </c>
      <c r="D196">
        <v>6</v>
      </c>
      <c r="E196" t="s">
        <v>57</v>
      </c>
      <c r="F196" t="s">
        <v>58</v>
      </c>
      <c r="G196" s="9">
        <v>8.5975050181588735</v>
      </c>
      <c r="H196" s="9">
        <v>8.8598633339583461</v>
      </c>
      <c r="I196" s="9">
        <v>8.9805640738748398</v>
      </c>
      <c r="J196" s="9">
        <v>9.0959331735389366</v>
      </c>
      <c r="K196" s="9">
        <v>9.3285732651619657</v>
      </c>
      <c r="L196" s="9">
        <v>9.6547027083288572</v>
      </c>
      <c r="M196" s="9">
        <v>10.033694608487606</v>
      </c>
      <c r="N196" s="9">
        <v>10.243667515528504</v>
      </c>
    </row>
    <row r="197" spans="1:14">
      <c r="A197">
        <v>3</v>
      </c>
      <c r="B197">
        <v>26</v>
      </c>
      <c r="C197" t="s">
        <v>26</v>
      </c>
      <c r="D197">
        <v>6</v>
      </c>
      <c r="E197" t="s">
        <v>57</v>
      </c>
      <c r="F197" t="s">
        <v>58</v>
      </c>
      <c r="G197" s="9">
        <v>10.470586433600539</v>
      </c>
      <c r="H197" s="9">
        <v>10.588452725877479</v>
      </c>
      <c r="I197" s="9">
        <v>10.416188361092104</v>
      </c>
      <c r="J197" s="9">
        <v>10.212486065553062</v>
      </c>
      <c r="K197" s="9">
        <v>10.127188360940529</v>
      </c>
      <c r="L197" s="9">
        <v>10.021315836873535</v>
      </c>
      <c r="M197" s="9">
        <v>10.01371541916547</v>
      </c>
      <c r="N197" s="9">
        <v>9.9896567244432397</v>
      </c>
    </row>
    <row r="198" spans="1:14">
      <c r="A198">
        <v>2</v>
      </c>
      <c r="B198">
        <v>27</v>
      </c>
      <c r="C198" t="s">
        <v>27</v>
      </c>
      <c r="D198">
        <v>6</v>
      </c>
      <c r="E198" t="s">
        <v>57</v>
      </c>
      <c r="F198" t="s">
        <v>58</v>
      </c>
      <c r="G198" s="9">
        <v>15.293865880332586</v>
      </c>
      <c r="H198" s="9">
        <v>15.232318680328207</v>
      </c>
      <c r="I198" s="9">
        <v>15.192411684304341</v>
      </c>
      <c r="J198" s="9">
        <v>15.265156345243454</v>
      </c>
      <c r="K198" s="9">
        <v>15.557814671823817</v>
      </c>
      <c r="L198" s="9">
        <v>16.043875492522144</v>
      </c>
      <c r="M198" s="9">
        <v>16.732493514789574</v>
      </c>
      <c r="N198" s="9">
        <v>17.040987987322023</v>
      </c>
    </row>
    <row r="199" spans="1:14">
      <c r="A199">
        <v>2</v>
      </c>
      <c r="B199">
        <v>28</v>
      </c>
      <c r="C199" t="s">
        <v>28</v>
      </c>
      <c r="D199">
        <v>6</v>
      </c>
      <c r="E199" t="s">
        <v>57</v>
      </c>
      <c r="F199" t="s">
        <v>58</v>
      </c>
      <c r="G199" s="9">
        <v>10.682210875702973</v>
      </c>
      <c r="H199" s="9">
        <v>10.434764087867837</v>
      </c>
      <c r="I199" s="9">
        <v>10.998996324245599</v>
      </c>
      <c r="J199" s="9">
        <v>10.022146901401499</v>
      </c>
      <c r="K199" s="9">
        <v>9.6109485333473827</v>
      </c>
      <c r="L199" s="9">
        <v>9.3520894449306162</v>
      </c>
      <c r="M199" s="9">
        <v>9.2096102204019488</v>
      </c>
      <c r="N199" s="9">
        <v>8.808171384514992</v>
      </c>
    </row>
    <row r="200" spans="1:14">
      <c r="A200">
        <v>4</v>
      </c>
      <c r="B200">
        <v>29</v>
      </c>
      <c r="C200" t="s">
        <v>29</v>
      </c>
      <c r="D200">
        <v>6</v>
      </c>
      <c r="E200" t="s">
        <v>57</v>
      </c>
      <c r="F200" t="s">
        <v>58</v>
      </c>
      <c r="G200" s="9">
        <v>12.074805697882963</v>
      </c>
      <c r="H200" s="9">
        <v>12.259373977826909</v>
      </c>
      <c r="I200" s="9">
        <v>12.546302604332277</v>
      </c>
      <c r="J200" s="9">
        <v>12.758488008657448</v>
      </c>
      <c r="K200" s="9">
        <v>13.166097613454522</v>
      </c>
      <c r="L200" s="9">
        <v>13.167733677367544</v>
      </c>
      <c r="M200" s="9">
        <v>13.194584562145604</v>
      </c>
      <c r="N200" s="9">
        <v>13.333277847547787</v>
      </c>
    </row>
    <row r="201" spans="1:14">
      <c r="A201">
        <v>3</v>
      </c>
      <c r="B201">
        <v>30</v>
      </c>
      <c r="C201" t="s">
        <v>30</v>
      </c>
      <c r="D201">
        <v>6</v>
      </c>
      <c r="E201" t="s">
        <v>57</v>
      </c>
      <c r="F201" t="s">
        <v>58</v>
      </c>
      <c r="G201" s="9">
        <v>14.388602290219731</v>
      </c>
      <c r="H201" s="9">
        <v>14.5724302798648</v>
      </c>
      <c r="I201" s="9">
        <v>15.003566038283742</v>
      </c>
      <c r="J201" s="9">
        <v>15.025515677384826</v>
      </c>
      <c r="K201" s="9">
        <v>15.1461292006143</v>
      </c>
      <c r="L201" s="9">
        <v>15.055214994377463</v>
      </c>
      <c r="M201" s="9">
        <v>15.024478602450635</v>
      </c>
      <c r="N201" s="9">
        <v>15.342471104977914</v>
      </c>
    </row>
    <row r="202" spans="1:14">
      <c r="A202">
        <v>2</v>
      </c>
      <c r="B202">
        <v>31</v>
      </c>
      <c r="C202" t="s">
        <v>31</v>
      </c>
      <c r="D202">
        <v>6</v>
      </c>
      <c r="E202" t="s">
        <v>57</v>
      </c>
      <c r="F202" t="s">
        <v>58</v>
      </c>
      <c r="G202" s="9">
        <v>16.397169570938868</v>
      </c>
      <c r="H202" s="9">
        <v>16.429116912338237</v>
      </c>
      <c r="I202" s="9">
        <v>16.388485069945112</v>
      </c>
      <c r="J202" s="9">
        <v>16.377989019487096</v>
      </c>
      <c r="K202" s="9">
        <v>16.440516616806036</v>
      </c>
      <c r="L202" s="9">
        <v>16.651711207865862</v>
      </c>
      <c r="M202" s="9">
        <v>16.963141887728124</v>
      </c>
      <c r="N202" s="9">
        <v>17.335300690658972</v>
      </c>
    </row>
    <row r="203" spans="1:14">
      <c r="A203">
        <v>3</v>
      </c>
      <c r="B203">
        <v>32</v>
      </c>
      <c r="C203" t="s">
        <v>32</v>
      </c>
      <c r="D203">
        <v>6</v>
      </c>
      <c r="E203" t="s">
        <v>57</v>
      </c>
      <c r="F203" t="s">
        <v>58</v>
      </c>
      <c r="G203" s="9">
        <v>10.840093398580009</v>
      </c>
      <c r="H203" s="9">
        <v>10.884596866757189</v>
      </c>
      <c r="I203" s="9">
        <v>10.862285249369238</v>
      </c>
      <c r="J203" s="9">
        <v>10.84238361099635</v>
      </c>
      <c r="K203" s="9">
        <v>11.235478906579024</v>
      </c>
      <c r="L203" s="9">
        <v>11.472409271049502</v>
      </c>
      <c r="M203" s="9">
        <v>11.755246398629652</v>
      </c>
      <c r="N203" s="9">
        <v>12.125946524764119</v>
      </c>
    </row>
    <row r="204" spans="1:14">
      <c r="A204">
        <v>2</v>
      </c>
      <c r="B204">
        <v>33</v>
      </c>
      <c r="C204" t="s">
        <v>33</v>
      </c>
      <c r="D204">
        <v>6</v>
      </c>
      <c r="E204" t="s">
        <v>57</v>
      </c>
      <c r="F204" t="s">
        <v>58</v>
      </c>
      <c r="G204" s="9">
        <v>19.530600301176708</v>
      </c>
      <c r="H204" s="9">
        <v>19.484205769257098</v>
      </c>
      <c r="I204" s="9">
        <v>19.79107422202588</v>
      </c>
      <c r="J204" s="9">
        <v>19.630945956920876</v>
      </c>
      <c r="K204" s="9">
        <v>19.667910634298</v>
      </c>
      <c r="L204" s="9">
        <v>19.838505033458041</v>
      </c>
      <c r="M204" s="9">
        <v>20.045129858041108</v>
      </c>
      <c r="N204" s="9">
        <v>20.415176938590022</v>
      </c>
    </row>
    <row r="205" spans="1:14">
      <c r="A205">
        <v>4</v>
      </c>
      <c r="B205">
        <v>34</v>
      </c>
      <c r="C205" t="s">
        <v>34</v>
      </c>
      <c r="D205">
        <v>6</v>
      </c>
      <c r="E205" t="s">
        <v>57</v>
      </c>
      <c r="F205" t="s">
        <v>58</v>
      </c>
      <c r="G205" s="9">
        <v>17.236274396026918</v>
      </c>
      <c r="H205" s="9">
        <v>17.36194463782661</v>
      </c>
      <c r="I205" s="9">
        <v>17.544399534289358</v>
      </c>
      <c r="J205" s="9">
        <v>17.714457113177577</v>
      </c>
      <c r="K205" s="9">
        <v>17.837351334269481</v>
      </c>
      <c r="L205" s="9">
        <v>17.958652086733267</v>
      </c>
      <c r="M205" s="9">
        <v>17.957268195180237</v>
      </c>
      <c r="N205" s="9">
        <v>18.050691998310342</v>
      </c>
    </row>
    <row r="206" spans="1:14">
      <c r="A206">
        <v>4</v>
      </c>
      <c r="B206">
        <v>1</v>
      </c>
      <c r="C206" t="s">
        <v>1</v>
      </c>
      <c r="D206">
        <v>7</v>
      </c>
      <c r="E206" t="s">
        <v>59</v>
      </c>
      <c r="F206" t="s">
        <v>60</v>
      </c>
      <c r="G206" s="7">
        <v>58580993.67054759</v>
      </c>
      <c r="H206" s="7">
        <v>60397296.115554743</v>
      </c>
      <c r="I206" s="7">
        <v>62326263.904339887</v>
      </c>
      <c r="J206" s="7">
        <v>64201370.350844771</v>
      </c>
      <c r="K206" s="7">
        <v>66335056.952938929</v>
      </c>
      <c r="L206" s="7">
        <v>68571837.947440267</v>
      </c>
      <c r="M206" s="7">
        <v>71030512.278370842</v>
      </c>
      <c r="N206" s="7">
        <v>73733959.750574708</v>
      </c>
    </row>
    <row r="207" spans="1:14">
      <c r="A207">
        <v>3</v>
      </c>
      <c r="B207">
        <v>2</v>
      </c>
      <c r="C207" t="s">
        <v>2</v>
      </c>
      <c r="D207">
        <v>7</v>
      </c>
      <c r="E207" t="s">
        <v>59</v>
      </c>
      <c r="F207" t="s">
        <v>60</v>
      </c>
      <c r="G207">
        <v>59300515.896734014</v>
      </c>
      <c r="H207">
        <v>60757237.791272566</v>
      </c>
      <c r="I207">
        <v>63893036.29746414</v>
      </c>
      <c r="J207">
        <v>68660365.200000003</v>
      </c>
      <c r="K207">
        <v>73229888.899714857</v>
      </c>
      <c r="L207">
        <v>76190686.254841626</v>
      </c>
      <c r="M207">
        <v>80025343.366932347</v>
      </c>
      <c r="N207">
        <v>84688985.149574444</v>
      </c>
    </row>
    <row r="208" spans="1:14">
      <c r="A208">
        <v>1</v>
      </c>
      <c r="B208">
        <v>3</v>
      </c>
      <c r="C208" t="s">
        <v>3</v>
      </c>
      <c r="D208">
        <v>7</v>
      </c>
      <c r="E208" t="s">
        <v>59</v>
      </c>
      <c r="F208" t="s">
        <v>60</v>
      </c>
      <c r="G208">
        <v>19889508.667599991</v>
      </c>
      <c r="H208">
        <v>21122670.670626108</v>
      </c>
      <c r="I208">
        <v>22396670.207595889</v>
      </c>
      <c r="J208">
        <v>23627483.638709731</v>
      </c>
      <c r="K208">
        <v>25027249.124460086</v>
      </c>
      <c r="L208">
        <v>26306258.670718919</v>
      </c>
      <c r="M208">
        <v>27800900.151465386</v>
      </c>
      <c r="N208">
        <v>28900152.612780333</v>
      </c>
    </row>
    <row r="209" spans="1:14">
      <c r="A209">
        <v>1</v>
      </c>
      <c r="B209">
        <v>4</v>
      </c>
      <c r="C209" t="s">
        <v>4</v>
      </c>
      <c r="D209">
        <v>7</v>
      </c>
      <c r="E209" t="s">
        <v>59</v>
      </c>
      <c r="F209" t="s">
        <v>60</v>
      </c>
      <c r="G209">
        <v>183385360.26915047</v>
      </c>
      <c r="H209">
        <v>192014763.41971719</v>
      </c>
      <c r="I209">
        <v>201716644.33903685</v>
      </c>
      <c r="J209">
        <v>212650567.18487617</v>
      </c>
      <c r="K209">
        <v>224111971.31486827</v>
      </c>
      <c r="L209">
        <v>235491156.31521249</v>
      </c>
      <c r="M209">
        <v>247892363.70312333</v>
      </c>
      <c r="N209">
        <v>260150777.34943664</v>
      </c>
    </row>
    <row r="210" spans="1:14">
      <c r="A210">
        <v>1</v>
      </c>
      <c r="B210">
        <v>5</v>
      </c>
      <c r="C210" t="s">
        <v>5</v>
      </c>
      <c r="D210">
        <v>7</v>
      </c>
      <c r="E210" t="s">
        <v>59</v>
      </c>
      <c r="F210" t="s">
        <v>60</v>
      </c>
      <c r="G210">
        <v>20273722.338933684</v>
      </c>
      <c r="H210">
        <v>21497867.102337774</v>
      </c>
      <c r="I210">
        <v>22795157.888843011</v>
      </c>
      <c r="J210">
        <v>24007102.237805657</v>
      </c>
      <c r="K210">
        <v>25403928.60871011</v>
      </c>
      <c r="L210">
        <v>26815689.185128886</v>
      </c>
      <c r="M210">
        <v>28146019.565617263</v>
      </c>
      <c r="N210">
        <v>29503655.26427345</v>
      </c>
    </row>
    <row r="211" spans="1:14">
      <c r="A211">
        <v>4</v>
      </c>
      <c r="B211">
        <v>6</v>
      </c>
      <c r="C211" t="s">
        <v>6</v>
      </c>
      <c r="D211">
        <v>7</v>
      </c>
      <c r="E211" t="s">
        <v>59</v>
      </c>
      <c r="F211" t="s">
        <v>60</v>
      </c>
      <c r="G211">
        <v>11038726.475839172</v>
      </c>
      <c r="H211">
        <v>11791872.884908587</v>
      </c>
      <c r="I211">
        <v>12590343.51422189</v>
      </c>
      <c r="J211">
        <v>13382972.37193853</v>
      </c>
      <c r="K211">
        <v>14291854.446601333</v>
      </c>
      <c r="L211">
        <v>15268753.574769942</v>
      </c>
      <c r="M211">
        <v>16319427.391174318</v>
      </c>
      <c r="N211">
        <v>17445285.162130132</v>
      </c>
    </row>
    <row r="212" spans="1:14">
      <c r="A212">
        <v>3</v>
      </c>
      <c r="B212">
        <v>7</v>
      </c>
      <c r="C212" t="s">
        <v>7</v>
      </c>
      <c r="D212">
        <v>7</v>
      </c>
      <c r="E212" t="s">
        <v>59</v>
      </c>
      <c r="F212" t="s">
        <v>60</v>
      </c>
      <c r="G212">
        <v>11518694.025730032</v>
      </c>
      <c r="H212">
        <v>11896503.995372655</v>
      </c>
      <c r="I212">
        <v>12696223.342570003</v>
      </c>
      <c r="J212">
        <v>13413478.697381582</v>
      </c>
      <c r="K212">
        <v>14312317.958896402</v>
      </c>
      <c r="L212">
        <v>15264463.893054305</v>
      </c>
      <c r="M212">
        <v>16053901.49844612</v>
      </c>
      <c r="N212">
        <v>16854380.509695824</v>
      </c>
    </row>
    <row r="213" spans="1:14">
      <c r="A213">
        <v>2</v>
      </c>
      <c r="B213">
        <v>8</v>
      </c>
      <c r="C213" t="s">
        <v>8</v>
      </c>
      <c r="D213">
        <v>7</v>
      </c>
      <c r="E213" t="s">
        <v>59</v>
      </c>
      <c r="F213" t="s">
        <v>60</v>
      </c>
      <c r="G213">
        <v>723622471.79087603</v>
      </c>
      <c r="H213">
        <v>765461431.80000007</v>
      </c>
      <c r="I213">
        <v>807875419.88161504</v>
      </c>
      <c r="J213">
        <v>850789785.26345026</v>
      </c>
      <c r="K213">
        <v>897959028.56142497</v>
      </c>
      <c r="L213">
        <v>948966925.87228155</v>
      </c>
      <c r="M213">
        <v>1006151211.0990092</v>
      </c>
      <c r="N213">
        <v>1066316540.6449519</v>
      </c>
    </row>
    <row r="214" spans="1:14">
      <c r="A214">
        <v>3</v>
      </c>
      <c r="B214">
        <v>9</v>
      </c>
      <c r="C214" t="s">
        <v>9</v>
      </c>
      <c r="D214">
        <v>7</v>
      </c>
      <c r="E214" t="s">
        <v>59</v>
      </c>
      <c r="F214" t="s">
        <v>60</v>
      </c>
      <c r="G214">
        <v>48732203.362300001</v>
      </c>
      <c r="H214">
        <v>50710677.9868</v>
      </c>
      <c r="I214">
        <v>52923997.5546</v>
      </c>
      <c r="J214">
        <v>55135388.912512913</v>
      </c>
      <c r="K214">
        <v>57609584.947238557</v>
      </c>
      <c r="L214">
        <v>60166062.592689887</v>
      </c>
      <c r="M214">
        <v>62653113.137313619</v>
      </c>
      <c r="N214">
        <v>65345102.885283105</v>
      </c>
    </row>
    <row r="215" spans="1:14">
      <c r="A215">
        <v>3</v>
      </c>
      <c r="B215">
        <v>10</v>
      </c>
      <c r="C215" t="s">
        <v>10</v>
      </c>
      <c r="D215">
        <v>7</v>
      </c>
      <c r="E215" t="s">
        <v>59</v>
      </c>
      <c r="F215" t="s">
        <v>60</v>
      </c>
      <c r="G215">
        <v>666398077.4278549</v>
      </c>
      <c r="H215">
        <v>695522782.44628203</v>
      </c>
      <c r="I215">
        <v>723018267.81949031</v>
      </c>
      <c r="J215">
        <v>759652857.03791606</v>
      </c>
      <c r="K215">
        <v>800012096.72886777</v>
      </c>
      <c r="L215">
        <v>836915018.75363791</v>
      </c>
      <c r="M215">
        <v>878991272.42985225</v>
      </c>
      <c r="N215">
        <v>920742896.7237581</v>
      </c>
    </row>
    <row r="216" spans="1:14">
      <c r="A216">
        <v>3</v>
      </c>
      <c r="B216">
        <v>11</v>
      </c>
      <c r="C216" t="s">
        <v>11</v>
      </c>
      <c r="D216">
        <v>7</v>
      </c>
      <c r="E216" t="s">
        <v>59</v>
      </c>
      <c r="F216" t="s">
        <v>60</v>
      </c>
      <c r="G216">
        <v>427335440.12100005</v>
      </c>
      <c r="H216">
        <v>446031574.51069212</v>
      </c>
      <c r="I216">
        <v>465234025.51071197</v>
      </c>
      <c r="J216">
        <v>485947261.60004705</v>
      </c>
      <c r="K216">
        <v>508104938.06551743</v>
      </c>
      <c r="L216">
        <v>531583769.93188173</v>
      </c>
      <c r="M216">
        <v>556540857.90230107</v>
      </c>
      <c r="N216">
        <v>582253351.37014771</v>
      </c>
    </row>
    <row r="217" spans="1:14">
      <c r="A217">
        <v>3</v>
      </c>
      <c r="B217">
        <v>12</v>
      </c>
      <c r="C217" t="s">
        <v>12</v>
      </c>
      <c r="D217">
        <v>7</v>
      </c>
      <c r="E217" t="s">
        <v>59</v>
      </c>
      <c r="F217" t="s">
        <v>60</v>
      </c>
      <c r="G217">
        <v>693946685.2699995</v>
      </c>
      <c r="H217">
        <v>739533929.25000012</v>
      </c>
      <c r="I217">
        <v>781086597.16037202</v>
      </c>
      <c r="J217">
        <v>808699298.98386192</v>
      </c>
      <c r="K217">
        <v>845870399.9476018</v>
      </c>
      <c r="L217">
        <v>884011657.61566305</v>
      </c>
      <c r="M217">
        <v>926783859.16898775</v>
      </c>
      <c r="N217">
        <v>971393490.2265377</v>
      </c>
    </row>
    <row r="218" spans="1:14">
      <c r="A218">
        <v>1</v>
      </c>
      <c r="B218">
        <v>13</v>
      </c>
      <c r="C218" t="s">
        <v>13</v>
      </c>
      <c r="D218">
        <v>7</v>
      </c>
      <c r="E218" t="s">
        <v>59</v>
      </c>
      <c r="F218" t="s">
        <v>60</v>
      </c>
      <c r="G218">
        <v>52815821.620000005</v>
      </c>
      <c r="H218">
        <v>55461815.019000009</v>
      </c>
      <c r="I218">
        <v>57374174.115330242</v>
      </c>
      <c r="J218">
        <v>60036088.131659605</v>
      </c>
      <c r="K218">
        <v>63143292.885560632</v>
      </c>
      <c r="L218">
        <v>65881651.987623572</v>
      </c>
      <c r="M218">
        <v>69002954.920740351</v>
      </c>
      <c r="N218">
        <v>72425843.977333322</v>
      </c>
    </row>
    <row r="219" spans="1:14">
      <c r="A219">
        <v>2</v>
      </c>
      <c r="B219">
        <v>14</v>
      </c>
      <c r="C219" t="s">
        <v>14</v>
      </c>
      <c r="D219">
        <v>7</v>
      </c>
      <c r="E219" t="s">
        <v>59</v>
      </c>
      <c r="F219" t="s">
        <v>60</v>
      </c>
      <c r="G219">
        <v>44884267.649656281</v>
      </c>
      <c r="H219">
        <v>47065925.794411227</v>
      </c>
      <c r="I219">
        <v>49351084.989460103</v>
      </c>
      <c r="J219">
        <v>51730774.500028983</v>
      </c>
      <c r="K219">
        <v>54210375.861208402</v>
      </c>
      <c r="L219">
        <v>56822277.490537532</v>
      </c>
      <c r="M219">
        <v>59678330.825454623</v>
      </c>
      <c r="N219">
        <v>62079972.341552146</v>
      </c>
    </row>
    <row r="220" spans="1:14">
      <c r="A220">
        <v>3</v>
      </c>
      <c r="B220">
        <v>15</v>
      </c>
      <c r="C220" t="s">
        <v>15</v>
      </c>
      <c r="D220">
        <v>7</v>
      </c>
      <c r="E220" t="s">
        <v>59</v>
      </c>
      <c r="F220" t="s">
        <v>60</v>
      </c>
      <c r="G220">
        <v>28022167.768699996</v>
      </c>
      <c r="H220">
        <v>29255719.7007</v>
      </c>
      <c r="I220">
        <v>30406951.486600004</v>
      </c>
      <c r="J220">
        <v>31860907.158049263</v>
      </c>
      <c r="K220">
        <v>33365645.746396136</v>
      </c>
      <c r="L220">
        <v>34778394.138468064</v>
      </c>
      <c r="M220">
        <v>36592556.621903278</v>
      </c>
      <c r="N220">
        <v>38451937.209839433</v>
      </c>
    </row>
    <row r="221" spans="1:14">
      <c r="A221">
        <v>2</v>
      </c>
      <c r="B221">
        <v>16</v>
      </c>
      <c r="C221" t="s">
        <v>16</v>
      </c>
      <c r="D221">
        <v>7</v>
      </c>
      <c r="E221" t="s">
        <v>59</v>
      </c>
      <c r="F221" t="s">
        <v>60</v>
      </c>
      <c r="G221">
        <v>58004004.370713383</v>
      </c>
      <c r="H221">
        <v>61025600.1187042</v>
      </c>
      <c r="I221">
        <v>63242816.533343181</v>
      </c>
      <c r="J221">
        <v>64164135.775785498</v>
      </c>
      <c r="K221">
        <v>65167536.976652145</v>
      </c>
      <c r="L221">
        <v>66849523.822696209</v>
      </c>
      <c r="M221">
        <v>68946194.843419582</v>
      </c>
      <c r="N221">
        <v>71115661.199096456</v>
      </c>
    </row>
    <row r="222" spans="1:14">
      <c r="A222">
        <v>1</v>
      </c>
      <c r="B222">
        <v>17</v>
      </c>
      <c r="C222" t="s">
        <v>17</v>
      </c>
      <c r="D222">
        <v>7</v>
      </c>
      <c r="E222" t="s">
        <v>59</v>
      </c>
      <c r="F222" t="s">
        <v>60</v>
      </c>
      <c r="G222">
        <v>7650769.1572866105</v>
      </c>
      <c r="H222">
        <v>7966424.6989200665</v>
      </c>
      <c r="I222">
        <v>8230136.5790087311</v>
      </c>
      <c r="J222">
        <v>8500899.1828989759</v>
      </c>
      <c r="K222">
        <v>8734844.7501431759</v>
      </c>
      <c r="L222">
        <v>8989269.0902920775</v>
      </c>
      <c r="M222">
        <v>9309639.7575590722</v>
      </c>
      <c r="N222">
        <v>9804375.7825424671</v>
      </c>
    </row>
    <row r="223" spans="1:14">
      <c r="A223">
        <v>2</v>
      </c>
      <c r="B223">
        <v>18</v>
      </c>
      <c r="C223" t="s">
        <v>48</v>
      </c>
      <c r="D223">
        <v>7</v>
      </c>
      <c r="E223" t="s">
        <v>59</v>
      </c>
      <c r="F223" t="s">
        <v>60</v>
      </c>
      <c r="G223">
        <v>46714285.0748</v>
      </c>
      <c r="H223">
        <v>49858730.200599998</v>
      </c>
      <c r="I223">
        <v>53333413.268100001</v>
      </c>
      <c r="J223">
        <v>57123965.593681984</v>
      </c>
      <c r="K223">
        <v>61001826.40996135</v>
      </c>
      <c r="L223">
        <v>64903131.579800241</v>
      </c>
      <c r="M223">
        <v>68217807.783047184</v>
      </c>
      <c r="N223">
        <v>71766646.130656883</v>
      </c>
    </row>
    <row r="224" spans="1:14">
      <c r="A224">
        <v>2</v>
      </c>
      <c r="B224">
        <v>19</v>
      </c>
      <c r="C224" t="s">
        <v>19</v>
      </c>
      <c r="D224">
        <v>7</v>
      </c>
      <c r="E224" t="s">
        <v>59</v>
      </c>
      <c r="F224" t="s">
        <v>60</v>
      </c>
      <c r="G224">
        <v>99967589.27700001</v>
      </c>
      <c r="H224">
        <v>105772261.803</v>
      </c>
      <c r="I224">
        <v>112289848.64599997</v>
      </c>
      <c r="J224">
        <v>118564094.95250036</v>
      </c>
      <c r="K224">
        <v>125342981.2976335</v>
      </c>
      <c r="L224">
        <v>132290331.8774531</v>
      </c>
      <c r="M224">
        <v>139801874.96527392</v>
      </c>
      <c r="N224">
        <v>147695550.26797241</v>
      </c>
    </row>
    <row r="225" spans="1:14">
      <c r="A225">
        <v>2</v>
      </c>
      <c r="B225">
        <v>20</v>
      </c>
      <c r="C225" t="s">
        <v>20</v>
      </c>
      <c r="D225">
        <v>7</v>
      </c>
      <c r="E225" t="s">
        <v>59</v>
      </c>
      <c r="F225" t="s">
        <v>60</v>
      </c>
      <c r="G225">
        <v>10613694.2182</v>
      </c>
      <c r="H225">
        <v>11079907.891000001</v>
      </c>
      <c r="I225">
        <v>11510348.837250838</v>
      </c>
      <c r="J225">
        <v>11910964.266500918</v>
      </c>
      <c r="K225">
        <v>12529727.055687973</v>
      </c>
      <c r="L225">
        <v>13169866.50233254</v>
      </c>
      <c r="M225">
        <v>13747246.17310081</v>
      </c>
      <c r="N225">
        <v>14293808.358882181</v>
      </c>
    </row>
    <row r="226" spans="1:14">
      <c r="A226">
        <v>3</v>
      </c>
      <c r="B226">
        <v>21</v>
      </c>
      <c r="C226" t="s">
        <v>21</v>
      </c>
      <c r="D226">
        <v>7</v>
      </c>
      <c r="E226" t="s">
        <v>59</v>
      </c>
      <c r="F226" t="s">
        <v>60</v>
      </c>
      <c r="G226">
        <v>13920575.78059656</v>
      </c>
      <c r="H226">
        <v>14595592.594487185</v>
      </c>
      <c r="I226">
        <v>15438618.68582513</v>
      </c>
      <c r="J226">
        <v>16615291.221904257</v>
      </c>
      <c r="K226">
        <v>17597738.51559297</v>
      </c>
      <c r="L226">
        <v>18552829.924358476</v>
      </c>
      <c r="M226">
        <v>19226732.775922354</v>
      </c>
      <c r="N226">
        <v>20254857.578014519</v>
      </c>
    </row>
    <row r="227" spans="1:14">
      <c r="A227">
        <v>3</v>
      </c>
      <c r="B227">
        <v>22</v>
      </c>
      <c r="C227" t="s">
        <v>22</v>
      </c>
      <c r="D227">
        <v>7</v>
      </c>
      <c r="E227" t="s">
        <v>59</v>
      </c>
      <c r="F227" t="s">
        <v>60</v>
      </c>
      <c r="G227">
        <v>47460461.752999976</v>
      </c>
      <c r="H227">
        <v>49560634.162029549</v>
      </c>
      <c r="I227">
        <v>51809237.592000015</v>
      </c>
      <c r="J227">
        <v>53385825.842751876</v>
      </c>
      <c r="K227">
        <v>54328120.623722196</v>
      </c>
      <c r="L227">
        <v>55313388.157742336</v>
      </c>
      <c r="M227">
        <v>56523345.219117038</v>
      </c>
      <c r="N227">
        <v>58269574.174217962</v>
      </c>
    </row>
    <row r="228" spans="1:14">
      <c r="A228">
        <v>3</v>
      </c>
      <c r="B228">
        <v>23</v>
      </c>
      <c r="C228" t="s">
        <v>23</v>
      </c>
      <c r="D228">
        <v>7</v>
      </c>
      <c r="E228" t="s">
        <v>59</v>
      </c>
      <c r="F228" t="s">
        <v>60</v>
      </c>
      <c r="G228">
        <v>37702415.618000001</v>
      </c>
      <c r="H228">
        <v>39795240.252999999</v>
      </c>
      <c r="I228">
        <v>42109357.86580389</v>
      </c>
      <c r="J228">
        <v>44379087.038112998</v>
      </c>
      <c r="K228">
        <v>46188411.142290451</v>
      </c>
      <c r="L228">
        <v>48369640.964484058</v>
      </c>
      <c r="M228">
        <v>50523143.002712443</v>
      </c>
      <c r="N228">
        <v>53250488.075683095</v>
      </c>
    </row>
    <row r="229" spans="1:14">
      <c r="A229">
        <v>2</v>
      </c>
      <c r="B229">
        <v>24</v>
      </c>
      <c r="C229" t="s">
        <v>24</v>
      </c>
      <c r="D229">
        <v>7</v>
      </c>
      <c r="E229" t="s">
        <v>59</v>
      </c>
      <c r="F229" t="s">
        <v>60</v>
      </c>
      <c r="G229">
        <v>44394885.429051474</v>
      </c>
      <c r="H229">
        <v>47160418.243570663</v>
      </c>
      <c r="I229">
        <v>50506760.309628248</v>
      </c>
      <c r="J229">
        <v>53590758.129034214</v>
      </c>
      <c r="K229">
        <v>56722702.673696131</v>
      </c>
      <c r="L229">
        <v>59802401.300020248</v>
      </c>
      <c r="M229">
        <v>63233970.713753119</v>
      </c>
      <c r="N229">
        <v>65574053.849338919</v>
      </c>
    </row>
    <row r="230" spans="1:14">
      <c r="A230">
        <v>2</v>
      </c>
      <c r="B230">
        <v>25</v>
      </c>
      <c r="C230" t="s">
        <v>25</v>
      </c>
      <c r="D230">
        <v>7</v>
      </c>
      <c r="E230" t="s">
        <v>59</v>
      </c>
      <c r="F230" t="s">
        <v>60</v>
      </c>
      <c r="G230">
        <v>122841589.60968772</v>
      </c>
      <c r="H230">
        <v>131131818.3941955</v>
      </c>
      <c r="I230">
        <v>140479393.08348086</v>
      </c>
      <c r="J230">
        <v>148856385.60242507</v>
      </c>
      <c r="K230">
        <v>156857835.43259501</v>
      </c>
      <c r="L230">
        <v>164001805.42741117</v>
      </c>
      <c r="M230">
        <v>169431227.73904237</v>
      </c>
      <c r="N230">
        <v>172897764.26812175</v>
      </c>
    </row>
    <row r="231" spans="1:14">
      <c r="A231">
        <v>3</v>
      </c>
      <c r="B231">
        <v>26</v>
      </c>
      <c r="C231" t="s">
        <v>26</v>
      </c>
      <c r="D231">
        <v>7</v>
      </c>
      <c r="E231" t="s">
        <v>59</v>
      </c>
      <c r="F231" t="s">
        <v>60</v>
      </c>
      <c r="G231">
        <v>11442622.546499997</v>
      </c>
      <c r="H231">
        <v>12066566.942452881</v>
      </c>
      <c r="I231">
        <v>12651767.493561393</v>
      </c>
      <c r="J231">
        <v>13290328.565385278</v>
      </c>
      <c r="K231">
        <v>13966445.890454168</v>
      </c>
      <c r="L231">
        <v>14631581.00295363</v>
      </c>
      <c r="M231">
        <v>15367371.880248422</v>
      </c>
      <c r="N231">
        <v>16102590.541800825</v>
      </c>
    </row>
    <row r="232" spans="1:14">
      <c r="A232">
        <v>2</v>
      </c>
      <c r="B232">
        <v>27</v>
      </c>
      <c r="C232" t="s">
        <v>27</v>
      </c>
      <c r="D232">
        <v>7</v>
      </c>
      <c r="E232" t="s">
        <v>59</v>
      </c>
      <c r="F232" t="s">
        <v>60</v>
      </c>
      <c r="G232">
        <v>113778969.65964919</v>
      </c>
      <c r="H232">
        <v>120561213.72099999</v>
      </c>
      <c r="I232">
        <v>127669324.89270853</v>
      </c>
      <c r="J232">
        <v>134421200.86669338</v>
      </c>
      <c r="K232">
        <v>141791483.16091579</v>
      </c>
      <c r="L232">
        <v>150507106.47300625</v>
      </c>
      <c r="M232">
        <v>160726177.62315401</v>
      </c>
      <c r="N232">
        <v>171693402.59778732</v>
      </c>
    </row>
    <row r="233" spans="1:14">
      <c r="A233">
        <v>2</v>
      </c>
      <c r="B233">
        <v>28</v>
      </c>
      <c r="C233" t="s">
        <v>28</v>
      </c>
      <c r="D233">
        <v>7</v>
      </c>
      <c r="E233" t="s">
        <v>59</v>
      </c>
      <c r="F233" t="s">
        <v>60</v>
      </c>
      <c r="G233">
        <v>35568419.377880871</v>
      </c>
      <c r="H233">
        <v>37617704.810664982</v>
      </c>
      <c r="I233">
        <v>40095675.34149164</v>
      </c>
      <c r="J233">
        <v>41731272.467622548</v>
      </c>
      <c r="K233">
        <v>44301412.652619734</v>
      </c>
      <c r="L233">
        <v>47081639.061796494</v>
      </c>
      <c r="M233">
        <v>49473980.299261853</v>
      </c>
      <c r="N233">
        <v>50912269.853272863</v>
      </c>
    </row>
    <row r="234" spans="1:14">
      <c r="A234">
        <v>4</v>
      </c>
      <c r="B234">
        <v>29</v>
      </c>
      <c r="C234" t="s">
        <v>29</v>
      </c>
      <c r="D234">
        <v>7</v>
      </c>
      <c r="E234" t="s">
        <v>59</v>
      </c>
      <c r="F234" t="s">
        <v>60</v>
      </c>
      <c r="G234">
        <v>29249934.268475443</v>
      </c>
      <c r="H234">
        <v>31231700.394989952</v>
      </c>
      <c r="I234">
        <v>33220138.025517866</v>
      </c>
      <c r="J234">
        <v>34916641.252017356</v>
      </c>
      <c r="K234">
        <v>37073444.051171578</v>
      </c>
      <c r="L234">
        <v>39341254.796898954</v>
      </c>
      <c r="M234">
        <v>41766687.824383929</v>
      </c>
      <c r="N234">
        <v>44297229.677110687</v>
      </c>
    </row>
    <row r="235" spans="1:14">
      <c r="A235">
        <v>3</v>
      </c>
      <c r="B235">
        <v>30</v>
      </c>
      <c r="C235" t="s">
        <v>30</v>
      </c>
      <c r="D235">
        <v>7</v>
      </c>
      <c r="E235" t="s">
        <v>59</v>
      </c>
      <c r="F235" t="s">
        <v>60</v>
      </c>
      <c r="G235">
        <v>28253938.246164531</v>
      </c>
      <c r="H235">
        <v>29929892.983528689</v>
      </c>
      <c r="I235">
        <v>31658843.802935511</v>
      </c>
      <c r="J235">
        <v>33676773.920523033</v>
      </c>
      <c r="K235">
        <v>35783164.247516766</v>
      </c>
      <c r="L235">
        <v>37388298.749347992</v>
      </c>
      <c r="M235">
        <v>38874154.199833661</v>
      </c>
      <c r="N235">
        <v>40938593.237886675</v>
      </c>
    </row>
    <row r="236" spans="1:14">
      <c r="A236">
        <v>2</v>
      </c>
      <c r="B236">
        <v>31</v>
      </c>
      <c r="C236" t="s">
        <v>31</v>
      </c>
      <c r="D236">
        <v>7</v>
      </c>
      <c r="E236" t="s">
        <v>59</v>
      </c>
      <c r="F236" t="s">
        <v>60</v>
      </c>
      <c r="G236">
        <v>64298741.360000014</v>
      </c>
      <c r="H236">
        <v>67181575.767295182</v>
      </c>
      <c r="I236">
        <v>70045165.630502164</v>
      </c>
      <c r="J236">
        <v>73028730.709147453</v>
      </c>
      <c r="K236">
        <v>76279872.599806637</v>
      </c>
      <c r="L236">
        <v>79858492.100073457</v>
      </c>
      <c r="M236">
        <v>83546179.549210176</v>
      </c>
      <c r="N236">
        <v>87466735.272221386</v>
      </c>
    </row>
    <row r="237" spans="1:14">
      <c r="A237">
        <v>3</v>
      </c>
      <c r="B237">
        <v>32</v>
      </c>
      <c r="C237" t="s">
        <v>32</v>
      </c>
      <c r="D237">
        <v>7</v>
      </c>
      <c r="E237" t="s">
        <v>59</v>
      </c>
      <c r="F237" t="s">
        <v>60</v>
      </c>
      <c r="G237">
        <v>141499202.76800004</v>
      </c>
      <c r="H237">
        <v>149945262.16200006</v>
      </c>
      <c r="I237">
        <v>156430722.36268938</v>
      </c>
      <c r="J237">
        <v>163296764.72980487</v>
      </c>
      <c r="K237">
        <v>170532254.51067439</v>
      </c>
      <c r="L237">
        <v>175670775.44258845</v>
      </c>
      <c r="M237">
        <v>183420979.66262335</v>
      </c>
      <c r="N237">
        <v>190808016.65266883</v>
      </c>
    </row>
    <row r="238" spans="1:14">
      <c r="A238">
        <v>2</v>
      </c>
      <c r="B238">
        <v>33</v>
      </c>
      <c r="C238" t="s">
        <v>33</v>
      </c>
      <c r="D238">
        <v>7</v>
      </c>
      <c r="E238" t="s">
        <v>59</v>
      </c>
      <c r="F238" t="s">
        <v>60</v>
      </c>
      <c r="G238">
        <v>195133161.53999999</v>
      </c>
      <c r="H238">
        <v>204962973.30599999</v>
      </c>
      <c r="I238">
        <v>215720143.13099998</v>
      </c>
      <c r="J238">
        <v>225907466.20031285</v>
      </c>
      <c r="K238">
        <v>237147363.27061373</v>
      </c>
      <c r="L238">
        <v>249298155.73571968</v>
      </c>
      <c r="M238">
        <v>263925548.73735926</v>
      </c>
      <c r="N238">
        <v>275496715.65630645</v>
      </c>
    </row>
    <row r="239" spans="1:14">
      <c r="A239">
        <v>4</v>
      </c>
      <c r="B239">
        <v>34</v>
      </c>
      <c r="C239" t="s">
        <v>34</v>
      </c>
      <c r="D239">
        <v>7</v>
      </c>
      <c r="E239" t="s">
        <v>59</v>
      </c>
      <c r="F239" t="s">
        <v>60</v>
      </c>
      <c r="G239">
        <v>43559244.296400003</v>
      </c>
      <c r="H239">
        <v>45670009.045999989</v>
      </c>
      <c r="I239">
        <v>47923893.292334631</v>
      </c>
      <c r="J239">
        <v>50193385.994409725</v>
      </c>
      <c r="K239">
        <v>52619164.157266304</v>
      </c>
      <c r="L239">
        <v>55364064.158970736</v>
      </c>
      <c r="M239">
        <v>57552317.204268828</v>
      </c>
      <c r="N239">
        <v>59745355.35996671</v>
      </c>
    </row>
    <row r="240" spans="1:14">
      <c r="A240">
        <v>4</v>
      </c>
      <c r="B240">
        <v>1</v>
      </c>
      <c r="C240" t="s">
        <v>1</v>
      </c>
      <c r="D240">
        <v>8</v>
      </c>
      <c r="E240" t="s">
        <v>61</v>
      </c>
      <c r="F240" t="s">
        <v>62</v>
      </c>
      <c r="G240" s="9">
        <f>(G206/G104)*100</f>
        <v>53.786024639514615</v>
      </c>
      <c r="H240" s="9">
        <f t="shared" ref="H240:N240" si="0">(H206/H104)*100</f>
        <v>54.043979394071997</v>
      </c>
      <c r="I240" s="9">
        <f t="shared" si="0"/>
        <v>54.917672702348121</v>
      </c>
      <c r="J240" s="9">
        <f t="shared" si="0"/>
        <v>56.984038695032993</v>
      </c>
      <c r="K240" s="9">
        <f t="shared" si="0"/>
        <v>57.00146591896916</v>
      </c>
      <c r="L240" s="9">
        <f t="shared" si="0"/>
        <v>56.558301090129163</v>
      </c>
      <c r="M240" s="9">
        <f t="shared" si="0"/>
        <v>56.006936608459043</v>
      </c>
      <c r="N240" s="9">
        <f t="shared" si="0"/>
        <v>55.822073218860623</v>
      </c>
    </row>
    <row r="241" spans="1:14">
      <c r="A241">
        <v>3</v>
      </c>
      <c r="B241">
        <v>2</v>
      </c>
      <c r="C241" t="s">
        <v>2</v>
      </c>
      <c r="D241">
        <v>8</v>
      </c>
      <c r="E241" t="s">
        <v>61</v>
      </c>
      <c r="F241" t="s">
        <v>62</v>
      </c>
      <c r="G241" s="9">
        <f t="shared" ref="G241:N241" si="1">(G207/G105)*100</f>
        <v>55.446193207706941</v>
      </c>
      <c r="H241" s="9">
        <f t="shared" si="1"/>
        <v>53.24744171812852</v>
      </c>
      <c r="I241" s="9">
        <f t="shared" si="1"/>
        <v>52.462688658891629</v>
      </c>
      <c r="J241" s="9">
        <f t="shared" si="1"/>
        <v>53.172921308010977</v>
      </c>
      <c r="K241" s="9">
        <f t="shared" si="1"/>
        <v>53.337061203379918</v>
      </c>
      <c r="L241" s="9">
        <f t="shared" si="1"/>
        <v>52.565351102916978</v>
      </c>
      <c r="M241" s="9">
        <f t="shared" si="1"/>
        <v>51.913613449663757</v>
      </c>
      <c r="N241" s="9">
        <f t="shared" si="1"/>
        <v>52.025393383139907</v>
      </c>
    </row>
    <row r="242" spans="1:14">
      <c r="A242">
        <v>1</v>
      </c>
      <c r="B242">
        <v>3</v>
      </c>
      <c r="C242" t="s">
        <v>3</v>
      </c>
      <c r="D242">
        <v>8</v>
      </c>
      <c r="E242" t="s">
        <v>61</v>
      </c>
      <c r="F242" t="s">
        <v>62</v>
      </c>
      <c r="G242" s="9">
        <f t="shared" ref="G242:N242" si="2">(G208/G106)*100</f>
        <v>49.593704581116697</v>
      </c>
      <c r="H242" s="9">
        <f t="shared" si="2"/>
        <v>50.064568896114402</v>
      </c>
      <c r="I242" s="9">
        <f t="shared" si="2"/>
        <v>50.717740550142601</v>
      </c>
      <c r="J242" s="9">
        <f t="shared" si="2"/>
        <v>51.40622114746408</v>
      </c>
      <c r="K242" s="9">
        <f t="shared" si="2"/>
        <v>52.305330522969697</v>
      </c>
      <c r="L242" s="9">
        <f t="shared" si="2"/>
        <v>52.626361232023534</v>
      </c>
      <c r="M242" s="9">
        <f t="shared" si="2"/>
        <v>53.246099162832536</v>
      </c>
      <c r="N242" s="9">
        <f t="shared" si="2"/>
        <v>53.567356967905525</v>
      </c>
    </row>
    <row r="243" spans="1:14">
      <c r="A243">
        <v>1</v>
      </c>
      <c r="B243">
        <v>4</v>
      </c>
      <c r="C243" t="s">
        <v>4</v>
      </c>
      <c r="D243">
        <v>8</v>
      </c>
      <c r="E243" t="s">
        <v>61</v>
      </c>
      <c r="F243" t="s">
        <v>62</v>
      </c>
      <c r="G243" s="9">
        <f t="shared" ref="G243:N243" si="3">(G209/G107)*100</f>
        <v>59.083077539940007</v>
      </c>
      <c r="H243" s="9">
        <f t="shared" si="3"/>
        <v>57.993138592079795</v>
      </c>
      <c r="I243" s="9">
        <f t="shared" si="3"/>
        <v>57.740356458411199</v>
      </c>
      <c r="J243" s="9">
        <f t="shared" si="3"/>
        <v>57.726310274655127</v>
      </c>
      <c r="K243" s="9">
        <f t="shared" si="3"/>
        <v>57.785377772991623</v>
      </c>
      <c r="L243" s="9">
        <f t="shared" si="3"/>
        <v>57.430434624979341</v>
      </c>
      <c r="M243" s="9">
        <f t="shared" si="3"/>
        <v>57.133284937743092</v>
      </c>
      <c r="N243" s="9">
        <f t="shared" si="3"/>
        <v>56.798663152196838</v>
      </c>
    </row>
    <row r="244" spans="1:14">
      <c r="A244">
        <v>1</v>
      </c>
      <c r="B244">
        <v>5</v>
      </c>
      <c r="C244" t="s">
        <v>5</v>
      </c>
      <c r="D244">
        <v>8</v>
      </c>
      <c r="E244" t="s">
        <v>61</v>
      </c>
      <c r="F244" t="s">
        <v>62</v>
      </c>
      <c r="G244" s="9">
        <f t="shared" ref="G244:N244" si="4">(G210/G108)*100</f>
        <v>62.6446826268783</v>
      </c>
      <c r="H244" s="9">
        <f t="shared" si="4"/>
        <v>62.627845151645431</v>
      </c>
      <c r="I244" s="9">
        <f t="shared" si="4"/>
        <v>62.95762137353497</v>
      </c>
      <c r="J244" s="9">
        <f t="shared" si="4"/>
        <v>63.067037392380108</v>
      </c>
      <c r="K244" s="9">
        <f t="shared" si="4"/>
        <v>63.388521247516024</v>
      </c>
      <c r="L244" s="9">
        <f t="shared" si="4"/>
        <v>63.735317925720516</v>
      </c>
      <c r="M244" s="9">
        <f t="shared" si="4"/>
        <v>63.720352665435399</v>
      </c>
      <c r="N244" s="9">
        <f t="shared" si="4"/>
        <v>63.637132071203951</v>
      </c>
    </row>
    <row r="245" spans="1:14">
      <c r="A245">
        <v>4</v>
      </c>
      <c r="B245">
        <v>6</v>
      </c>
      <c r="C245" t="s">
        <v>6</v>
      </c>
      <c r="D245">
        <v>8</v>
      </c>
      <c r="E245" t="s">
        <v>61</v>
      </c>
      <c r="F245" t="s">
        <v>62</v>
      </c>
      <c r="G245" s="9">
        <f t="shared" ref="G245:N245" si="5">(G211/G109)*100</f>
        <v>61.370325951644297</v>
      </c>
      <c r="H245" s="9">
        <f t="shared" si="5"/>
        <v>60.884618247772124</v>
      </c>
      <c r="I245" s="9">
        <f t="shared" si="5"/>
        <v>60.60099585186618</v>
      </c>
      <c r="J245" s="9">
        <f t="shared" si="5"/>
        <v>60.642040132120123</v>
      </c>
      <c r="K245" s="9">
        <f t="shared" si="5"/>
        <v>60.797751220067568</v>
      </c>
      <c r="L245" s="9">
        <f t="shared" si="5"/>
        <v>60.855096152603494</v>
      </c>
      <c r="M245" s="9">
        <f t="shared" si="5"/>
        <v>61.069774894877597</v>
      </c>
      <c r="N245" s="9">
        <f t="shared" si="5"/>
        <v>61.356053760354634</v>
      </c>
    </row>
    <row r="246" spans="1:14">
      <c r="A246">
        <v>3</v>
      </c>
      <c r="B246">
        <v>7</v>
      </c>
      <c r="C246" t="s">
        <v>7</v>
      </c>
      <c r="D246">
        <v>8</v>
      </c>
      <c r="E246" t="s">
        <v>61</v>
      </c>
      <c r="F246" t="s">
        <v>62</v>
      </c>
      <c r="G246" s="9">
        <f t="shared" ref="G246:N246" si="6">(G212/G110)*100</f>
        <v>25.929376953805139</v>
      </c>
      <c r="H246" s="9">
        <f t="shared" si="6"/>
        <v>24.943274581031975</v>
      </c>
      <c r="I246" s="9">
        <f t="shared" si="6"/>
        <v>25.26113526226511</v>
      </c>
      <c r="J246" s="9">
        <f t="shared" si="6"/>
        <v>25.624410963099955</v>
      </c>
      <c r="K246" s="9">
        <f t="shared" si="6"/>
        <v>26.159719596584125</v>
      </c>
      <c r="L246" s="9">
        <f t="shared" si="6"/>
        <v>26.825589676789068</v>
      </c>
      <c r="M246" s="9">
        <f t="shared" si="6"/>
        <v>26.555758665736345</v>
      </c>
      <c r="N246" s="9">
        <f t="shared" si="6"/>
        <v>27.153475424123428</v>
      </c>
    </row>
    <row r="247" spans="1:14">
      <c r="A247">
        <v>2</v>
      </c>
      <c r="B247">
        <v>8</v>
      </c>
      <c r="C247" t="s">
        <v>8</v>
      </c>
      <c r="D247">
        <v>8</v>
      </c>
      <c r="E247" t="s">
        <v>61</v>
      </c>
      <c r="F247" t="s">
        <v>62</v>
      </c>
      <c r="G247" s="9">
        <f t="shared" ref="G247:N247" si="7">(G213/G111)*100</f>
        <v>59.190670172625836</v>
      </c>
      <c r="H247" s="9">
        <f t="shared" si="7"/>
        <v>59.031744848676873</v>
      </c>
      <c r="I247" s="9">
        <f t="shared" si="7"/>
        <v>58.823490212846664</v>
      </c>
      <c r="J247" s="9">
        <f t="shared" si="7"/>
        <v>58.491058128399246</v>
      </c>
      <c r="K247" s="9">
        <f t="shared" si="7"/>
        <v>58.312175133654179</v>
      </c>
      <c r="L247" s="9">
        <f t="shared" si="7"/>
        <v>58.027780248022665</v>
      </c>
      <c r="M247" s="9">
        <f t="shared" si="7"/>
        <v>57.951488847726104</v>
      </c>
      <c r="N247" s="9">
        <f t="shared" si="7"/>
        <v>57.999245581196256</v>
      </c>
    </row>
    <row r="248" spans="1:14">
      <c r="A248">
        <v>3</v>
      </c>
      <c r="B248">
        <v>9</v>
      </c>
      <c r="C248" t="s">
        <v>9</v>
      </c>
      <c r="D248">
        <v>8</v>
      </c>
      <c r="E248" t="s">
        <v>61</v>
      </c>
      <c r="F248" t="s">
        <v>62</v>
      </c>
      <c r="G248" s="9">
        <f t="shared" ref="G248:N248" si="8">(G214/G112)*100</f>
        <v>46.58238790731339</v>
      </c>
      <c r="H248" s="9">
        <f t="shared" si="8"/>
        <v>45.372133340466085</v>
      </c>
      <c r="I248" s="9">
        <f t="shared" si="8"/>
        <v>44.10647571966485</v>
      </c>
      <c r="J248" s="9">
        <f t="shared" si="8"/>
        <v>44.095118576054269</v>
      </c>
      <c r="K248" s="9">
        <f t="shared" si="8"/>
        <v>44.144892894291949</v>
      </c>
      <c r="L248" s="9">
        <f t="shared" si="8"/>
        <v>44.059398000336863</v>
      </c>
      <c r="M248" s="9">
        <f t="shared" si="8"/>
        <v>43.814812025483377</v>
      </c>
      <c r="N248" s="9">
        <f t="shared" si="8"/>
        <v>43.778026617549713</v>
      </c>
    </row>
    <row r="249" spans="1:14">
      <c r="A249">
        <v>3</v>
      </c>
      <c r="B249">
        <v>10</v>
      </c>
      <c r="C249" t="s">
        <v>10</v>
      </c>
      <c r="D249">
        <v>8</v>
      </c>
      <c r="E249" t="s">
        <v>61</v>
      </c>
      <c r="F249" t="s">
        <v>62</v>
      </c>
      <c r="G249" s="9">
        <f t="shared" ref="G249:N249" si="9">(G215/G113)*100</f>
        <v>64.798888208223943</v>
      </c>
      <c r="H249" s="9">
        <f t="shared" si="9"/>
        <v>63.60265990233205</v>
      </c>
      <c r="I249" s="9">
        <f t="shared" si="9"/>
        <v>62.914041569077227</v>
      </c>
      <c r="J249" s="9">
        <f t="shared" si="9"/>
        <v>62.925157868071437</v>
      </c>
      <c r="K249" s="9">
        <f t="shared" si="9"/>
        <v>62.7155871450882</v>
      </c>
      <c r="L249" s="9">
        <f t="shared" si="9"/>
        <v>62.276744500790379</v>
      </c>
      <c r="M249" s="9">
        <f t="shared" si="9"/>
        <v>61.914348889736239</v>
      </c>
      <c r="N249" s="9">
        <f t="shared" si="9"/>
        <v>61.724161185340087</v>
      </c>
    </row>
    <row r="250" spans="1:14">
      <c r="A250">
        <v>3</v>
      </c>
      <c r="B250">
        <v>11</v>
      </c>
      <c r="C250" t="s">
        <v>11</v>
      </c>
      <c r="D250">
        <v>8</v>
      </c>
      <c r="E250" t="s">
        <v>61</v>
      </c>
      <c r="F250" t="s">
        <v>62</v>
      </c>
      <c r="G250" s="9">
        <f t="shared" ref="G250:N250" si="10">(G216/G114)*100</f>
        <v>61.812351964625421</v>
      </c>
      <c r="H250" s="9">
        <f t="shared" si="10"/>
        <v>61.381467419966917</v>
      </c>
      <c r="I250" s="9">
        <f t="shared" si="10"/>
        <v>60.818152825877107</v>
      </c>
      <c r="J250" s="9">
        <f t="shared" si="10"/>
        <v>60.234046616390671</v>
      </c>
      <c r="K250" s="9">
        <f t="shared" si="10"/>
        <v>59.840457429804253</v>
      </c>
      <c r="L250" s="9">
        <f t="shared" si="10"/>
        <v>59.477875246273214</v>
      </c>
      <c r="M250" s="9">
        <f t="shared" si="10"/>
        <v>59.125756391297656</v>
      </c>
      <c r="N250" s="9">
        <f t="shared" si="10"/>
        <v>58.688635668976431</v>
      </c>
    </row>
    <row r="251" spans="1:14">
      <c r="A251">
        <v>3</v>
      </c>
      <c r="B251">
        <v>12</v>
      </c>
      <c r="C251" t="s">
        <v>12</v>
      </c>
      <c r="D251">
        <v>8</v>
      </c>
      <c r="E251" t="s">
        <v>61</v>
      </c>
      <c r="F251" t="s">
        <v>62</v>
      </c>
      <c r="G251" s="9">
        <f t="shared" ref="G251:N251" si="11">(G217/G115)*100</f>
        <v>61.713517771509466</v>
      </c>
      <c r="H251" s="9">
        <f t="shared" si="11"/>
        <v>62.000356476052445</v>
      </c>
      <c r="I251" s="9">
        <f t="shared" si="11"/>
        <v>61.859205546067308</v>
      </c>
      <c r="J251" s="9">
        <f t="shared" si="11"/>
        <v>60.741611599553124</v>
      </c>
      <c r="K251" s="9">
        <f t="shared" si="11"/>
        <v>60.180162143352753</v>
      </c>
      <c r="L251" s="9">
        <f t="shared" si="11"/>
        <v>59.637854002818955</v>
      </c>
      <c r="M251" s="9">
        <f t="shared" si="11"/>
        <v>59.266512197271041</v>
      </c>
      <c r="N251" s="9">
        <f t="shared" si="11"/>
        <v>58.867225527546829</v>
      </c>
    </row>
    <row r="252" spans="1:14">
      <c r="A252">
        <v>1</v>
      </c>
      <c r="B252">
        <v>13</v>
      </c>
      <c r="C252" t="s">
        <v>13</v>
      </c>
      <c r="D252">
        <v>8</v>
      </c>
      <c r="E252" t="s">
        <v>61</v>
      </c>
      <c r="F252" t="s">
        <v>62</v>
      </c>
      <c r="G252" s="9">
        <f t="shared" ref="G252:N252" si="12">(G218/G116)*100</f>
        <v>54.923837846707826</v>
      </c>
      <c r="H252" s="9">
        <f t="shared" si="12"/>
        <v>54.384811388987451</v>
      </c>
      <c r="I252" s="9">
        <f t="shared" si="12"/>
        <v>53.563174096722832</v>
      </c>
      <c r="J252" s="9">
        <f t="shared" si="12"/>
        <v>53.438204006568412</v>
      </c>
      <c r="K252" s="9">
        <f t="shared" si="12"/>
        <v>53.428282431779181</v>
      </c>
      <c r="L252" s="9">
        <f t="shared" si="12"/>
        <v>53.004538997319713</v>
      </c>
      <c r="M252" s="9">
        <f t="shared" si="12"/>
        <v>52.841777175079145</v>
      </c>
      <c r="N252" s="9">
        <f t="shared" si="12"/>
        <v>52.818859144120658</v>
      </c>
    </row>
    <row r="253" spans="1:14">
      <c r="A253">
        <v>2</v>
      </c>
      <c r="B253">
        <v>14</v>
      </c>
      <c r="C253" t="s">
        <v>14</v>
      </c>
      <c r="D253">
        <v>8</v>
      </c>
      <c r="E253" t="s">
        <v>61</v>
      </c>
      <c r="F253" t="s">
        <v>62</v>
      </c>
      <c r="G253" s="9">
        <f t="shared" ref="G253:N253" si="13">(G219/G117)*100</f>
        <v>46.41703296386239</v>
      </c>
      <c r="H253" s="9">
        <f t="shared" si="13"/>
        <v>46.210778698711245</v>
      </c>
      <c r="I253" s="9">
        <f t="shared" si="13"/>
        <v>46.217796610409906</v>
      </c>
      <c r="J253" s="9">
        <f t="shared" si="13"/>
        <v>46.661843812337501</v>
      </c>
      <c r="K253" s="9">
        <f t="shared" si="13"/>
        <v>46.836618618304101</v>
      </c>
      <c r="L253" s="9">
        <f t="shared" si="13"/>
        <v>46.630770146416005</v>
      </c>
      <c r="M253" s="9">
        <f t="shared" si="13"/>
        <v>46.584978744817427</v>
      </c>
      <c r="N253" s="9">
        <f t="shared" si="13"/>
        <v>46.565381073195503</v>
      </c>
    </row>
    <row r="254" spans="1:14">
      <c r="A254">
        <v>3</v>
      </c>
      <c r="B254">
        <v>15</v>
      </c>
      <c r="C254" t="s">
        <v>15</v>
      </c>
      <c r="D254">
        <v>8</v>
      </c>
      <c r="E254" t="s">
        <v>61</v>
      </c>
      <c r="F254" t="s">
        <v>62</v>
      </c>
      <c r="G254" s="9">
        <f t="shared" ref="G254:N254" si="14">(G220/G118)*100</f>
        <v>43.344980000762604</v>
      </c>
      <c r="H254" s="9">
        <f t="shared" si="14"/>
        <v>42.148543604754437</v>
      </c>
      <c r="I254" s="9">
        <f t="shared" si="14"/>
        <v>41.244012506666209</v>
      </c>
      <c r="J254" s="9">
        <f t="shared" si="14"/>
        <v>40.38600104139838</v>
      </c>
      <c r="K254" s="9">
        <f t="shared" si="14"/>
        <v>39.768236829928618</v>
      </c>
      <c r="L254" s="9">
        <f t="shared" si="14"/>
        <v>38.840660345913228</v>
      </c>
      <c r="M254" s="9">
        <f t="shared" si="14"/>
        <v>38.683089824742304</v>
      </c>
      <c r="N254" s="9">
        <f t="shared" si="14"/>
        <v>38.287810384576289</v>
      </c>
    </row>
    <row r="255" spans="1:14">
      <c r="A255">
        <v>2</v>
      </c>
      <c r="B255">
        <v>16</v>
      </c>
      <c r="C255" t="s">
        <v>16</v>
      </c>
      <c r="D255">
        <v>8</v>
      </c>
      <c r="E255" t="s">
        <v>61</v>
      </c>
      <c r="F255" t="s">
        <v>62</v>
      </c>
      <c r="G255" s="9">
        <f t="shared" ref="G255:N255" si="15">(G221/G119)*100</f>
        <v>13.524602219039608</v>
      </c>
      <c r="H255" s="9">
        <f t="shared" si="15"/>
        <v>13.915854236841616</v>
      </c>
      <c r="I255" s="9">
        <f t="shared" si="15"/>
        <v>14.17908019110728</v>
      </c>
      <c r="J255" s="9">
        <f t="shared" si="15"/>
        <v>14.560376317486273</v>
      </c>
      <c r="K255" s="9">
        <f t="shared" si="15"/>
        <v>14.84441187671732</v>
      </c>
      <c r="L255" s="9">
        <f t="shared" si="15"/>
        <v>14.765481754937563</v>
      </c>
      <c r="M255" s="9">
        <f t="shared" si="15"/>
        <v>14.832769227101247</v>
      </c>
      <c r="N255" s="9">
        <f t="shared" si="15"/>
        <v>14.603489439291911</v>
      </c>
    </row>
    <row r="256" spans="1:14">
      <c r="A256">
        <v>1</v>
      </c>
      <c r="B256">
        <v>17</v>
      </c>
      <c r="C256" t="s">
        <v>17</v>
      </c>
      <c r="D256">
        <v>8</v>
      </c>
      <c r="E256" t="s">
        <v>61</v>
      </c>
      <c r="F256" t="s">
        <v>62</v>
      </c>
      <c r="G256" s="9">
        <f t="shared" ref="G256:N256" si="16">(G222/G120)*100</f>
        <v>18.766354910865541</v>
      </c>
      <c r="H256" s="9">
        <f t="shared" si="16"/>
        <v>18.067856035486557</v>
      </c>
      <c r="I256" s="9">
        <f t="shared" si="16"/>
        <v>17.255273655625743</v>
      </c>
      <c r="J256" s="9">
        <f t="shared" si="16"/>
        <v>17.237697986513183</v>
      </c>
      <c r="K256" s="9">
        <f t="shared" si="16"/>
        <v>17.105433736284937</v>
      </c>
      <c r="L256" s="9">
        <f t="shared" si="16"/>
        <v>16.483635013500862</v>
      </c>
      <c r="M256" s="9">
        <f t="shared" si="16"/>
        <v>16.099446058290777</v>
      </c>
      <c r="N256" s="9">
        <f t="shared" si="16"/>
        <v>15.855813660483287</v>
      </c>
    </row>
    <row r="257" spans="1:14">
      <c r="A257">
        <v>2</v>
      </c>
      <c r="B257">
        <v>18</v>
      </c>
      <c r="C257" t="s">
        <v>48</v>
      </c>
      <c r="D257">
        <v>8</v>
      </c>
      <c r="E257" t="s">
        <v>61</v>
      </c>
      <c r="F257" t="s">
        <v>62</v>
      </c>
      <c r="G257" s="9">
        <f t="shared" ref="G257:N257" si="17">(G223/G121)*100</f>
        <v>36.485567808233412</v>
      </c>
      <c r="H257" s="9">
        <f t="shared" si="17"/>
        <v>36.323278006093531</v>
      </c>
      <c r="I257" s="9">
        <f t="shared" si="17"/>
        <v>36.448540997115089</v>
      </c>
      <c r="J257" s="9">
        <f t="shared" si="17"/>
        <v>36.822966618579876</v>
      </c>
      <c r="K257" s="9">
        <f t="shared" si="17"/>
        <v>37.458205744604712</v>
      </c>
      <c r="L257" s="9">
        <f t="shared" si="17"/>
        <v>39.072061743810124</v>
      </c>
      <c r="M257" s="9">
        <f t="shared" si="17"/>
        <v>39.275806270671595</v>
      </c>
      <c r="N257" s="9">
        <f t="shared" si="17"/>
        <v>39.392456463912254</v>
      </c>
    </row>
    <row r="258" spans="1:14">
      <c r="A258">
        <v>2</v>
      </c>
      <c r="B258">
        <v>19</v>
      </c>
      <c r="C258" t="s">
        <v>19</v>
      </c>
      <c r="D258">
        <v>8</v>
      </c>
      <c r="E258" t="s">
        <v>61</v>
      </c>
      <c r="F258" t="s">
        <v>62</v>
      </c>
      <c r="G258" s="9">
        <f t="shared" ref="G258:N258" si="18">(G224/G122)*100</f>
        <v>58.539587588265043</v>
      </c>
      <c r="H258" s="9">
        <f t="shared" si="18"/>
        <v>58.560656138936729</v>
      </c>
      <c r="I258" s="9">
        <f t="shared" si="18"/>
        <v>59.16297842209093</v>
      </c>
      <c r="J258" s="9">
        <f t="shared" si="18"/>
        <v>59.41962857554843</v>
      </c>
      <c r="K258" s="9">
        <f t="shared" si="18"/>
        <v>59.745819139852216</v>
      </c>
      <c r="L258" s="9">
        <f t="shared" si="18"/>
        <v>59.961469686361326</v>
      </c>
      <c r="M258" s="9">
        <f t="shared" si="18"/>
        <v>60.203823367483658</v>
      </c>
      <c r="N258" s="9">
        <f t="shared" si="18"/>
        <v>60.422797996594738</v>
      </c>
    </row>
    <row r="259" spans="1:14">
      <c r="A259">
        <v>2</v>
      </c>
      <c r="B259">
        <v>20</v>
      </c>
      <c r="C259" t="s">
        <v>20</v>
      </c>
      <c r="D259">
        <v>8</v>
      </c>
      <c r="E259" t="s">
        <v>61</v>
      </c>
      <c r="F259" t="s">
        <v>62</v>
      </c>
      <c r="G259" s="9">
        <f t="shared" ref="G259:N259" si="19">(G225/G123)*100</f>
        <v>61.995624702965223</v>
      </c>
      <c r="H259" s="9">
        <f t="shared" si="19"/>
        <v>60.84938367793977</v>
      </c>
      <c r="I259" s="9">
        <f t="shared" si="19"/>
        <v>59.922390815580648</v>
      </c>
      <c r="J259" s="9">
        <f t="shared" si="19"/>
        <v>58.443506370174447</v>
      </c>
      <c r="K259" s="9">
        <f t="shared" si="19"/>
        <v>58.124567677805551</v>
      </c>
      <c r="L259" s="9">
        <f t="shared" si="19"/>
        <v>56.740093496440316</v>
      </c>
      <c r="M259" s="9">
        <f t="shared" si="19"/>
        <v>54.878967728219131</v>
      </c>
      <c r="N259" s="9">
        <f t="shared" si="19"/>
        <v>53.764349954875492</v>
      </c>
    </row>
    <row r="260" spans="1:14">
      <c r="A260">
        <v>3</v>
      </c>
      <c r="B260">
        <v>21</v>
      </c>
      <c r="C260" t="s">
        <v>21</v>
      </c>
      <c r="D260">
        <v>8</v>
      </c>
      <c r="E260" t="s">
        <v>61</v>
      </c>
      <c r="F260" t="s">
        <v>62</v>
      </c>
      <c r="G260" s="9">
        <f t="shared" ref="G260:N260" si="20">(G226/G124)*100</f>
        <v>66.288207316825037</v>
      </c>
      <c r="H260" s="9">
        <f t="shared" si="20"/>
        <v>66.040605402780812</v>
      </c>
      <c r="I260" s="9">
        <f t="shared" si="20"/>
        <v>65.507437778384343</v>
      </c>
      <c r="J260" s="9">
        <f t="shared" si="20"/>
        <v>66.837602284193892</v>
      </c>
      <c r="K260" s="9">
        <f t="shared" si="20"/>
        <v>66.951703948059532</v>
      </c>
      <c r="L260" s="9">
        <f t="shared" si="20"/>
        <v>66.70329787736992</v>
      </c>
      <c r="M260" s="9">
        <f t="shared" si="20"/>
        <v>65.25198222890441</v>
      </c>
      <c r="N260" s="9">
        <f t="shared" si="20"/>
        <v>65.109821892973997</v>
      </c>
    </row>
    <row r="261" spans="1:14">
      <c r="A261">
        <v>3</v>
      </c>
      <c r="B261">
        <v>22</v>
      </c>
      <c r="C261" t="s">
        <v>22</v>
      </c>
      <c r="D261">
        <v>8</v>
      </c>
      <c r="E261" t="s">
        <v>61</v>
      </c>
      <c r="F261" t="s">
        <v>62</v>
      </c>
      <c r="G261" s="9">
        <f t="shared" ref="G261:N261" si="21">(G227/G125)*100</f>
        <v>71.540368600557002</v>
      </c>
      <c r="H261" s="9">
        <f t="shared" si="21"/>
        <v>71.037650077699737</v>
      </c>
      <c r="I261" s="9">
        <f t="shared" si="21"/>
        <v>70.610800992038449</v>
      </c>
      <c r="J261" s="9">
        <f t="shared" si="21"/>
        <v>59.757140532306018</v>
      </c>
      <c r="K261" s="9">
        <f t="shared" si="21"/>
        <v>57.475301452909299</v>
      </c>
      <c r="L261" s="9">
        <f t="shared" si="21"/>
        <v>58.44638067755519</v>
      </c>
      <c r="M261" s="9">
        <f t="shared" si="21"/>
        <v>62.578836384978601</v>
      </c>
      <c r="N261" s="9">
        <f t="shared" si="21"/>
        <v>61.97918785377945</v>
      </c>
    </row>
    <row r="262" spans="1:14">
      <c r="A262">
        <v>3</v>
      </c>
      <c r="B262">
        <v>23</v>
      </c>
      <c r="C262" t="s">
        <v>23</v>
      </c>
      <c r="D262">
        <v>8</v>
      </c>
      <c r="E262" t="s">
        <v>61</v>
      </c>
      <c r="F262" t="s">
        <v>62</v>
      </c>
      <c r="G262" s="9">
        <f t="shared" ref="G262:N262" si="22">(G228/G126)*100</f>
        <v>77.159140692852731</v>
      </c>
      <c r="H262" s="9">
        <f t="shared" si="22"/>
        <v>77.264526207252629</v>
      </c>
      <c r="I262" s="9">
        <f t="shared" si="22"/>
        <v>77.824680454315086</v>
      </c>
      <c r="J262" s="9">
        <f t="shared" si="22"/>
        <v>78.172392339337236</v>
      </c>
      <c r="K262" s="9">
        <f t="shared" si="22"/>
        <v>77.396028443927477</v>
      </c>
      <c r="L262" s="9">
        <f t="shared" si="22"/>
        <v>77.114160038472974</v>
      </c>
      <c r="M262" s="9">
        <f t="shared" si="22"/>
        <v>76.618228117935786</v>
      </c>
      <c r="N262" s="9">
        <f t="shared" si="22"/>
        <v>76.760260724875025</v>
      </c>
    </row>
    <row r="263" spans="1:14">
      <c r="A263">
        <v>2</v>
      </c>
      <c r="B263">
        <v>24</v>
      </c>
      <c r="C263" t="s">
        <v>24</v>
      </c>
      <c r="D263">
        <v>8</v>
      </c>
      <c r="E263" t="s">
        <v>61</v>
      </c>
      <c r="F263" t="s">
        <v>62</v>
      </c>
      <c r="G263" s="9">
        <f t="shared" ref="G263:N263" si="23">(G229/G127)*100</f>
        <v>41.147926194273076</v>
      </c>
      <c r="H263" s="9">
        <f t="shared" si="23"/>
        <v>40.267156590411538</v>
      </c>
      <c r="I263" s="9">
        <f t="shared" si="23"/>
        <v>41.606595999862925</v>
      </c>
      <c r="J263" s="9">
        <f t="shared" si="23"/>
        <v>41.125084852599443</v>
      </c>
      <c r="K263" s="9">
        <f t="shared" si="23"/>
        <v>39.882390713690086</v>
      </c>
      <c r="L263" s="9">
        <f t="shared" si="23"/>
        <v>40.183705333956489</v>
      </c>
      <c r="M263" s="9">
        <f t="shared" si="23"/>
        <v>39.588302693372597</v>
      </c>
      <c r="N263" s="9">
        <f t="shared" si="23"/>
        <v>48.689637584332239</v>
      </c>
    </row>
    <row r="264" spans="1:14">
      <c r="A264">
        <v>2</v>
      </c>
      <c r="B264">
        <v>25</v>
      </c>
      <c r="C264" t="s">
        <v>25</v>
      </c>
      <c r="D264">
        <v>8</v>
      </c>
      <c r="E264" t="s">
        <v>61</v>
      </c>
      <c r="F264" t="s">
        <v>62</v>
      </c>
      <c r="G264" s="9">
        <f t="shared" ref="G264:N264" si="24">(G230/G128)*100</f>
        <v>28.861392405653387</v>
      </c>
      <c r="H264" s="9">
        <f t="shared" si="24"/>
        <v>30.063176108846118</v>
      </c>
      <c r="I264" s="9">
        <f t="shared" si="24"/>
        <v>31.357932583707537</v>
      </c>
      <c r="J264" s="9">
        <f t="shared" si="24"/>
        <v>33.153463210407274</v>
      </c>
      <c r="K264" s="9">
        <f t="shared" si="24"/>
        <v>34.19100226545109</v>
      </c>
      <c r="L264" s="9">
        <f t="shared" si="24"/>
        <v>34.813876351696209</v>
      </c>
      <c r="M264" s="9">
        <f t="shared" si="24"/>
        <v>35.145347587695078</v>
      </c>
      <c r="N264" s="9">
        <f t="shared" si="24"/>
        <v>34.869253164333223</v>
      </c>
    </row>
    <row r="265" spans="1:14">
      <c r="A265">
        <v>3</v>
      </c>
      <c r="B265">
        <v>26</v>
      </c>
      <c r="C265" t="s">
        <v>26</v>
      </c>
      <c r="D265">
        <v>8</v>
      </c>
      <c r="E265" t="s">
        <v>61</v>
      </c>
      <c r="F265" t="s">
        <v>62</v>
      </c>
      <c r="G265" s="9">
        <f t="shared" ref="G265:N265" si="25">(G231/G129)*100</f>
        <v>55.047315314462288</v>
      </c>
      <c r="H265" s="9">
        <f t="shared" si="25"/>
        <v>54.286919489176633</v>
      </c>
      <c r="I265" s="9">
        <f t="shared" si="25"/>
        <v>52.289419292684549</v>
      </c>
      <c r="J265" s="9">
        <f t="shared" si="25"/>
        <v>51.186671695284069</v>
      </c>
      <c r="K265" s="9">
        <f t="shared" si="25"/>
        <v>50.741377358268522</v>
      </c>
      <c r="L265" s="9">
        <f t="shared" si="25"/>
        <v>49.856831296898882</v>
      </c>
      <c r="M265" s="9">
        <f t="shared" si="25"/>
        <v>49.29138138663793</v>
      </c>
      <c r="N265" s="9">
        <f t="shared" si="25"/>
        <v>48.98345131214019</v>
      </c>
    </row>
    <row r="266" spans="1:14">
      <c r="A266">
        <v>2</v>
      </c>
      <c r="B266">
        <v>27</v>
      </c>
      <c r="C266" t="s">
        <v>27</v>
      </c>
      <c r="D266">
        <v>8</v>
      </c>
      <c r="E266" t="s">
        <v>61</v>
      </c>
      <c r="F266" t="s">
        <v>62</v>
      </c>
      <c r="G266" s="9">
        <f t="shared" ref="G266:N266" si="26">(G232/G130)*100</f>
        <v>56.274798664741802</v>
      </c>
      <c r="H266" s="9">
        <f t="shared" si="26"/>
        <v>55.407736872170609</v>
      </c>
      <c r="I266" s="9">
        <f t="shared" si="26"/>
        <v>54.562326728687751</v>
      </c>
      <c r="J266" s="9">
        <f t="shared" si="26"/>
        <v>53.596330434020537</v>
      </c>
      <c r="K266" s="9">
        <f t="shared" si="26"/>
        <v>52.632068337735163</v>
      </c>
      <c r="L266" s="9">
        <f t="shared" si="26"/>
        <v>52.11209199046062</v>
      </c>
      <c r="M266" s="9">
        <f t="shared" si="26"/>
        <v>51.973965854246806</v>
      </c>
      <c r="N266" s="9">
        <f t="shared" si="26"/>
        <v>51.933072254442983</v>
      </c>
    </row>
    <row r="267" spans="1:14">
      <c r="A267">
        <v>2</v>
      </c>
      <c r="B267">
        <v>28</v>
      </c>
      <c r="C267" t="s">
        <v>28</v>
      </c>
      <c r="D267">
        <v>8</v>
      </c>
      <c r="E267" t="s">
        <v>61</v>
      </c>
      <c r="F267" t="s">
        <v>62</v>
      </c>
      <c r="G267" s="9">
        <f t="shared" ref="G267:N267" si="27">(G233/G131)*100</f>
        <v>57.138455193474783</v>
      </c>
      <c r="H267" s="9">
        <f t="shared" si="27"/>
        <v>55.14230479296485</v>
      </c>
      <c r="I267" s="9">
        <f t="shared" si="27"/>
        <v>55.93897387661363</v>
      </c>
      <c r="J267" s="9">
        <f t="shared" si="27"/>
        <v>50.407878826032245</v>
      </c>
      <c r="K267" s="9">
        <f t="shared" si="27"/>
        <v>48.675080359522383</v>
      </c>
      <c r="L267" s="9">
        <f t="shared" si="27"/>
        <v>48.301315379996076</v>
      </c>
      <c r="M267" s="9">
        <f t="shared" si="27"/>
        <v>47.74665620236091</v>
      </c>
      <c r="N267" s="9">
        <f t="shared" si="27"/>
        <v>45.86563958874946</v>
      </c>
    </row>
    <row r="268" spans="1:14">
      <c r="A268">
        <v>4</v>
      </c>
      <c r="B268">
        <v>29</v>
      </c>
      <c r="C268" t="s">
        <v>29</v>
      </c>
      <c r="D268">
        <v>8</v>
      </c>
      <c r="E268" t="s">
        <v>61</v>
      </c>
      <c r="F268" t="s">
        <v>62</v>
      </c>
      <c r="G268" s="9">
        <f t="shared" ref="G268:N268" si="28">(G234/G132)*100</f>
        <v>48.924879201826897</v>
      </c>
      <c r="H268" s="9">
        <f t="shared" si="28"/>
        <v>48.595496083817629</v>
      </c>
      <c r="I268" s="9">
        <f t="shared" si="28"/>
        <v>48.64441312453301</v>
      </c>
      <c r="J268" s="9">
        <f t="shared" si="28"/>
        <v>47.835387437078296</v>
      </c>
      <c r="K268" s="9">
        <f t="shared" si="28"/>
        <v>47.685638820118101</v>
      </c>
      <c r="L268" s="9">
        <f t="shared" si="28"/>
        <v>47.398061120776774</v>
      </c>
      <c r="M268" s="9">
        <f t="shared" si="28"/>
        <v>47.285620510902184</v>
      </c>
      <c r="N268" s="9">
        <f t="shared" si="28"/>
        <v>47.085566784600204</v>
      </c>
    </row>
    <row r="269" spans="1:14">
      <c r="A269">
        <v>3</v>
      </c>
      <c r="B269">
        <v>30</v>
      </c>
      <c r="C269" t="s">
        <v>30</v>
      </c>
      <c r="D269">
        <v>8</v>
      </c>
      <c r="E269" t="s">
        <v>61</v>
      </c>
      <c r="F269" t="s">
        <v>62</v>
      </c>
      <c r="G269" s="9">
        <f t="shared" ref="G269:N269" si="29">(G235/G133)*100</f>
        <v>48.151159322906416</v>
      </c>
      <c r="H269" s="9">
        <f t="shared" si="29"/>
        <v>47.947284941286213</v>
      </c>
      <c r="I269" s="9">
        <f t="shared" si="29"/>
        <v>47.70717700362507</v>
      </c>
      <c r="J269" s="9">
        <f t="shared" si="29"/>
        <v>47.819121217498065</v>
      </c>
      <c r="K269" s="9">
        <f t="shared" si="29"/>
        <v>47.861067311102282</v>
      </c>
      <c r="L269" s="9">
        <f t="shared" si="29"/>
        <v>47.037901226264303</v>
      </c>
      <c r="M269" s="9">
        <f t="shared" si="29"/>
        <v>46.136669984386138</v>
      </c>
      <c r="N269" s="9">
        <f t="shared" si="29"/>
        <v>45.983926164896808</v>
      </c>
    </row>
    <row r="270" spans="1:14">
      <c r="A270">
        <v>2</v>
      </c>
      <c r="B270">
        <v>31</v>
      </c>
      <c r="C270" t="s">
        <v>31</v>
      </c>
      <c r="D270">
        <v>8</v>
      </c>
      <c r="E270" t="s">
        <v>61</v>
      </c>
      <c r="F270" t="s">
        <v>62</v>
      </c>
      <c r="G270" s="9">
        <f t="shared" ref="G270:N270" si="30">(G236/G134)*100</f>
        <v>54.157972583102023</v>
      </c>
      <c r="H270" s="9">
        <f t="shared" si="30"/>
        <v>53.343844344387833</v>
      </c>
      <c r="I270" s="9">
        <f t="shared" si="30"/>
        <v>52.530918308103423</v>
      </c>
      <c r="J270" s="9">
        <f t="shared" si="30"/>
        <v>51.89667686588102</v>
      </c>
      <c r="K270" s="9">
        <f t="shared" si="30"/>
        <v>51.493746847492361</v>
      </c>
      <c r="L270" s="9">
        <f t="shared" si="30"/>
        <v>51.199056393750318</v>
      </c>
      <c r="M270" s="9">
        <f t="shared" si="30"/>
        <v>50.944262336404833</v>
      </c>
      <c r="N270" s="9">
        <f t="shared" si="30"/>
        <v>50.758171410040987</v>
      </c>
    </row>
    <row r="271" spans="1:14">
      <c r="A271">
        <v>3</v>
      </c>
      <c r="B271">
        <v>32</v>
      </c>
      <c r="C271" t="s">
        <v>32</v>
      </c>
      <c r="D271">
        <v>8</v>
      </c>
      <c r="E271" t="s">
        <v>61</v>
      </c>
      <c r="F271" t="s">
        <v>62</v>
      </c>
      <c r="G271" s="9">
        <f t="shared" ref="G271:N271" si="31">(G237/G135)*100</f>
        <v>64.183850738772847</v>
      </c>
      <c r="H271" s="9">
        <f t="shared" si="31"/>
        <v>64.582849644549256</v>
      </c>
      <c r="I271" s="9">
        <f t="shared" si="31"/>
        <v>64.29599460643206</v>
      </c>
      <c r="J271" s="9">
        <f t="shared" si="31"/>
        <v>64.278708274283346</v>
      </c>
      <c r="K271" s="9">
        <f t="shared" si="31"/>
        <v>63.903887946009931</v>
      </c>
      <c r="L271" s="9">
        <f t="shared" si="31"/>
        <v>62.38951004611701</v>
      </c>
      <c r="M271" s="9">
        <f t="shared" si="31"/>
        <v>61.433294769746979</v>
      </c>
      <c r="N271" s="9">
        <f t="shared" si="31"/>
        <v>60.454481132313532</v>
      </c>
    </row>
    <row r="272" spans="1:14">
      <c r="A272">
        <v>2</v>
      </c>
      <c r="B272">
        <v>33</v>
      </c>
      <c r="C272" t="s">
        <v>33</v>
      </c>
      <c r="D272">
        <v>8</v>
      </c>
      <c r="E272" t="s">
        <v>61</v>
      </c>
      <c r="F272" t="s">
        <v>62</v>
      </c>
      <c r="G272" s="9">
        <f t="shared" ref="G272:N272" si="32">(G238/G136)*100</f>
        <v>51.907590138986137</v>
      </c>
      <c r="H272" s="9">
        <f t="shared" si="32"/>
        <v>51.40431919529491</v>
      </c>
      <c r="I272" s="9">
        <f t="shared" si="32"/>
        <v>51.414172089531071</v>
      </c>
      <c r="J272" s="9">
        <f t="shared" si="32"/>
        <v>51.231311519211417</v>
      </c>
      <c r="K272" s="9">
        <f t="shared" si="32"/>
        <v>51.134089913664091</v>
      </c>
      <c r="L272" s="9">
        <f t="shared" si="32"/>
        <v>51.134807243635152</v>
      </c>
      <c r="M272" s="9">
        <f t="shared" si="32"/>
        <v>51.470990707153888</v>
      </c>
      <c r="N272" s="9">
        <f t="shared" si="32"/>
        <v>51.0626757252451</v>
      </c>
    </row>
    <row r="273" spans="1:16">
      <c r="A273">
        <v>4</v>
      </c>
      <c r="B273">
        <v>34</v>
      </c>
      <c r="C273" t="s">
        <v>34</v>
      </c>
      <c r="D273">
        <v>8</v>
      </c>
      <c r="E273" t="s">
        <v>61</v>
      </c>
      <c r="F273" t="s">
        <v>62</v>
      </c>
      <c r="G273" s="9">
        <f t="shared" ref="G273:N273" si="33">(G239/G137)*100</f>
        <v>60.75000894941418</v>
      </c>
      <c r="H273" s="9">
        <f t="shared" si="33"/>
        <v>60.388138230232528</v>
      </c>
      <c r="I273" s="9">
        <f t="shared" si="33"/>
        <v>60.254279676907686</v>
      </c>
      <c r="J273" s="9">
        <f t="shared" si="33"/>
        <v>60.130237206480516</v>
      </c>
      <c r="K273" s="9">
        <f t="shared" si="33"/>
        <v>60.008756442195498</v>
      </c>
      <c r="L273" s="9">
        <f t="shared" si="33"/>
        <v>59.981420730924761</v>
      </c>
      <c r="M273" s="9">
        <f t="shared" si="33"/>
        <v>58.710940030774537</v>
      </c>
      <c r="N273" s="9">
        <f t="shared" si="33"/>
        <v>57.178221326382818</v>
      </c>
    </row>
    <row r="274" spans="1:16">
      <c r="A274">
        <v>4</v>
      </c>
      <c r="B274">
        <v>1</v>
      </c>
      <c r="C274" t="s">
        <v>1</v>
      </c>
      <c r="D274">
        <v>9</v>
      </c>
      <c r="E274" t="s">
        <v>63</v>
      </c>
      <c r="F274" t="s">
        <v>421</v>
      </c>
      <c r="G274" s="8">
        <v>22735699.208188999</v>
      </c>
      <c r="H274" s="8">
        <v>26296844.327561252</v>
      </c>
      <c r="I274" s="8">
        <v>28167679.484694999</v>
      </c>
      <c r="J274" s="8">
        <v>29590822.513664249</v>
      </c>
      <c r="K274" s="8">
        <v>32211235.518047251</v>
      </c>
      <c r="L274" s="8">
        <v>35545161.744753502</v>
      </c>
      <c r="M274" s="8">
        <v>41759799.031194247</v>
      </c>
      <c r="N274" s="8">
        <v>43211400.256453</v>
      </c>
      <c r="P274" s="8"/>
    </row>
    <row r="275" spans="1:16">
      <c r="A275">
        <v>3</v>
      </c>
      <c r="B275">
        <v>2</v>
      </c>
      <c r="C275" t="s">
        <v>2</v>
      </c>
      <c r="D275">
        <v>9</v>
      </c>
      <c r="E275" t="s">
        <v>63</v>
      </c>
      <c r="F275" t="s">
        <v>421</v>
      </c>
      <c r="G275" s="8">
        <v>42823889.450957254</v>
      </c>
      <c r="H275" s="8">
        <v>56134575.145030752</v>
      </c>
      <c r="I275" s="8">
        <v>67670219.824345246</v>
      </c>
      <c r="J275" s="8">
        <v>77724927.276732743</v>
      </c>
      <c r="K275" s="8">
        <v>85794492.776332751</v>
      </c>
      <c r="L275" s="8">
        <v>90526154.255898252</v>
      </c>
      <c r="M275" s="8">
        <v>94256794.38038075</v>
      </c>
      <c r="N275" s="8">
        <v>100868502.04075626</v>
      </c>
    </row>
    <row r="276" spans="1:16">
      <c r="A276">
        <v>1</v>
      </c>
      <c r="B276">
        <v>3</v>
      </c>
      <c r="C276" t="s">
        <v>3</v>
      </c>
      <c r="D276">
        <v>9</v>
      </c>
      <c r="E276" t="s">
        <v>63</v>
      </c>
      <c r="F276" t="s">
        <v>421</v>
      </c>
      <c r="G276" s="8">
        <v>8373119.9169862503</v>
      </c>
      <c r="H276" s="8">
        <v>10345517.863620499</v>
      </c>
      <c r="I276" s="8">
        <v>12493377.8361605</v>
      </c>
      <c r="J276" s="8">
        <v>14207441.156767249</v>
      </c>
      <c r="K276" s="8">
        <v>14082162.51731275</v>
      </c>
      <c r="L276" s="8">
        <v>15046780.498315001</v>
      </c>
      <c r="M276" s="8">
        <v>18569756.69667675</v>
      </c>
      <c r="N276" s="8">
        <v>25716622.812128749</v>
      </c>
    </row>
    <row r="277" spans="1:16">
      <c r="A277">
        <v>1</v>
      </c>
      <c r="B277">
        <v>4</v>
      </c>
      <c r="C277" t="s">
        <v>4</v>
      </c>
      <c r="D277">
        <v>9</v>
      </c>
      <c r="E277" t="s">
        <v>63</v>
      </c>
      <c r="F277" t="s">
        <v>421</v>
      </c>
      <c r="G277" s="8">
        <v>135690819.28225249</v>
      </c>
      <c r="H277" s="8">
        <v>170548553.79745951</v>
      </c>
      <c r="I277" s="8">
        <v>195708605.6684655</v>
      </c>
      <c r="J277" s="8">
        <v>222930032.010589</v>
      </c>
      <c r="K277" s="8">
        <v>249437709.65243599</v>
      </c>
      <c r="L277" s="8">
        <v>276866394.99169725</v>
      </c>
      <c r="M277" s="8">
        <v>318329329.53430951</v>
      </c>
      <c r="N277" s="8">
        <v>338866920.6257515</v>
      </c>
    </row>
    <row r="278" spans="1:16">
      <c r="A278">
        <v>1</v>
      </c>
      <c r="B278">
        <v>5</v>
      </c>
      <c r="C278" t="s">
        <v>5</v>
      </c>
      <c r="D278">
        <v>9</v>
      </c>
      <c r="E278" t="s">
        <v>63</v>
      </c>
      <c r="F278" t="s">
        <v>421</v>
      </c>
      <c r="G278" s="8">
        <v>11516487.4701015</v>
      </c>
      <c r="H278" s="8">
        <v>13572259.08911925</v>
      </c>
      <c r="I278" s="8">
        <v>15023052.786466749</v>
      </c>
      <c r="J278" s="8">
        <v>16495130.002022499</v>
      </c>
      <c r="K278" s="8">
        <v>18302945.676196501</v>
      </c>
      <c r="L278" s="8">
        <v>19829043.897471748</v>
      </c>
      <c r="M278" s="8">
        <v>23234765.821940001</v>
      </c>
      <c r="N278" s="8">
        <v>26546417.4388365</v>
      </c>
    </row>
    <row r="279" spans="1:16">
      <c r="A279">
        <v>4</v>
      </c>
      <c r="B279">
        <v>6</v>
      </c>
      <c r="C279" t="s">
        <v>6</v>
      </c>
      <c r="D279">
        <v>9</v>
      </c>
      <c r="E279" t="s">
        <v>63</v>
      </c>
      <c r="F279" t="s">
        <v>421</v>
      </c>
      <c r="G279" s="8">
        <v>5912480.4532549996</v>
      </c>
      <c r="H279" s="8">
        <v>7336773.9573855</v>
      </c>
      <c r="I279" s="8">
        <v>8666945.2824942507</v>
      </c>
      <c r="J279" s="8">
        <v>9892790.99315775</v>
      </c>
      <c r="K279" s="8">
        <v>10855287.50711675</v>
      </c>
      <c r="L279" s="8">
        <v>11992510.777082</v>
      </c>
      <c r="M279" s="8">
        <v>13326770.01152325</v>
      </c>
      <c r="N279" s="8">
        <v>15800495.637974</v>
      </c>
    </row>
    <row r="280" spans="1:16">
      <c r="A280">
        <v>3</v>
      </c>
      <c r="B280">
        <v>7</v>
      </c>
      <c r="C280" t="s">
        <v>7</v>
      </c>
      <c r="D280">
        <v>9</v>
      </c>
      <c r="E280" t="s">
        <v>63</v>
      </c>
      <c r="F280" t="s">
        <v>421</v>
      </c>
      <c r="G280" s="8">
        <v>5374477.0662382497</v>
      </c>
      <c r="H280" s="8">
        <v>7071277.5796097498</v>
      </c>
      <c r="I280" s="8">
        <v>8591116.178297</v>
      </c>
      <c r="J280" s="8">
        <v>10181936.644685499</v>
      </c>
      <c r="K280" s="8">
        <v>13115692.603535499</v>
      </c>
      <c r="L280" s="8">
        <v>15068162.868756</v>
      </c>
      <c r="M280" s="8">
        <v>17419607.234871499</v>
      </c>
      <c r="N280" s="8">
        <v>19577022.217782501</v>
      </c>
    </row>
    <row r="281" spans="1:16">
      <c r="A281">
        <v>2</v>
      </c>
      <c r="B281">
        <v>8</v>
      </c>
      <c r="C281" t="s">
        <v>8</v>
      </c>
      <c r="D281">
        <v>9</v>
      </c>
      <c r="E281" t="s">
        <v>63</v>
      </c>
      <c r="F281" t="s">
        <v>421</v>
      </c>
      <c r="G281" s="8">
        <v>838298885.5751065</v>
      </c>
      <c r="H281" s="8">
        <v>1028286472.805559</v>
      </c>
      <c r="I281" s="8">
        <v>1116506820.3176987</v>
      </c>
      <c r="J281" s="8">
        <v>1127670116.5632517</v>
      </c>
      <c r="K281" s="8">
        <v>1136163221.9082496</v>
      </c>
      <c r="L281" s="8">
        <v>1176606696.8293841</v>
      </c>
      <c r="M281" s="8">
        <v>1221360606.3519847</v>
      </c>
      <c r="N281" s="8">
        <v>1324252945.5049889</v>
      </c>
    </row>
    <row r="282" spans="1:16">
      <c r="A282">
        <v>3</v>
      </c>
      <c r="B282">
        <v>9</v>
      </c>
      <c r="C282" t="s">
        <v>9</v>
      </c>
      <c r="D282">
        <v>9</v>
      </c>
      <c r="E282" t="s">
        <v>63</v>
      </c>
      <c r="F282" t="s">
        <v>421</v>
      </c>
      <c r="G282" s="8">
        <v>23251575.30626775</v>
      </c>
      <c r="H282" s="8">
        <v>28512714.282861251</v>
      </c>
      <c r="I282" s="8">
        <v>32458025.381225251</v>
      </c>
      <c r="J282" s="8">
        <v>35388040.66377075</v>
      </c>
      <c r="K282" s="8">
        <v>37486366.504808746</v>
      </c>
      <c r="L282" s="8">
        <v>39162023.093964249</v>
      </c>
      <c r="M282" s="8">
        <v>43607315.296339251</v>
      </c>
      <c r="N282" s="8">
        <v>48822934.626645751</v>
      </c>
    </row>
    <row r="283" spans="1:16">
      <c r="A283">
        <v>3</v>
      </c>
      <c r="B283">
        <v>10</v>
      </c>
      <c r="C283" t="s">
        <v>10</v>
      </c>
      <c r="D283">
        <v>9</v>
      </c>
      <c r="E283" t="s">
        <v>63</v>
      </c>
      <c r="F283" t="s">
        <v>421</v>
      </c>
      <c r="G283" s="8">
        <v>308194407.22749227</v>
      </c>
      <c r="H283" s="8">
        <v>384030448.85810274</v>
      </c>
      <c r="I283" s="8">
        <v>456084849.68112552</v>
      </c>
      <c r="J283" s="8">
        <v>510861152.39583224</v>
      </c>
      <c r="K283" s="8">
        <v>545960471.72251844</v>
      </c>
      <c r="L283" s="8">
        <v>588528762.03347826</v>
      </c>
      <c r="M283" s="8">
        <v>650019573.97334373</v>
      </c>
      <c r="N283" s="8">
        <v>709396252.77330649</v>
      </c>
    </row>
    <row r="284" spans="1:16">
      <c r="A284">
        <v>3</v>
      </c>
      <c r="B284">
        <v>11</v>
      </c>
      <c r="C284" t="s">
        <v>11</v>
      </c>
      <c r="D284">
        <v>9</v>
      </c>
      <c r="E284" t="s">
        <v>63</v>
      </c>
      <c r="F284" t="s">
        <v>421</v>
      </c>
      <c r="G284" s="8">
        <v>157259348.56259951</v>
      </c>
      <c r="H284" s="8">
        <v>189880170.60538301</v>
      </c>
      <c r="I284" s="8">
        <v>218524614.79109401</v>
      </c>
      <c r="J284" s="8">
        <v>244964294.91713724</v>
      </c>
      <c r="K284" s="8">
        <v>272857333.26256323</v>
      </c>
      <c r="L284" s="8">
        <v>294469660.77466774</v>
      </c>
      <c r="M284" s="8">
        <v>318040179.96198374</v>
      </c>
      <c r="N284" s="8">
        <v>346015181.78632653</v>
      </c>
    </row>
    <row r="285" spans="1:16">
      <c r="A285">
        <v>3</v>
      </c>
      <c r="B285">
        <v>12</v>
      </c>
      <c r="C285" t="s">
        <v>12</v>
      </c>
      <c r="D285">
        <v>9</v>
      </c>
      <c r="E285" t="s">
        <v>63</v>
      </c>
      <c r="F285" t="s">
        <v>421</v>
      </c>
      <c r="G285" s="8">
        <v>250281864.39267251</v>
      </c>
      <c r="H285" s="8">
        <v>313647163.65377623</v>
      </c>
      <c r="I285" s="8">
        <v>370743626.52005649</v>
      </c>
      <c r="J285" s="8">
        <v>415398362.34535003</v>
      </c>
      <c r="K285" s="8">
        <v>445840719.77883601</v>
      </c>
      <c r="L285" s="8">
        <v>481899053.21628922</v>
      </c>
      <c r="M285" s="8">
        <v>526461371.09011227</v>
      </c>
      <c r="N285" s="8">
        <v>570876048.07080376</v>
      </c>
    </row>
    <row r="286" spans="1:16">
      <c r="A286">
        <v>1</v>
      </c>
      <c r="B286">
        <v>13</v>
      </c>
      <c r="C286" t="s">
        <v>13</v>
      </c>
      <c r="D286">
        <v>9</v>
      </c>
      <c r="E286" t="s">
        <v>63</v>
      </c>
      <c r="F286" t="s">
        <v>421</v>
      </c>
      <c r="G286" s="8">
        <v>30919402.3942235</v>
      </c>
      <c r="H286" s="8">
        <v>38810489.363108747</v>
      </c>
      <c r="I286" s="8">
        <v>44802416.528655998</v>
      </c>
      <c r="J286" s="8">
        <v>51467758.722137503</v>
      </c>
      <c r="K286" s="8">
        <v>61018646.760945253</v>
      </c>
      <c r="L286" s="8">
        <v>66167407.500493251</v>
      </c>
      <c r="M286" s="8">
        <v>73493823.860381499</v>
      </c>
      <c r="N286" s="8">
        <v>78075580.877305254</v>
      </c>
    </row>
    <row r="287" spans="1:16">
      <c r="A287">
        <v>2</v>
      </c>
      <c r="B287">
        <v>14</v>
      </c>
      <c r="C287" t="s">
        <v>14</v>
      </c>
      <c r="D287">
        <v>9</v>
      </c>
      <c r="E287" t="s">
        <v>63</v>
      </c>
      <c r="F287" t="s">
        <v>421</v>
      </c>
      <c r="G287" s="8">
        <v>33646068.134718753</v>
      </c>
      <c r="H287" s="8">
        <v>41743013.535158753</v>
      </c>
      <c r="I287" s="8">
        <v>46745601.233689003</v>
      </c>
      <c r="J287" s="8">
        <v>49988615.169642746</v>
      </c>
      <c r="K287" s="8">
        <v>49847216.238956749</v>
      </c>
      <c r="L287" s="8">
        <v>55611141.1109135</v>
      </c>
      <c r="M287" s="8">
        <v>63224690.932020999</v>
      </c>
      <c r="N287" s="8">
        <v>66980165.720215254</v>
      </c>
    </row>
    <row r="288" spans="1:16">
      <c r="A288">
        <v>3</v>
      </c>
      <c r="B288">
        <v>15</v>
      </c>
      <c r="C288" t="s">
        <v>15</v>
      </c>
      <c r="D288">
        <v>9</v>
      </c>
      <c r="E288" t="s">
        <v>63</v>
      </c>
      <c r="F288" t="s">
        <v>421</v>
      </c>
      <c r="G288" s="8">
        <v>27123659.175302751</v>
      </c>
      <c r="H288" s="8">
        <v>30543493.785348501</v>
      </c>
      <c r="I288" s="8">
        <v>32090060.272303</v>
      </c>
      <c r="J288" s="8">
        <v>34352859.733142003</v>
      </c>
      <c r="K288" s="8">
        <v>33836593.83824975</v>
      </c>
      <c r="L288" s="8">
        <v>42835036.843819752</v>
      </c>
      <c r="M288" s="8">
        <v>50316050.741248749</v>
      </c>
      <c r="N288" s="8">
        <v>55872876.408305503</v>
      </c>
    </row>
    <row r="289" spans="1:14">
      <c r="A289">
        <v>2</v>
      </c>
      <c r="B289">
        <v>16</v>
      </c>
      <c r="C289" t="s">
        <v>16</v>
      </c>
      <c r="D289">
        <v>9</v>
      </c>
      <c r="E289" t="s">
        <v>63</v>
      </c>
      <c r="F289" t="s">
        <v>421</v>
      </c>
      <c r="G289" s="8">
        <v>68764129.289589003</v>
      </c>
      <c r="H289" s="8">
        <v>86796226.511454999</v>
      </c>
      <c r="I289" s="8">
        <v>95979096.32412675</v>
      </c>
      <c r="J289" s="8">
        <v>97696050.626729995</v>
      </c>
      <c r="K289" s="8">
        <v>99225651.929121494</v>
      </c>
      <c r="L289" s="8">
        <v>98085443.984816507</v>
      </c>
      <c r="M289" s="8">
        <v>105844766.47006226</v>
      </c>
      <c r="N289" s="8">
        <v>115794562.62515751</v>
      </c>
    </row>
    <row r="290" spans="1:14">
      <c r="A290">
        <v>1</v>
      </c>
      <c r="B290">
        <v>17</v>
      </c>
      <c r="C290" t="s">
        <v>17</v>
      </c>
      <c r="D290">
        <v>9</v>
      </c>
      <c r="E290" t="s">
        <v>63</v>
      </c>
      <c r="F290" t="s">
        <v>421</v>
      </c>
      <c r="G290" s="8">
        <v>3959492.444842</v>
      </c>
      <c r="H290" s="8">
        <v>4990340.8338000001</v>
      </c>
      <c r="I290" s="8">
        <v>5705164.1557074999</v>
      </c>
      <c r="J290" s="8">
        <v>6286097.8629782498</v>
      </c>
      <c r="K290" s="8">
        <v>6796243.4650382502</v>
      </c>
      <c r="L290" s="8">
        <v>7654449.0637429999</v>
      </c>
      <c r="M290" s="8">
        <v>9079135.0022874996</v>
      </c>
      <c r="N290" s="8">
        <v>9893603.8508952502</v>
      </c>
    </row>
    <row r="291" spans="1:14">
      <c r="A291">
        <v>2</v>
      </c>
      <c r="B291">
        <v>18</v>
      </c>
      <c r="C291" t="s">
        <v>48</v>
      </c>
      <c r="D291">
        <v>9</v>
      </c>
      <c r="E291" t="s">
        <v>63</v>
      </c>
      <c r="F291" t="s">
        <v>421</v>
      </c>
      <c r="G291" s="8">
        <v>28443538.128989499</v>
      </c>
      <c r="H291" s="8">
        <v>34127049.6792145</v>
      </c>
      <c r="I291" s="8">
        <v>38580466.1988305</v>
      </c>
      <c r="J291" s="8">
        <v>43178634.289157748</v>
      </c>
      <c r="K291" s="8">
        <v>44503849.996793248</v>
      </c>
      <c r="L291" s="8">
        <v>46485925.020082504</v>
      </c>
      <c r="M291" s="8">
        <v>49750459.750524253</v>
      </c>
      <c r="N291" s="8">
        <v>52881677.345204003</v>
      </c>
    </row>
    <row r="292" spans="1:14">
      <c r="A292">
        <v>2</v>
      </c>
      <c r="B292">
        <v>19</v>
      </c>
      <c r="C292" t="s">
        <v>19</v>
      </c>
      <c r="D292">
        <v>9</v>
      </c>
      <c r="E292" t="s">
        <v>63</v>
      </c>
      <c r="F292" t="s">
        <v>421</v>
      </c>
      <c r="G292" s="8">
        <v>38536262.442656502</v>
      </c>
      <c r="H292" s="8">
        <v>44745647.821390748</v>
      </c>
      <c r="I292" s="8">
        <v>49521962.736800253</v>
      </c>
      <c r="J292" s="8">
        <v>54594349.186519749</v>
      </c>
      <c r="K292" s="8">
        <v>59011845.716326997</v>
      </c>
      <c r="L292" s="8">
        <v>62377380.112655997</v>
      </c>
      <c r="M292" s="8">
        <v>67985836.344532251</v>
      </c>
      <c r="N292" s="8">
        <v>74505193.732042506</v>
      </c>
    </row>
    <row r="293" spans="1:14">
      <c r="A293">
        <v>2</v>
      </c>
      <c r="B293">
        <v>20</v>
      </c>
      <c r="C293" t="s">
        <v>20</v>
      </c>
      <c r="D293">
        <v>9</v>
      </c>
      <c r="E293" t="s">
        <v>63</v>
      </c>
      <c r="F293" t="s">
        <v>421</v>
      </c>
      <c r="G293" s="8">
        <v>4207146.9993390003</v>
      </c>
      <c r="H293" s="8">
        <v>4784987.9151534997</v>
      </c>
      <c r="I293" s="8">
        <v>5227452.8700332502</v>
      </c>
      <c r="J293" s="8">
        <v>5838709.3794957502</v>
      </c>
      <c r="K293" s="8">
        <v>6549666.6522859996</v>
      </c>
      <c r="L293" s="8">
        <v>16766196.62506175</v>
      </c>
      <c r="M293" s="8">
        <v>28462827.640529498</v>
      </c>
      <c r="N293" s="8">
        <v>31025364.213150751</v>
      </c>
    </row>
    <row r="294" spans="1:14">
      <c r="A294">
        <v>3</v>
      </c>
      <c r="B294">
        <v>21</v>
      </c>
      <c r="C294" t="s">
        <v>21</v>
      </c>
      <c r="D294">
        <v>9</v>
      </c>
      <c r="E294" t="s">
        <v>63</v>
      </c>
      <c r="F294" t="s">
        <v>421</v>
      </c>
      <c r="G294" s="8">
        <v>6129144.8839142499</v>
      </c>
      <c r="H294" s="8">
        <v>7497176.2280722503</v>
      </c>
      <c r="I294" s="8">
        <v>8339256.8483805005</v>
      </c>
      <c r="J294" s="8">
        <v>9123596.0447300002</v>
      </c>
      <c r="K294" s="8">
        <v>10176423.57865675</v>
      </c>
      <c r="L294" s="8">
        <v>11606865.583077749</v>
      </c>
      <c r="M294" s="8">
        <v>12907229.1983665</v>
      </c>
      <c r="N294" s="8">
        <v>14825890.44326875</v>
      </c>
    </row>
    <row r="295" spans="1:14">
      <c r="A295">
        <v>3</v>
      </c>
      <c r="B295">
        <v>22</v>
      </c>
      <c r="C295" t="s">
        <v>22</v>
      </c>
      <c r="D295">
        <v>9</v>
      </c>
      <c r="E295" t="s">
        <v>63</v>
      </c>
      <c r="F295" t="s">
        <v>421</v>
      </c>
      <c r="G295" s="8">
        <v>15390928.860688999</v>
      </c>
      <c r="H295" s="8">
        <v>20354617.81776575</v>
      </c>
      <c r="I295" s="8">
        <v>24379977.049066249</v>
      </c>
      <c r="J295" s="8">
        <v>27159370.536270998</v>
      </c>
      <c r="K295" s="8">
        <v>29334084.925728749</v>
      </c>
      <c r="L295" s="8">
        <v>32854716.339863751</v>
      </c>
      <c r="M295" s="8">
        <v>45251179.9279195</v>
      </c>
      <c r="N295" s="8">
        <v>54810416.240900747</v>
      </c>
    </row>
    <row r="296" spans="1:14">
      <c r="A296">
        <v>3</v>
      </c>
      <c r="B296">
        <v>23</v>
      </c>
      <c r="C296" t="s">
        <v>23</v>
      </c>
      <c r="D296">
        <v>9</v>
      </c>
      <c r="E296" t="s">
        <v>63</v>
      </c>
      <c r="F296" t="s">
        <v>421</v>
      </c>
      <c r="G296" s="8">
        <v>12332513.700064249</v>
      </c>
      <c r="H296" s="8">
        <v>14743587.108921001</v>
      </c>
      <c r="I296" s="8">
        <v>16846571.457515251</v>
      </c>
      <c r="J296" s="8">
        <v>19239435.017016999</v>
      </c>
      <c r="K296" s="8">
        <v>21913936.62401275</v>
      </c>
      <c r="L296" s="8">
        <v>24922161.41977575</v>
      </c>
      <c r="M296" s="8">
        <v>28810544.659078751</v>
      </c>
      <c r="N296" s="8">
        <v>32275143.647800751</v>
      </c>
    </row>
    <row r="297" spans="1:14">
      <c r="A297">
        <v>2</v>
      </c>
      <c r="B297">
        <v>24</v>
      </c>
      <c r="C297" t="s">
        <v>24</v>
      </c>
      <c r="D297">
        <v>9</v>
      </c>
      <c r="E297" t="s">
        <v>63</v>
      </c>
      <c r="F297" t="s">
        <v>421</v>
      </c>
      <c r="G297" s="8">
        <v>13627697.63553975</v>
      </c>
      <c r="H297" s="8">
        <v>17135223.995475501</v>
      </c>
      <c r="I297" s="8">
        <v>20114371.320566248</v>
      </c>
      <c r="J297" s="8">
        <v>22339371.973516501</v>
      </c>
      <c r="K297" s="8">
        <v>24021247.588421252</v>
      </c>
      <c r="L297" s="8">
        <v>16208724.972677501</v>
      </c>
      <c r="M297" s="8">
        <v>12561014.588021999</v>
      </c>
      <c r="N297" s="8">
        <v>14969840.519350249</v>
      </c>
    </row>
    <row r="298" spans="1:14">
      <c r="A298">
        <v>2</v>
      </c>
      <c r="B298">
        <v>25</v>
      </c>
      <c r="C298" t="s">
        <v>25</v>
      </c>
      <c r="D298">
        <v>9</v>
      </c>
      <c r="E298" t="s">
        <v>63</v>
      </c>
      <c r="F298" t="s">
        <v>421</v>
      </c>
      <c r="G298" s="8">
        <v>56548554.870876253</v>
      </c>
      <c r="H298" s="8">
        <v>63730011.129101999</v>
      </c>
      <c r="I298" s="8">
        <v>70913021.417205244</v>
      </c>
      <c r="J298" s="8">
        <v>78082101.504163995</v>
      </c>
      <c r="K298" s="8">
        <v>85568127.719269499</v>
      </c>
      <c r="L298" s="8">
        <v>83985113.382324994</v>
      </c>
      <c r="M298" s="8">
        <v>98573310.61125125</v>
      </c>
      <c r="N298" s="8">
        <v>105250516.56168576</v>
      </c>
    </row>
    <row r="299" spans="1:14">
      <c r="A299">
        <v>3</v>
      </c>
      <c r="B299">
        <v>26</v>
      </c>
      <c r="C299" t="s">
        <v>26</v>
      </c>
      <c r="D299">
        <v>9</v>
      </c>
      <c r="E299" t="s">
        <v>63</v>
      </c>
      <c r="F299" t="s">
        <v>421</v>
      </c>
      <c r="G299" s="8">
        <v>3996517.39083425</v>
      </c>
      <c r="H299" s="8">
        <v>4898370.1922337497</v>
      </c>
      <c r="I299" s="8">
        <v>5527548.1880550003</v>
      </c>
      <c r="J299" s="8">
        <v>6164366.6422760002</v>
      </c>
      <c r="K299" s="8">
        <v>7437440.3907217504</v>
      </c>
      <c r="L299" s="8">
        <v>8580574.6870620009</v>
      </c>
      <c r="M299" s="8">
        <v>10421964.105056001</v>
      </c>
      <c r="N299" s="8">
        <v>11880720.783613</v>
      </c>
    </row>
    <row r="300" spans="1:14">
      <c r="A300">
        <v>2</v>
      </c>
      <c r="B300">
        <v>27</v>
      </c>
      <c r="C300" t="s">
        <v>27</v>
      </c>
      <c r="D300">
        <v>9</v>
      </c>
      <c r="E300" t="s">
        <v>63</v>
      </c>
      <c r="F300" t="s">
        <v>421</v>
      </c>
      <c r="G300" s="8">
        <v>64847572.904486753</v>
      </c>
      <c r="H300" s="8">
        <v>77908315.635556251</v>
      </c>
      <c r="I300" s="8">
        <v>85604897.065619498</v>
      </c>
      <c r="J300" s="8">
        <v>96063999.00552775</v>
      </c>
      <c r="K300" s="8">
        <v>107408843.294064</v>
      </c>
      <c r="L300" s="8">
        <v>117005143.27476551</v>
      </c>
      <c r="M300" s="8">
        <v>126827029.8738495</v>
      </c>
      <c r="N300" s="8">
        <v>133082548.978205</v>
      </c>
    </row>
    <row r="301" spans="1:14">
      <c r="A301">
        <v>2</v>
      </c>
      <c r="B301">
        <v>28</v>
      </c>
      <c r="C301" t="s">
        <v>28</v>
      </c>
      <c r="D301">
        <v>9</v>
      </c>
      <c r="E301" t="s">
        <v>63</v>
      </c>
      <c r="F301" t="s">
        <v>421</v>
      </c>
      <c r="G301" s="8">
        <v>16141358.824856499</v>
      </c>
      <c r="H301" s="8">
        <v>19868026.00818225</v>
      </c>
      <c r="I301" s="8">
        <v>22720174.683743749</v>
      </c>
      <c r="J301" s="8">
        <v>26791619.193564251</v>
      </c>
      <c r="K301" s="8">
        <v>30138659.330179252</v>
      </c>
      <c r="L301" s="8">
        <v>31376859.344329748</v>
      </c>
      <c r="M301" s="8">
        <v>35410664.463413499</v>
      </c>
      <c r="N301" s="8">
        <v>37964653.467394747</v>
      </c>
    </row>
    <row r="302" spans="1:14">
      <c r="A302">
        <v>4</v>
      </c>
      <c r="B302">
        <v>29</v>
      </c>
      <c r="C302" t="s">
        <v>29</v>
      </c>
      <c r="D302">
        <v>9</v>
      </c>
      <c r="E302" t="s">
        <v>63</v>
      </c>
      <c r="F302" t="s">
        <v>421</v>
      </c>
      <c r="G302" s="8">
        <v>11154369.538452251</v>
      </c>
      <c r="H302" s="8">
        <v>14822167.620346749</v>
      </c>
      <c r="I302" s="8">
        <v>16952292.091128752</v>
      </c>
      <c r="J302" s="8">
        <v>18506728.251325499</v>
      </c>
      <c r="K302" s="8">
        <v>21928511.915622748</v>
      </c>
      <c r="L302" s="8">
        <v>23901258.742944252</v>
      </c>
      <c r="M302" s="8">
        <v>26333177.5903235</v>
      </c>
      <c r="N302" s="8">
        <v>29937252.91198425</v>
      </c>
    </row>
    <row r="303" spans="1:14">
      <c r="A303">
        <v>3</v>
      </c>
      <c r="B303">
        <v>30</v>
      </c>
      <c r="C303" t="s">
        <v>30</v>
      </c>
      <c r="D303">
        <v>9</v>
      </c>
      <c r="E303" t="s">
        <v>63</v>
      </c>
      <c r="F303" t="s">
        <v>421</v>
      </c>
      <c r="G303" s="8">
        <v>21457845.720513999</v>
      </c>
      <c r="H303" s="8">
        <v>25247583.007885501</v>
      </c>
      <c r="I303" s="8">
        <v>27354869.29256675</v>
      </c>
      <c r="J303" s="8">
        <v>30903769.565137502</v>
      </c>
      <c r="K303" s="8">
        <v>33892174.390283249</v>
      </c>
      <c r="L303" s="8">
        <v>37233449.757912003</v>
      </c>
      <c r="M303" s="8">
        <v>44694611.692751497</v>
      </c>
      <c r="N303" s="8">
        <v>45830614.462879747</v>
      </c>
    </row>
    <row r="304" spans="1:14">
      <c r="A304">
        <v>2</v>
      </c>
      <c r="B304">
        <v>31</v>
      </c>
      <c r="C304" t="s">
        <v>31</v>
      </c>
      <c r="D304">
        <v>9</v>
      </c>
      <c r="E304" t="s">
        <v>63</v>
      </c>
      <c r="F304" t="s">
        <v>421</v>
      </c>
      <c r="G304" s="8">
        <v>32436956.363327749</v>
      </c>
      <c r="H304" s="8">
        <v>37435583.189212501</v>
      </c>
      <c r="I304" s="8">
        <v>40988071.429533496</v>
      </c>
      <c r="J304" s="8">
        <v>46458549.435447998</v>
      </c>
      <c r="K304" s="8">
        <v>49764728.670936748</v>
      </c>
      <c r="L304" s="8">
        <v>52458657.959280752</v>
      </c>
      <c r="M304" s="8">
        <v>54718801.508391999</v>
      </c>
      <c r="N304" s="8">
        <v>56673072.482108504</v>
      </c>
    </row>
    <row r="305" spans="1:14">
      <c r="A305">
        <v>3</v>
      </c>
      <c r="B305">
        <v>32</v>
      </c>
      <c r="C305" t="s">
        <v>32</v>
      </c>
      <c r="D305">
        <v>9</v>
      </c>
      <c r="E305" t="s">
        <v>63</v>
      </c>
      <c r="F305" t="s">
        <v>421</v>
      </c>
      <c r="G305" s="8">
        <v>58913004.142446503</v>
      </c>
      <c r="H305" s="8">
        <v>70032532.045778751</v>
      </c>
      <c r="I305" s="8">
        <v>82406296.713162243</v>
      </c>
      <c r="J305" s="8">
        <v>90495569.131384745</v>
      </c>
      <c r="K305" s="8">
        <v>100357287.90413825</v>
      </c>
      <c r="L305" s="8">
        <v>108532272.76324774</v>
      </c>
      <c r="M305" s="8">
        <v>123050041.3509905</v>
      </c>
      <c r="N305" s="8">
        <v>127951811.50423776</v>
      </c>
    </row>
    <row r="306" spans="1:14">
      <c r="A306">
        <v>2</v>
      </c>
      <c r="B306">
        <v>33</v>
      </c>
      <c r="C306" t="s">
        <v>33</v>
      </c>
      <c r="D306">
        <v>9</v>
      </c>
      <c r="E306" t="s">
        <v>63</v>
      </c>
      <c r="F306" t="s">
        <v>421</v>
      </c>
      <c r="G306" s="8">
        <v>116050248.543943</v>
      </c>
      <c r="H306" s="8">
        <v>138365714.35238701</v>
      </c>
      <c r="I306" s="8">
        <v>155773992.9658235</v>
      </c>
      <c r="J306" s="8">
        <v>169489320.17855775</v>
      </c>
      <c r="K306" s="8">
        <v>178458717.95387524</v>
      </c>
      <c r="L306" s="8">
        <v>195478566.8206065</v>
      </c>
      <c r="M306" s="8">
        <v>213146768.20735976</v>
      </c>
      <c r="N306" s="8">
        <v>220517392.88343874</v>
      </c>
    </row>
    <row r="307" spans="1:14">
      <c r="A307">
        <v>4</v>
      </c>
      <c r="B307">
        <v>34</v>
      </c>
      <c r="C307" t="s">
        <v>34</v>
      </c>
      <c r="D307">
        <v>9</v>
      </c>
      <c r="E307" t="s">
        <v>63</v>
      </c>
      <c r="F307" t="s">
        <v>421</v>
      </c>
      <c r="G307" s="8">
        <v>16954368.478533</v>
      </c>
      <c r="H307" s="8">
        <v>21070304.959065001</v>
      </c>
      <c r="I307" s="8">
        <v>25337627.610890251</v>
      </c>
      <c r="J307" s="8">
        <v>29049078.1017715</v>
      </c>
      <c r="K307" s="8">
        <v>31426406.871592</v>
      </c>
      <c r="L307" s="8">
        <v>35037637.255608499</v>
      </c>
      <c r="M307" s="8">
        <v>39941584.263405249</v>
      </c>
      <c r="N307" s="8">
        <v>48680496.593067497</v>
      </c>
    </row>
    <row r="308" spans="1:14">
      <c r="A308">
        <v>4</v>
      </c>
      <c r="B308">
        <v>1</v>
      </c>
      <c r="C308" t="s">
        <v>1</v>
      </c>
      <c r="D308">
        <v>10</v>
      </c>
      <c r="E308" t="s">
        <v>64</v>
      </c>
      <c r="F308" t="s">
        <v>65</v>
      </c>
      <c r="G308" s="9">
        <f>(G274/G104)*100</f>
        <v>20.874737712464885</v>
      </c>
      <c r="H308" s="9">
        <f t="shared" ref="H308:N308" si="34">(H274/H104)*100</f>
        <v>23.530624785731533</v>
      </c>
      <c r="I308" s="9">
        <f t="shared" si="34"/>
        <v>24.819446984650913</v>
      </c>
      <c r="J308" s="9">
        <f t="shared" si="34"/>
        <v>26.264308159184168</v>
      </c>
      <c r="K308" s="9">
        <f t="shared" si="34"/>
        <v>27.678994003012047</v>
      </c>
      <c r="L308" s="9">
        <f t="shared" si="34"/>
        <v>29.317778557985335</v>
      </c>
      <c r="M308" s="9">
        <f t="shared" si="34"/>
        <v>32.927235663965135</v>
      </c>
      <c r="N308" s="9">
        <f t="shared" si="34"/>
        <v>32.714233131720711</v>
      </c>
    </row>
    <row r="309" spans="1:14">
      <c r="A309">
        <v>3</v>
      </c>
      <c r="B309">
        <v>2</v>
      </c>
      <c r="C309" t="s">
        <v>2</v>
      </c>
      <c r="D309">
        <v>10</v>
      </c>
      <c r="E309" t="s">
        <v>64</v>
      </c>
      <c r="F309" t="s">
        <v>65</v>
      </c>
      <c r="G309" s="9">
        <f t="shared" ref="G309:N309" si="35">(G275/G105)*100</f>
        <v>40.040488897905703</v>
      </c>
      <c r="H309" s="9">
        <f t="shared" si="35"/>
        <v>49.196155504559272</v>
      </c>
      <c r="I309" s="9">
        <f t="shared" si="35"/>
        <v>55.564140943232708</v>
      </c>
      <c r="J309" s="9">
        <f t="shared" si="35"/>
        <v>60.192826381246597</v>
      </c>
      <c r="K309" s="9">
        <f t="shared" si="35"/>
        <v>62.488502725859185</v>
      </c>
      <c r="L309" s="9">
        <f t="shared" si="35"/>
        <v>62.455653261106136</v>
      </c>
      <c r="M309" s="9">
        <f t="shared" si="35"/>
        <v>61.145764361561881</v>
      </c>
      <c r="N309" s="9">
        <f t="shared" si="35"/>
        <v>61.964652066264193</v>
      </c>
    </row>
    <row r="310" spans="1:14">
      <c r="A310">
        <v>1</v>
      </c>
      <c r="B310">
        <v>3</v>
      </c>
      <c r="C310" t="s">
        <v>3</v>
      </c>
      <c r="D310">
        <v>10</v>
      </c>
      <c r="E310" t="s">
        <v>64</v>
      </c>
      <c r="F310" t="s">
        <v>65</v>
      </c>
      <c r="G310" s="9">
        <f t="shared" ref="G310:N310" si="36">(G276/G106)*100</f>
        <v>20.878043923816442</v>
      </c>
      <c r="H310" s="9">
        <f t="shared" si="36"/>
        <v>24.520757811628474</v>
      </c>
      <c r="I310" s="9">
        <f t="shared" si="36"/>
        <v>28.291522347567131</v>
      </c>
      <c r="J310" s="9">
        <f t="shared" si="36"/>
        <v>30.911072597159727</v>
      </c>
      <c r="K310" s="9">
        <f t="shared" si="36"/>
        <v>29.430808047790531</v>
      </c>
      <c r="L310" s="9">
        <f t="shared" si="36"/>
        <v>30.101479491825124</v>
      </c>
      <c r="M310" s="9">
        <f t="shared" si="36"/>
        <v>35.566010492966207</v>
      </c>
      <c r="N310" s="9">
        <f t="shared" si="36"/>
        <v>47.666582687078559</v>
      </c>
    </row>
    <row r="311" spans="1:14">
      <c r="A311">
        <v>1</v>
      </c>
      <c r="B311">
        <v>4</v>
      </c>
      <c r="C311" t="s">
        <v>4</v>
      </c>
      <c r="D311">
        <v>10</v>
      </c>
      <c r="E311" t="s">
        <v>64</v>
      </c>
      <c r="F311" t="s">
        <v>65</v>
      </c>
      <c r="G311" s="9">
        <f t="shared" ref="G311:N311" si="37">(G277/G107)*100</f>
        <v>43.716854962385767</v>
      </c>
      <c r="H311" s="9">
        <f t="shared" si="37"/>
        <v>51.509820083132304</v>
      </c>
      <c r="I311" s="9">
        <f t="shared" si="37"/>
        <v>56.020586155908838</v>
      </c>
      <c r="J311" s="9">
        <f t="shared" si="37"/>
        <v>60.516782850590509</v>
      </c>
      <c r="K311" s="9">
        <f t="shared" si="37"/>
        <v>64.315405368707118</v>
      </c>
      <c r="L311" s="9">
        <f t="shared" si="37"/>
        <v>67.520826031109934</v>
      </c>
      <c r="M311" s="9">
        <f t="shared" si="37"/>
        <v>73.367327724969655</v>
      </c>
      <c r="N311" s="9">
        <f t="shared" si="37"/>
        <v>73.984741749171491</v>
      </c>
    </row>
    <row r="312" spans="1:14">
      <c r="A312">
        <v>1</v>
      </c>
      <c r="B312">
        <v>5</v>
      </c>
      <c r="C312" t="s">
        <v>5</v>
      </c>
      <c r="D312">
        <v>10</v>
      </c>
      <c r="E312" t="s">
        <v>64</v>
      </c>
      <c r="F312" t="s">
        <v>65</v>
      </c>
      <c r="G312" s="9">
        <f t="shared" ref="G312:N312" si="38">(G278/G108)*100</f>
        <v>35.585310407229059</v>
      </c>
      <c r="H312" s="9">
        <f t="shared" si="38"/>
        <v>39.538868509375966</v>
      </c>
      <c r="I312" s="9">
        <f t="shared" si="38"/>
        <v>41.491955169476071</v>
      </c>
      <c r="J312" s="9">
        <f t="shared" si="38"/>
        <v>43.332967482909815</v>
      </c>
      <c r="K312" s="9">
        <f t="shared" si="38"/>
        <v>45.669970135639694</v>
      </c>
      <c r="L312" s="9">
        <f t="shared" si="38"/>
        <v>47.129514674912713</v>
      </c>
      <c r="M312" s="9">
        <f t="shared" si="38"/>
        <v>52.601664289376501</v>
      </c>
      <c r="N312" s="9">
        <f t="shared" si="38"/>
        <v>57.258595839756921</v>
      </c>
    </row>
    <row r="313" spans="1:14">
      <c r="A313">
        <v>4</v>
      </c>
      <c r="B313">
        <v>6</v>
      </c>
      <c r="C313" t="s">
        <v>6</v>
      </c>
      <c r="D313">
        <v>10</v>
      </c>
      <c r="E313" t="s">
        <v>64</v>
      </c>
      <c r="F313" t="s">
        <v>65</v>
      </c>
      <c r="G313" s="9">
        <f t="shared" ref="G313:N313" si="39">(G279/G109)*100</f>
        <v>32.870716870570959</v>
      </c>
      <c r="H313" s="9">
        <f t="shared" si="39"/>
        <v>37.881741596561945</v>
      </c>
      <c r="I313" s="9">
        <f t="shared" si="39"/>
        <v>41.716535733873918</v>
      </c>
      <c r="J313" s="9">
        <f t="shared" si="39"/>
        <v>44.827039296865131</v>
      </c>
      <c r="K313" s="9">
        <f t="shared" si="39"/>
        <v>46.178546790121914</v>
      </c>
      <c r="L313" s="9">
        <f t="shared" si="39"/>
        <v>47.797313177965464</v>
      </c>
      <c r="M313" s="9">
        <f t="shared" si="39"/>
        <v>49.870796638347379</v>
      </c>
      <c r="N313" s="9">
        <f t="shared" si="39"/>
        <v>55.57123605570272</v>
      </c>
    </row>
    <row r="314" spans="1:14">
      <c r="A314">
        <v>3</v>
      </c>
      <c r="B314">
        <v>7</v>
      </c>
      <c r="C314" t="s">
        <v>7</v>
      </c>
      <c r="D314">
        <v>10</v>
      </c>
      <c r="E314" t="s">
        <v>64</v>
      </c>
      <c r="F314" t="s">
        <v>65</v>
      </c>
      <c r="G314" s="9">
        <f t="shared" ref="G314:N314" si="40">(G280/G110)*100</f>
        <v>12.098319607134469</v>
      </c>
      <c r="H314" s="9">
        <f t="shared" si="40"/>
        <v>14.826273195512519</v>
      </c>
      <c r="I314" s="9">
        <f t="shared" si="40"/>
        <v>17.093378241553882</v>
      </c>
      <c r="J314" s="9">
        <f t="shared" si="40"/>
        <v>19.451041364429887</v>
      </c>
      <c r="K314" s="9">
        <f t="shared" si="40"/>
        <v>23.97255579486421</v>
      </c>
      <c r="L314" s="9">
        <f t="shared" si="40"/>
        <v>26.480612560799045</v>
      </c>
      <c r="M314" s="9">
        <f t="shared" si="40"/>
        <v>28.814857611150607</v>
      </c>
      <c r="N314" s="9">
        <f t="shared" si="40"/>
        <v>31.539823807957283</v>
      </c>
    </row>
    <row r="315" spans="1:14">
      <c r="A315">
        <v>2</v>
      </c>
      <c r="B315">
        <v>8</v>
      </c>
      <c r="C315" t="s">
        <v>8</v>
      </c>
      <c r="D315">
        <v>10</v>
      </c>
      <c r="E315" t="s">
        <v>64</v>
      </c>
      <c r="F315" t="s">
        <v>65</v>
      </c>
      <c r="G315" s="9">
        <f t="shared" ref="G315:N315" si="41">(G281/G111)*100</f>
        <v>68.570939649447155</v>
      </c>
      <c r="H315" s="9">
        <f t="shared" si="41"/>
        <v>79.300591998819073</v>
      </c>
      <c r="I315" s="9">
        <f t="shared" si="41"/>
        <v>81.295737438278408</v>
      </c>
      <c r="J315" s="9">
        <f t="shared" si="41"/>
        <v>77.526340207687809</v>
      </c>
      <c r="K315" s="9">
        <f t="shared" si="41"/>
        <v>73.780814791149083</v>
      </c>
      <c r="L315" s="9">
        <f t="shared" si="41"/>
        <v>71.947581080561662</v>
      </c>
      <c r="M315" s="9">
        <f t="shared" si="41"/>
        <v>70.346946639111138</v>
      </c>
      <c r="N315" s="9">
        <f t="shared" si="41"/>
        <v>72.02896032308675</v>
      </c>
    </row>
    <row r="316" spans="1:14">
      <c r="A316">
        <v>3</v>
      </c>
      <c r="B316">
        <v>9</v>
      </c>
      <c r="C316" t="s">
        <v>9</v>
      </c>
      <c r="D316">
        <v>10</v>
      </c>
      <c r="E316" t="s">
        <v>64</v>
      </c>
      <c r="F316" t="s">
        <v>65</v>
      </c>
      <c r="G316" s="9">
        <f t="shared" ref="G316:N316" si="42">(G282/G112)*100</f>
        <v>22.225834779524607</v>
      </c>
      <c r="H316" s="9">
        <f t="shared" si="42"/>
        <v>25.511050644547456</v>
      </c>
      <c r="I316" s="9">
        <f t="shared" si="42"/>
        <v>27.050282944109266</v>
      </c>
      <c r="J316" s="9">
        <f t="shared" si="42"/>
        <v>28.301965035909298</v>
      </c>
      <c r="K316" s="9">
        <f t="shared" si="42"/>
        <v>28.72493589159728</v>
      </c>
      <c r="L316" s="9">
        <f t="shared" si="42"/>
        <v>28.678213059682513</v>
      </c>
      <c r="M316" s="9">
        <f t="shared" si="42"/>
        <v>30.495632650489757</v>
      </c>
      <c r="N316" s="9">
        <f t="shared" si="42"/>
        <v>32.708981044600385</v>
      </c>
    </row>
    <row r="317" spans="1:14">
      <c r="A317">
        <v>3</v>
      </c>
      <c r="B317">
        <v>10</v>
      </c>
      <c r="C317" t="s">
        <v>10</v>
      </c>
      <c r="D317">
        <v>10</v>
      </c>
      <c r="E317" t="s">
        <v>64</v>
      </c>
      <c r="F317" t="s">
        <v>65</v>
      </c>
      <c r="G317" s="9">
        <f t="shared" ref="G317:N317" si="43">(G283/G113)*100</f>
        <v>29.968056056548527</v>
      </c>
      <c r="H317" s="9">
        <f t="shared" si="43"/>
        <v>35.11798412260967</v>
      </c>
      <c r="I317" s="9">
        <f t="shared" si="43"/>
        <v>39.686606091436254</v>
      </c>
      <c r="J317" s="9">
        <f t="shared" si="43"/>
        <v>42.316721862296845</v>
      </c>
      <c r="K317" s="9">
        <f t="shared" si="43"/>
        <v>42.799642258023802</v>
      </c>
      <c r="L317" s="9">
        <f t="shared" si="43"/>
        <v>43.793759848052758</v>
      </c>
      <c r="M317" s="9">
        <f t="shared" si="43"/>
        <v>45.786050385790503</v>
      </c>
      <c r="N317" s="9">
        <f t="shared" si="43"/>
        <v>47.556042850030046</v>
      </c>
    </row>
    <row r="318" spans="1:14">
      <c r="A318">
        <v>3</v>
      </c>
      <c r="B318">
        <v>11</v>
      </c>
      <c r="C318" t="s">
        <v>11</v>
      </c>
      <c r="D318">
        <v>10</v>
      </c>
      <c r="E318" t="s">
        <v>64</v>
      </c>
      <c r="F318" t="s">
        <v>65</v>
      </c>
      <c r="G318" s="9">
        <f t="shared" ref="G318:N318" si="44">(G284/G114)*100</f>
        <v>22.746932012769015</v>
      </c>
      <c r="H318" s="9">
        <f t="shared" si="44"/>
        <v>26.130713993730243</v>
      </c>
      <c r="I318" s="9">
        <f t="shared" si="44"/>
        <v>28.566834517297512</v>
      </c>
      <c r="J318" s="9">
        <f t="shared" si="44"/>
        <v>30.363769744903298</v>
      </c>
      <c r="K318" s="9">
        <f t="shared" si="44"/>
        <v>32.134912322782675</v>
      </c>
      <c r="L318" s="9">
        <f t="shared" si="44"/>
        <v>32.947638242628095</v>
      </c>
      <c r="M318" s="9">
        <f t="shared" si="44"/>
        <v>33.787934768982872</v>
      </c>
      <c r="N318" s="9">
        <f t="shared" si="44"/>
        <v>34.876843374118742</v>
      </c>
    </row>
    <row r="319" spans="1:14">
      <c r="A319">
        <v>3</v>
      </c>
      <c r="B319">
        <v>12</v>
      </c>
      <c r="C319" t="s">
        <v>12</v>
      </c>
      <c r="D319">
        <v>10</v>
      </c>
      <c r="E319" t="s">
        <v>64</v>
      </c>
      <c r="F319" t="s">
        <v>65</v>
      </c>
      <c r="G319" s="9">
        <f t="shared" ref="G319:N319" si="45">(G285/G115)*100</f>
        <v>22.257868816066328</v>
      </c>
      <c r="H319" s="9">
        <f t="shared" si="45"/>
        <v>26.295258655621556</v>
      </c>
      <c r="I319" s="9">
        <f t="shared" si="45"/>
        <v>29.361541064940095</v>
      </c>
      <c r="J319" s="9">
        <f t="shared" si="45"/>
        <v>31.200677453753062</v>
      </c>
      <c r="K319" s="9">
        <f t="shared" si="45"/>
        <v>31.719713573215834</v>
      </c>
      <c r="L319" s="9">
        <f t="shared" si="45"/>
        <v>32.51023347059143</v>
      </c>
      <c r="M319" s="9">
        <f t="shared" si="45"/>
        <v>33.666457354017169</v>
      </c>
      <c r="N319" s="9">
        <f t="shared" si="45"/>
        <v>34.595546921177615</v>
      </c>
    </row>
    <row r="320" spans="1:14">
      <c r="A320">
        <v>1</v>
      </c>
      <c r="B320">
        <v>13</v>
      </c>
      <c r="C320" t="s">
        <v>13</v>
      </c>
      <c r="D320">
        <v>10</v>
      </c>
      <c r="E320" t="s">
        <v>64</v>
      </c>
      <c r="F320" t="s">
        <v>65</v>
      </c>
      <c r="G320" s="9">
        <f t="shared" ref="G320:N320" si="46">(G286/G116)*100</f>
        <v>32.153475820858411</v>
      </c>
      <c r="H320" s="9">
        <f t="shared" si="46"/>
        <v>38.056835017099473</v>
      </c>
      <c r="I320" s="9">
        <f t="shared" si="46"/>
        <v>41.826478088459027</v>
      </c>
      <c r="J320" s="9">
        <f t="shared" si="46"/>
        <v>45.811522301767866</v>
      </c>
      <c r="K320" s="9">
        <f t="shared" si="46"/>
        <v>51.630527072088498</v>
      </c>
      <c r="L320" s="9">
        <f t="shared" si="46"/>
        <v>53.234441235175645</v>
      </c>
      <c r="M320" s="9">
        <f t="shared" si="46"/>
        <v>56.280839981934015</v>
      </c>
      <c r="N320" s="9">
        <f t="shared" si="46"/>
        <v>56.939110164106708</v>
      </c>
    </row>
    <row r="321" spans="1:14">
      <c r="A321">
        <v>2</v>
      </c>
      <c r="B321">
        <v>14</v>
      </c>
      <c r="C321" t="s">
        <v>14</v>
      </c>
      <c r="D321">
        <v>10</v>
      </c>
      <c r="E321" t="s">
        <v>64</v>
      </c>
      <c r="F321" t="s">
        <v>65</v>
      </c>
      <c r="G321" s="9">
        <f t="shared" ref="G321:N321" si="47">(G287/G117)*100</f>
        <v>34.795057054374375</v>
      </c>
      <c r="H321" s="9">
        <f t="shared" si="47"/>
        <v>40.984579143656887</v>
      </c>
      <c r="I321" s="9">
        <f t="shared" si="47"/>
        <v>43.777734384388459</v>
      </c>
      <c r="J321" s="9">
        <f t="shared" si="47"/>
        <v>45.090393020108522</v>
      </c>
      <c r="K321" s="9">
        <f t="shared" si="47"/>
        <v>43.06694095140535</v>
      </c>
      <c r="L321" s="9">
        <f t="shared" si="47"/>
        <v>45.636860281687063</v>
      </c>
      <c r="M321" s="9">
        <f t="shared" si="47"/>
        <v>49.353271823741771</v>
      </c>
      <c r="N321" s="9">
        <f t="shared" si="47"/>
        <v>50.240952491855261</v>
      </c>
    </row>
    <row r="322" spans="1:14">
      <c r="A322">
        <v>3</v>
      </c>
      <c r="B322">
        <v>15</v>
      </c>
      <c r="C322" t="s">
        <v>15</v>
      </c>
      <c r="D322">
        <v>10</v>
      </c>
      <c r="E322" t="s">
        <v>64</v>
      </c>
      <c r="F322" t="s">
        <v>65</v>
      </c>
      <c r="G322" s="9">
        <f t="shared" ref="G322:N322" si="48">(G288/G118)*100</f>
        <v>41.955157581141719</v>
      </c>
      <c r="H322" s="9">
        <f t="shared" si="48"/>
        <v>44.003832167646344</v>
      </c>
      <c r="I322" s="9">
        <f t="shared" si="48"/>
        <v>43.526982564950607</v>
      </c>
      <c r="J322" s="9">
        <f t="shared" si="48"/>
        <v>43.544730916651957</v>
      </c>
      <c r="K322" s="9">
        <f t="shared" si="48"/>
        <v>40.32955596020382</v>
      </c>
      <c r="L322" s="9">
        <f t="shared" si="48"/>
        <v>47.838353614931094</v>
      </c>
      <c r="M322" s="9">
        <f t="shared" si="48"/>
        <v>53.190607329277675</v>
      </c>
      <c r="N322" s="9">
        <f t="shared" si="48"/>
        <v>55.634390691105573</v>
      </c>
    </row>
    <row r="323" spans="1:14">
      <c r="A323">
        <v>2</v>
      </c>
      <c r="B323">
        <v>16</v>
      </c>
      <c r="C323" t="s">
        <v>16</v>
      </c>
      <c r="D323">
        <v>10</v>
      </c>
      <c r="E323" t="s">
        <v>64</v>
      </c>
      <c r="F323" t="s">
        <v>65</v>
      </c>
      <c r="G323" s="9">
        <f t="shared" ref="G323:N323" si="49">(G289/G119)*100</f>
        <v>16.033505025557666</v>
      </c>
      <c r="H323" s="9">
        <f t="shared" si="49"/>
        <v>19.792408990519611</v>
      </c>
      <c r="I323" s="9">
        <f t="shared" si="49"/>
        <v>21.518575200272831</v>
      </c>
      <c r="J323" s="9">
        <f t="shared" si="49"/>
        <v>22.169569412235496</v>
      </c>
      <c r="K323" s="9">
        <f t="shared" si="49"/>
        <v>22.602456902727329</v>
      </c>
      <c r="L323" s="9">
        <f t="shared" si="49"/>
        <v>21.664759160050302</v>
      </c>
      <c r="M323" s="9">
        <f t="shared" si="49"/>
        <v>22.770959275016462</v>
      </c>
      <c r="N323" s="9">
        <f t="shared" si="49"/>
        <v>23.778231741244056</v>
      </c>
    </row>
    <row r="324" spans="1:14">
      <c r="A324">
        <v>1</v>
      </c>
      <c r="B324">
        <v>17</v>
      </c>
      <c r="C324" t="s">
        <v>17</v>
      </c>
      <c r="D324">
        <v>10</v>
      </c>
      <c r="E324" t="s">
        <v>64</v>
      </c>
      <c r="F324" t="s">
        <v>65</v>
      </c>
      <c r="G324" s="9">
        <f t="shared" ref="G324:N324" si="50">(G290/G120)*100</f>
        <v>9.7121268410022772</v>
      </c>
      <c r="H324" s="9">
        <f t="shared" si="50"/>
        <v>11.318096029368249</v>
      </c>
      <c r="I324" s="9">
        <f t="shared" si="50"/>
        <v>11.961425890316987</v>
      </c>
      <c r="J324" s="9">
        <f t="shared" si="50"/>
        <v>12.746634696440761</v>
      </c>
      <c r="K324" s="9">
        <f t="shared" si="50"/>
        <v>13.309073666703208</v>
      </c>
      <c r="L324" s="9">
        <f t="shared" si="50"/>
        <v>14.035973706965024</v>
      </c>
      <c r="M324" s="9">
        <f t="shared" si="50"/>
        <v>15.700827103066327</v>
      </c>
      <c r="N324" s="9">
        <f t="shared" si="50"/>
        <v>16.000114904791545</v>
      </c>
    </row>
    <row r="325" spans="1:14">
      <c r="A325">
        <v>2</v>
      </c>
      <c r="B325">
        <v>18</v>
      </c>
      <c r="C325" t="s">
        <v>48</v>
      </c>
      <c r="D325">
        <v>10</v>
      </c>
      <c r="E325" t="s">
        <v>64</v>
      </c>
      <c r="F325" t="s">
        <v>65</v>
      </c>
      <c r="G325" s="9">
        <f t="shared" ref="G325:N325" si="51">(G291/G121)*100</f>
        <v>22.215445178056427</v>
      </c>
      <c r="H325" s="9">
        <f t="shared" si="51"/>
        <v>24.862372307487206</v>
      </c>
      <c r="I325" s="9">
        <f t="shared" si="51"/>
        <v>26.366242431683435</v>
      </c>
      <c r="J325" s="9">
        <f t="shared" si="51"/>
        <v>27.833596504395651</v>
      </c>
      <c r="K325" s="9">
        <f t="shared" si="51"/>
        <v>27.327614068530369</v>
      </c>
      <c r="L325" s="9">
        <f t="shared" si="51"/>
        <v>27.984796548215829</v>
      </c>
      <c r="M325" s="9">
        <f t="shared" si="51"/>
        <v>28.643392136737955</v>
      </c>
      <c r="N325" s="9">
        <f t="shared" si="51"/>
        <v>29.026564356471159</v>
      </c>
    </row>
    <row r="326" spans="1:14">
      <c r="A326">
        <v>2</v>
      </c>
      <c r="B326">
        <v>19</v>
      </c>
      <c r="C326" t="s">
        <v>19</v>
      </c>
      <c r="D326">
        <v>10</v>
      </c>
      <c r="E326" t="s">
        <v>64</v>
      </c>
      <c r="F326" t="s">
        <v>65</v>
      </c>
      <c r="G326" s="9">
        <f t="shared" ref="G326:N326" si="52">(G292/G122)*100</f>
        <v>22.566283001337545</v>
      </c>
      <c r="H326" s="9">
        <f t="shared" si="52"/>
        <v>24.773361665110073</v>
      </c>
      <c r="I326" s="9">
        <f t="shared" si="52"/>
        <v>26.092000729767424</v>
      </c>
      <c r="J326" s="9">
        <f t="shared" si="52"/>
        <v>27.360525564559939</v>
      </c>
      <c r="K326" s="9">
        <f t="shared" si="52"/>
        <v>28.128508072618359</v>
      </c>
      <c r="L326" s="9">
        <f t="shared" si="52"/>
        <v>28.272960946264945</v>
      </c>
      <c r="M326" s="9">
        <f t="shared" si="52"/>
        <v>29.27719877715197</v>
      </c>
      <c r="N326" s="9">
        <f t="shared" si="52"/>
        <v>30.480351387705774</v>
      </c>
    </row>
    <row r="327" spans="1:14">
      <c r="A327">
        <v>2</v>
      </c>
      <c r="B327">
        <v>20</v>
      </c>
      <c r="C327" t="s">
        <v>20</v>
      </c>
      <c r="D327">
        <v>10</v>
      </c>
      <c r="E327" t="s">
        <v>64</v>
      </c>
      <c r="F327" t="s">
        <v>65</v>
      </c>
      <c r="G327" s="9">
        <f t="shared" ref="G327:N327" si="53">(G293/G123)*100</f>
        <v>24.574356588677073</v>
      </c>
      <c r="H327" s="9">
        <f t="shared" si="53"/>
        <v>26.278518594905204</v>
      </c>
      <c r="I327" s="9">
        <f t="shared" si="53"/>
        <v>27.213899272489517</v>
      </c>
      <c r="J327" s="9">
        <f t="shared" si="53"/>
        <v>28.648784529886061</v>
      </c>
      <c r="K327" s="9">
        <f t="shared" si="53"/>
        <v>30.383466527712056</v>
      </c>
      <c r="L327" s="9">
        <f t="shared" si="53"/>
        <v>72.234260227103775</v>
      </c>
      <c r="M327" s="9">
        <f t="shared" si="53"/>
        <v>113.62352720466026</v>
      </c>
      <c r="N327" s="9">
        <f t="shared" si="53"/>
        <v>116.69797839403482</v>
      </c>
    </row>
    <row r="328" spans="1:14">
      <c r="A328">
        <v>3</v>
      </c>
      <c r="B328">
        <v>21</v>
      </c>
      <c r="C328" t="s">
        <v>21</v>
      </c>
      <c r="D328">
        <v>10</v>
      </c>
      <c r="E328" t="s">
        <v>64</v>
      </c>
      <c r="F328" t="s">
        <v>65</v>
      </c>
      <c r="G328" s="9">
        <f t="shared" ref="G328:N328" si="54">(G294/G124)*100</f>
        <v>29.186294672241925</v>
      </c>
      <c r="H328" s="9">
        <f t="shared" si="54"/>
        <v>33.922436085276615</v>
      </c>
      <c r="I328" s="9">
        <f t="shared" si="54"/>
        <v>35.384211517240054</v>
      </c>
      <c r="J328" s="9">
        <f t="shared" si="54"/>
        <v>36.701089116957398</v>
      </c>
      <c r="K328" s="9">
        <f t="shared" si="54"/>
        <v>38.716844103835768</v>
      </c>
      <c r="L328" s="9">
        <f t="shared" si="54"/>
        <v>41.730356800939575</v>
      </c>
      <c r="M328" s="9">
        <f t="shared" si="54"/>
        <v>43.804753521665539</v>
      </c>
      <c r="N328" s="9">
        <f t="shared" si="54"/>
        <v>47.65825098734652</v>
      </c>
    </row>
    <row r="329" spans="1:14">
      <c r="A329">
        <v>3</v>
      </c>
      <c r="B329">
        <v>22</v>
      </c>
      <c r="C329" t="s">
        <v>22</v>
      </c>
      <c r="D329">
        <v>10</v>
      </c>
      <c r="E329" t="s">
        <v>64</v>
      </c>
      <c r="F329" t="s">
        <v>65</v>
      </c>
      <c r="G329" s="9">
        <f t="shared" ref="G329:N329" si="55">(G295/G125)*100</f>
        <v>23.19978953279027</v>
      </c>
      <c r="H329" s="9">
        <f t="shared" si="55"/>
        <v>29.175256581191068</v>
      </c>
      <c r="I329" s="9">
        <f t="shared" si="55"/>
        <v>33.227466521682629</v>
      </c>
      <c r="J329" s="9">
        <f t="shared" si="55"/>
        <v>30.40069711921981</v>
      </c>
      <c r="K329" s="9">
        <f t="shared" si="55"/>
        <v>31.03338298095521</v>
      </c>
      <c r="L329" s="9">
        <f t="shared" si="55"/>
        <v>34.715632547705169</v>
      </c>
      <c r="M329" s="9">
        <f t="shared" si="55"/>
        <v>50.099055071120532</v>
      </c>
      <c r="N329" s="9">
        <f t="shared" si="55"/>
        <v>58.299809680807989</v>
      </c>
    </row>
    <row r="330" spans="1:14">
      <c r="A330">
        <v>3</v>
      </c>
      <c r="B330">
        <v>23</v>
      </c>
      <c r="C330" t="s">
        <v>23</v>
      </c>
      <c r="D330">
        <v>10</v>
      </c>
      <c r="E330" t="s">
        <v>64</v>
      </c>
      <c r="F330" t="s">
        <v>65</v>
      </c>
      <c r="G330" s="9">
        <f t="shared" ref="G330:N330" si="56">(G296/G126)*100</f>
        <v>25.238864515235242</v>
      </c>
      <c r="H330" s="9">
        <f t="shared" si="56"/>
        <v>28.625440261797703</v>
      </c>
      <c r="I330" s="9">
        <f t="shared" si="56"/>
        <v>31.135099343241446</v>
      </c>
      <c r="J330" s="9">
        <f t="shared" si="56"/>
        <v>33.889671079664154</v>
      </c>
      <c r="K330" s="9">
        <f t="shared" si="56"/>
        <v>36.72028589694434</v>
      </c>
      <c r="L330" s="9">
        <f t="shared" si="56"/>
        <v>39.732598917581058</v>
      </c>
      <c r="M330" s="9">
        <f t="shared" si="56"/>
        <v>43.691123546545043</v>
      </c>
      <c r="N330" s="9">
        <f t="shared" si="56"/>
        <v>46.524426927634295</v>
      </c>
    </row>
    <row r="331" spans="1:14">
      <c r="A331">
        <v>2</v>
      </c>
      <c r="B331">
        <v>24</v>
      </c>
      <c r="C331" t="s">
        <v>24</v>
      </c>
      <c r="D331">
        <v>10</v>
      </c>
      <c r="E331" t="s">
        <v>64</v>
      </c>
      <c r="F331" t="s">
        <v>65</v>
      </c>
      <c r="G331" s="9">
        <f t="shared" ref="G331:N331" si="57">(G297/G127)*100</f>
        <v>12.630993212071912</v>
      </c>
      <c r="H331" s="9">
        <f t="shared" si="57"/>
        <v>14.630632499355634</v>
      </c>
      <c r="I331" s="9">
        <f t="shared" si="57"/>
        <v>16.569871363665559</v>
      </c>
      <c r="J331" s="9">
        <f t="shared" si="57"/>
        <v>17.143041077206057</v>
      </c>
      <c r="K331" s="9">
        <f t="shared" si="57"/>
        <v>16.889618029360303</v>
      </c>
      <c r="L331" s="9">
        <f t="shared" si="57"/>
        <v>10.891312288173854</v>
      </c>
      <c r="M331" s="9">
        <f t="shared" si="57"/>
        <v>7.8639573323256426</v>
      </c>
      <c r="N331" s="9">
        <f t="shared" si="57"/>
        <v>11.115312639615976</v>
      </c>
    </row>
    <row r="332" spans="1:14">
      <c r="A332">
        <v>2</v>
      </c>
      <c r="B332">
        <v>25</v>
      </c>
      <c r="C332" t="s">
        <v>25</v>
      </c>
      <c r="D332">
        <v>10</v>
      </c>
      <c r="E332" t="s">
        <v>64</v>
      </c>
      <c r="F332" t="s">
        <v>65</v>
      </c>
      <c r="G332" s="9">
        <f t="shared" ref="G332:N332" si="58">(G298/G128)*100</f>
        <v>13.285972912648397</v>
      </c>
      <c r="H332" s="9">
        <f t="shared" si="58"/>
        <v>14.61069152746321</v>
      </c>
      <c r="I332" s="9">
        <f t="shared" si="58"/>
        <v>15.829266457510178</v>
      </c>
      <c r="J332" s="9">
        <f t="shared" si="58"/>
        <v>17.390534300111437</v>
      </c>
      <c r="K332" s="9">
        <f t="shared" si="58"/>
        <v>18.651666591160932</v>
      </c>
      <c r="L332" s="9">
        <f t="shared" si="58"/>
        <v>17.828141251588679</v>
      </c>
      <c r="M332" s="9">
        <f t="shared" si="58"/>
        <v>20.447194478447081</v>
      </c>
      <c r="N332" s="9">
        <f t="shared" si="58"/>
        <v>21.226456705217963</v>
      </c>
    </row>
    <row r="333" spans="1:14">
      <c r="A333">
        <v>3</v>
      </c>
      <c r="B333">
        <v>26</v>
      </c>
      <c r="C333" t="s">
        <v>26</v>
      </c>
      <c r="D333">
        <v>10</v>
      </c>
      <c r="E333" t="s">
        <v>64</v>
      </c>
      <c r="F333" t="s">
        <v>65</v>
      </c>
      <c r="G333" s="9">
        <f t="shared" ref="G333:N333" si="59">(G299/G129)*100</f>
        <v>19.226147858934368</v>
      </c>
      <c r="H333" s="9">
        <f t="shared" si="59"/>
        <v>22.037538060508265</v>
      </c>
      <c r="I333" s="9">
        <f t="shared" si="59"/>
        <v>22.845209968711323</v>
      </c>
      <c r="J333" s="9">
        <f t="shared" si="59"/>
        <v>23.741580953036063</v>
      </c>
      <c r="K333" s="9">
        <f t="shared" si="59"/>
        <v>27.020902268570524</v>
      </c>
      <c r="L333" s="9">
        <f t="shared" si="59"/>
        <v>29.238143473144319</v>
      </c>
      <c r="M333" s="9">
        <f t="shared" si="59"/>
        <v>33.428813430384793</v>
      </c>
      <c r="N333" s="9">
        <f t="shared" si="59"/>
        <v>36.140688452987042</v>
      </c>
    </row>
    <row r="334" spans="1:14">
      <c r="A334">
        <v>2</v>
      </c>
      <c r="B334">
        <v>27</v>
      </c>
      <c r="C334" t="s">
        <v>27</v>
      </c>
      <c r="D334">
        <v>10</v>
      </c>
      <c r="E334" t="s">
        <v>64</v>
      </c>
      <c r="F334" t="s">
        <v>65</v>
      </c>
      <c r="G334" s="9">
        <f t="shared" ref="G334:N334" si="60">(G300/G130)*100</f>
        <v>32.073450128906792</v>
      </c>
      <c r="H334" s="9">
        <f t="shared" si="60"/>
        <v>35.805242164188719</v>
      </c>
      <c r="I334" s="9">
        <f t="shared" si="60"/>
        <v>36.585157532518402</v>
      </c>
      <c r="J334" s="9">
        <f t="shared" si="60"/>
        <v>38.302572810814802</v>
      </c>
      <c r="K334" s="9">
        <f t="shared" si="60"/>
        <v>39.869457983697352</v>
      </c>
      <c r="L334" s="9">
        <f t="shared" si="60"/>
        <v>40.51225840811167</v>
      </c>
      <c r="M334" s="9">
        <f t="shared" si="60"/>
        <v>41.012010722448736</v>
      </c>
      <c r="N334" s="9">
        <f t="shared" si="60"/>
        <v>40.254229500485401</v>
      </c>
    </row>
    <row r="335" spans="1:14">
      <c r="A335">
        <v>2</v>
      </c>
      <c r="B335">
        <v>28</v>
      </c>
      <c r="C335" t="s">
        <v>28</v>
      </c>
      <c r="D335">
        <v>10</v>
      </c>
      <c r="E335" t="s">
        <v>64</v>
      </c>
      <c r="F335" t="s">
        <v>65</v>
      </c>
      <c r="G335" s="9">
        <f t="shared" ref="G335:N335" si="61">(G301/G131)*100</f>
        <v>25.930089784912198</v>
      </c>
      <c r="H335" s="9">
        <f t="shared" si="61"/>
        <v>29.123753064996517</v>
      </c>
      <c r="I335" s="9">
        <f t="shared" si="61"/>
        <v>31.697764092549097</v>
      </c>
      <c r="J335" s="9">
        <f t="shared" si="61"/>
        <v>32.362030055761821</v>
      </c>
      <c r="K335" s="9">
        <f t="shared" si="61"/>
        <v>33.114105780958525</v>
      </c>
      <c r="L335" s="9">
        <f t="shared" si="61"/>
        <v>32.189694518388322</v>
      </c>
      <c r="M335" s="9">
        <f t="shared" si="61"/>
        <v>34.174344004761409</v>
      </c>
      <c r="N335" s="9">
        <f t="shared" si="61"/>
        <v>34.201443346870505</v>
      </c>
    </row>
    <row r="336" spans="1:14">
      <c r="A336">
        <v>4</v>
      </c>
      <c r="B336">
        <v>29</v>
      </c>
      <c r="C336" t="s">
        <v>29</v>
      </c>
      <c r="D336">
        <v>10</v>
      </c>
      <c r="E336" t="s">
        <v>64</v>
      </c>
      <c r="F336" t="s">
        <v>65</v>
      </c>
      <c r="G336" s="9">
        <f t="shared" ref="G336:N336" si="62">(G302/G132)*100</f>
        <v>18.657347303152015</v>
      </c>
      <c r="H336" s="9">
        <f t="shared" si="62"/>
        <v>23.062804120130284</v>
      </c>
      <c r="I336" s="9">
        <f t="shared" si="62"/>
        <v>24.823325515841695</v>
      </c>
      <c r="J336" s="9">
        <f t="shared" si="62"/>
        <v>25.353999822183059</v>
      </c>
      <c r="K336" s="9">
        <f t="shared" si="62"/>
        <v>28.205501965981973</v>
      </c>
      <c r="L336" s="9">
        <f t="shared" si="62"/>
        <v>28.796064808051568</v>
      </c>
      <c r="M336" s="9">
        <f t="shared" si="62"/>
        <v>29.812769631574142</v>
      </c>
      <c r="N336" s="9">
        <f t="shared" si="62"/>
        <v>31.821685726389294</v>
      </c>
    </row>
    <row r="337" spans="1:14">
      <c r="A337">
        <v>3</v>
      </c>
      <c r="B337">
        <v>30</v>
      </c>
      <c r="C337" t="s">
        <v>30</v>
      </c>
      <c r="D337">
        <v>10</v>
      </c>
      <c r="E337" t="s">
        <v>64</v>
      </c>
      <c r="F337" t="s">
        <v>65</v>
      </c>
      <c r="G337" s="9">
        <f t="shared" ref="G337:N337" si="63">(G303/G133)*100</f>
        <v>36.569066549689758</v>
      </c>
      <c r="H337" s="9">
        <f t="shared" si="63"/>
        <v>40.446287503402225</v>
      </c>
      <c r="I337" s="9">
        <f t="shared" si="63"/>
        <v>41.22145456021056</v>
      </c>
      <c r="J337" s="9">
        <f t="shared" si="63"/>
        <v>43.88161129686933</v>
      </c>
      <c r="K337" s="9">
        <f t="shared" si="63"/>
        <v>45.331811032489476</v>
      </c>
      <c r="L337" s="9">
        <f t="shared" si="63"/>
        <v>46.843087024821671</v>
      </c>
      <c r="M337" s="9">
        <f t="shared" si="63"/>
        <v>53.044512277969638</v>
      </c>
      <c r="N337" s="9">
        <f t="shared" si="63"/>
        <v>51.478847338666043</v>
      </c>
    </row>
    <row r="338" spans="1:14">
      <c r="A338">
        <v>2</v>
      </c>
      <c r="B338">
        <v>31</v>
      </c>
      <c r="C338" t="s">
        <v>31</v>
      </c>
      <c r="D338">
        <v>10</v>
      </c>
      <c r="E338" t="s">
        <v>64</v>
      </c>
      <c r="F338" t="s">
        <v>65</v>
      </c>
      <c r="G338" s="9">
        <f t="shared" ref="G338:N338" si="64">(G304/G134)*100</f>
        <v>27.321215878375327</v>
      </c>
      <c r="H338" s="9">
        <f t="shared" si="64"/>
        <v>29.72478540104261</v>
      </c>
      <c r="I338" s="9">
        <f t="shared" si="64"/>
        <v>30.739323870395936</v>
      </c>
      <c r="J338" s="9">
        <f t="shared" si="64"/>
        <v>33.015010726552319</v>
      </c>
      <c r="K338" s="9">
        <f t="shared" si="64"/>
        <v>33.594344782923216</v>
      </c>
      <c r="L338" s="9">
        <f t="shared" si="64"/>
        <v>33.632412991619759</v>
      </c>
      <c r="M338" s="9">
        <f t="shared" si="64"/>
        <v>33.36608560461147</v>
      </c>
      <c r="N338" s="9">
        <f t="shared" si="64"/>
        <v>32.888177641793476</v>
      </c>
    </row>
    <row r="339" spans="1:14">
      <c r="A339">
        <v>3</v>
      </c>
      <c r="B339">
        <v>32</v>
      </c>
      <c r="C339" t="s">
        <v>32</v>
      </c>
      <c r="D339">
        <v>10</v>
      </c>
      <c r="E339" t="s">
        <v>64</v>
      </c>
      <c r="F339" t="s">
        <v>65</v>
      </c>
      <c r="G339" s="9">
        <f t="shared" ref="G339:N339" si="65">(G305/G135)*100</f>
        <v>26.72286055668593</v>
      </c>
      <c r="H339" s="9">
        <f t="shared" si="65"/>
        <v>30.163677212108837</v>
      </c>
      <c r="I339" s="9">
        <f t="shared" si="65"/>
        <v>33.870551314856371</v>
      </c>
      <c r="J339" s="9">
        <f t="shared" si="65"/>
        <v>35.62188325002262</v>
      </c>
      <c r="K339" s="9">
        <f t="shared" si="65"/>
        <v>37.607084355939691</v>
      </c>
      <c r="L339" s="9">
        <f t="shared" si="65"/>
        <v>38.545257768862648</v>
      </c>
      <c r="M339" s="9">
        <f t="shared" si="65"/>
        <v>41.213221495432713</v>
      </c>
      <c r="N339" s="9">
        <f t="shared" si="65"/>
        <v>40.539493623629603</v>
      </c>
    </row>
    <row r="340" spans="1:14">
      <c r="A340">
        <v>2</v>
      </c>
      <c r="B340">
        <v>33</v>
      </c>
      <c r="C340" t="s">
        <v>33</v>
      </c>
      <c r="D340">
        <v>10</v>
      </c>
      <c r="E340" t="s">
        <v>64</v>
      </c>
      <c r="F340" t="s">
        <v>65</v>
      </c>
      <c r="G340" s="9">
        <f t="shared" ref="G340:N340" si="66">(G306/G136)*100</f>
        <v>30.870656168360394</v>
      </c>
      <c r="H340" s="9">
        <f t="shared" si="66"/>
        <v>34.701854835196663</v>
      </c>
      <c r="I340" s="9">
        <f t="shared" si="66"/>
        <v>37.126764173128926</v>
      </c>
      <c r="J340" s="9">
        <f t="shared" si="66"/>
        <v>38.436800285067484</v>
      </c>
      <c r="K340" s="9">
        <f t="shared" si="66"/>
        <v>38.479551296202189</v>
      </c>
      <c r="L340" s="9">
        <f t="shared" si="66"/>
        <v>40.095598802705325</v>
      </c>
      <c r="M340" s="9">
        <f t="shared" si="66"/>
        <v>41.568068639608533</v>
      </c>
      <c r="N340" s="9">
        <f t="shared" si="66"/>
        <v>40.872386074580575</v>
      </c>
    </row>
    <row r="341" spans="1:14">
      <c r="A341">
        <v>4</v>
      </c>
      <c r="B341">
        <v>34</v>
      </c>
      <c r="C341" t="s">
        <v>34</v>
      </c>
      <c r="D341">
        <v>10</v>
      </c>
      <c r="E341" t="s">
        <v>64</v>
      </c>
      <c r="F341" t="s">
        <v>65</v>
      </c>
      <c r="G341" s="9">
        <f t="shared" ref="G341:N341" si="67">(G307/G137)*100</f>
        <v>23.64545238191079</v>
      </c>
      <c r="H341" s="9">
        <f t="shared" si="67"/>
        <v>27.860657683242003</v>
      </c>
      <c r="I341" s="9">
        <f t="shared" si="67"/>
        <v>31.856771132993767</v>
      </c>
      <c r="J341" s="9">
        <f t="shared" si="67"/>
        <v>34.799962630208704</v>
      </c>
      <c r="K341" s="9">
        <f t="shared" si="67"/>
        <v>35.839786245450661</v>
      </c>
      <c r="L341" s="9">
        <f t="shared" si="67"/>
        <v>37.9597721657804</v>
      </c>
      <c r="M341" s="9">
        <f t="shared" si="67"/>
        <v>40.745674063823401</v>
      </c>
      <c r="N341" s="9">
        <f t="shared" si="67"/>
        <v>46.588796596927452</v>
      </c>
    </row>
    <row r="342" spans="1:14">
      <c r="A342">
        <v>4</v>
      </c>
      <c r="B342">
        <v>1</v>
      </c>
      <c r="C342" t="s">
        <v>1</v>
      </c>
      <c r="D342">
        <v>11</v>
      </c>
      <c r="E342" t="s">
        <v>66</v>
      </c>
      <c r="F342" t="s">
        <v>67</v>
      </c>
      <c r="G342" s="9">
        <v>4.4111200273798445</v>
      </c>
      <c r="H342" s="9">
        <v>4.6787552380048725</v>
      </c>
      <c r="I342" s="9">
        <v>2.4503740161508247</v>
      </c>
      <c r="J342" s="9">
        <v>5.0380218468077498</v>
      </c>
      <c r="K342" s="9">
        <v>3.7475142593502042</v>
      </c>
      <c r="L342" s="9">
        <v>5.2472635451859206</v>
      </c>
      <c r="M342" s="9">
        <v>4.0328812419518467</v>
      </c>
      <c r="N342" s="9">
        <v>3.5420095335760404</v>
      </c>
    </row>
    <row r="343" spans="1:14">
      <c r="A343">
        <v>3</v>
      </c>
      <c r="B343">
        <v>2</v>
      </c>
      <c r="C343" t="s">
        <v>2</v>
      </c>
      <c r="D343">
        <v>11</v>
      </c>
      <c r="E343" t="s">
        <v>66</v>
      </c>
      <c r="F343" t="s">
        <v>67</v>
      </c>
      <c r="G343" s="9">
        <v>4.3739011137543748</v>
      </c>
      <c r="H343" s="9">
        <v>2.200399999006919</v>
      </c>
      <c r="I343" s="9">
        <v>4.658425436703606</v>
      </c>
      <c r="J343" s="9">
        <v>2.6782678773628721</v>
      </c>
      <c r="K343" s="9">
        <v>3.5324233647632264</v>
      </c>
      <c r="L343" s="9">
        <v>2.7274422893352801</v>
      </c>
      <c r="M343" s="9">
        <v>5.185598045321016</v>
      </c>
      <c r="N343" s="9">
        <v>3.6654531655458289</v>
      </c>
    </row>
    <row r="344" spans="1:14">
      <c r="A344">
        <v>1</v>
      </c>
      <c r="B344">
        <v>3</v>
      </c>
      <c r="C344" t="s">
        <v>3</v>
      </c>
      <c r="D344">
        <v>11</v>
      </c>
      <c r="E344" t="s">
        <v>66</v>
      </c>
      <c r="F344" t="s">
        <v>67</v>
      </c>
      <c r="G344" s="9">
        <v>6.4744851685428539</v>
      </c>
      <c r="H344" s="9">
        <v>6.8539564276109299</v>
      </c>
      <c r="I344" s="9">
        <v>9.2182236300653919</v>
      </c>
      <c r="J344" s="9">
        <v>5.926165889419166</v>
      </c>
      <c r="K344" s="9">
        <v>4.3424103918015433</v>
      </c>
      <c r="L344" s="9">
        <v>-0.36385311404885101</v>
      </c>
      <c r="M344" s="9">
        <v>5.4881456441325804</v>
      </c>
      <c r="N344" s="9">
        <v>2.9264259040487017</v>
      </c>
    </row>
    <row r="345" spans="1:14">
      <c r="A345">
        <v>1</v>
      </c>
      <c r="B345">
        <v>4</v>
      </c>
      <c r="C345" t="s">
        <v>4</v>
      </c>
      <c r="D345">
        <v>11</v>
      </c>
      <c r="E345" t="s">
        <v>66</v>
      </c>
      <c r="F345" t="s">
        <v>67</v>
      </c>
      <c r="G345" s="9">
        <v>3.197380994832999</v>
      </c>
      <c r="H345" s="9">
        <v>6.7302602184963867</v>
      </c>
      <c r="I345" s="9">
        <v>2.4540048515827362</v>
      </c>
      <c r="J345" s="9">
        <v>6.6121192453865163</v>
      </c>
      <c r="K345" s="9">
        <v>6.5817094930737507</v>
      </c>
      <c r="L345" s="9">
        <v>4.2785827834830537</v>
      </c>
      <c r="M345" s="9">
        <v>3.5788384374942916</v>
      </c>
      <c r="N345" s="9">
        <v>2.2133833159329708</v>
      </c>
    </row>
    <row r="346" spans="1:14">
      <c r="A346">
        <v>1</v>
      </c>
      <c r="B346">
        <v>5</v>
      </c>
      <c r="C346" t="s">
        <v>5</v>
      </c>
      <c r="D346">
        <v>11</v>
      </c>
      <c r="E346" t="s">
        <v>66</v>
      </c>
      <c r="F346" t="s">
        <v>67</v>
      </c>
      <c r="G346" s="9">
        <v>5.5289217899464616</v>
      </c>
      <c r="H346" s="9">
        <v>4.0331525113632027</v>
      </c>
      <c r="I346" s="9">
        <v>2.4630563074927947</v>
      </c>
      <c r="J346" s="9">
        <v>2.2605206255601473</v>
      </c>
      <c r="K346" s="9">
        <v>3.1573733081657007</v>
      </c>
      <c r="L346" s="9">
        <v>3.2716673905239135</v>
      </c>
      <c r="M346" s="9">
        <v>3.1855818561580485</v>
      </c>
      <c r="N346" s="9">
        <v>3.4656913542817191</v>
      </c>
    </row>
    <row r="347" spans="1:14">
      <c r="A347">
        <v>4</v>
      </c>
      <c r="B347">
        <v>6</v>
      </c>
      <c r="C347" t="s">
        <v>6</v>
      </c>
      <c r="D347">
        <v>11</v>
      </c>
      <c r="E347" t="s">
        <v>66</v>
      </c>
      <c r="F347" t="s">
        <v>67</v>
      </c>
      <c r="G347" s="9">
        <v>7.0021356848101624</v>
      </c>
      <c r="H347" s="9">
        <v>6.9302071714138824</v>
      </c>
      <c r="I347" s="9">
        <v>6.4393070536923558</v>
      </c>
      <c r="J347" s="9">
        <v>4.2384420297197245</v>
      </c>
      <c r="K347" s="9">
        <v>6.4270638347294851</v>
      </c>
      <c r="L347" s="9">
        <v>9.0660815234955052</v>
      </c>
      <c r="M347" s="9">
        <v>7.6352312640021625</v>
      </c>
      <c r="N347" s="9">
        <v>6.2811856973437719</v>
      </c>
    </row>
    <row r="348" spans="1:14">
      <c r="A348">
        <v>3</v>
      </c>
      <c r="B348">
        <v>7</v>
      </c>
      <c r="C348" t="s">
        <v>7</v>
      </c>
      <c r="D348">
        <v>11</v>
      </c>
      <c r="E348" t="s">
        <v>66</v>
      </c>
      <c r="F348" t="s">
        <v>67</v>
      </c>
      <c r="G348" s="9">
        <v>4.4168696127450779</v>
      </c>
      <c r="H348" s="9">
        <v>6.3688825384598191</v>
      </c>
      <c r="I348" s="9">
        <v>4.9721093466839061</v>
      </c>
      <c r="J348" s="9">
        <v>2.6023314985863299</v>
      </c>
      <c r="K348" s="9">
        <v>2.1206470247905562</v>
      </c>
      <c r="L348" s="9">
        <v>5.0511731184220698</v>
      </c>
      <c r="M348" s="9">
        <v>2.8695033447275309</v>
      </c>
      <c r="N348" s="9">
        <v>3.451975805312002</v>
      </c>
    </row>
    <row r="349" spans="1:14">
      <c r="A349">
        <v>2</v>
      </c>
      <c r="B349">
        <v>8</v>
      </c>
      <c r="C349" t="s">
        <v>8</v>
      </c>
      <c r="D349">
        <v>11</v>
      </c>
      <c r="E349" t="s">
        <v>66</v>
      </c>
      <c r="F349" t="s">
        <v>67</v>
      </c>
      <c r="G349" s="9">
        <v>3.2907220480969057</v>
      </c>
      <c r="H349" s="9">
        <v>2.596091077049989</v>
      </c>
      <c r="I349" s="9">
        <v>0.47245781494724692</v>
      </c>
      <c r="J349" s="9">
        <v>1.137464107268249</v>
      </c>
      <c r="K349" s="9">
        <v>0.87987413335814946</v>
      </c>
      <c r="L349" s="9">
        <v>0.28885945200305407</v>
      </c>
      <c r="M349" s="9">
        <v>0.2055285749396063</v>
      </c>
      <c r="N349" s="9">
        <v>0.33957403718030132</v>
      </c>
    </row>
    <row r="350" spans="1:14">
      <c r="A350">
        <v>3</v>
      </c>
      <c r="B350">
        <v>9</v>
      </c>
      <c r="C350" t="s">
        <v>9</v>
      </c>
      <c r="D350">
        <v>11</v>
      </c>
      <c r="E350" t="s">
        <v>66</v>
      </c>
      <c r="F350" t="s">
        <v>67</v>
      </c>
      <c r="G350" s="9">
        <v>6.8061182873856874</v>
      </c>
      <c r="H350" s="9">
        <v>6.2125508735119794</v>
      </c>
      <c r="I350" s="9">
        <v>10.952477832698504</v>
      </c>
      <c r="J350" s="9">
        <v>5.4607178472320994</v>
      </c>
      <c r="K350" s="9">
        <v>6.3553666630406846</v>
      </c>
      <c r="L350" s="9">
        <v>5.4257052554627094</v>
      </c>
      <c r="M350" s="9">
        <v>2.4799012128673859</v>
      </c>
      <c r="N350" s="9">
        <v>2.7988804001482404</v>
      </c>
    </row>
    <row r="351" spans="1:14">
      <c r="A351">
        <v>3</v>
      </c>
      <c r="B351">
        <v>10</v>
      </c>
      <c r="C351" t="s">
        <v>10</v>
      </c>
      <c r="D351">
        <v>11</v>
      </c>
      <c r="E351" t="s">
        <v>66</v>
      </c>
      <c r="F351" t="s">
        <v>67</v>
      </c>
      <c r="G351" s="9">
        <v>2.596280457434208E-2</v>
      </c>
      <c r="H351" s="9">
        <v>4.5025441704097835</v>
      </c>
      <c r="I351" s="9">
        <v>0.28514840897244653</v>
      </c>
      <c r="J351" s="9">
        <v>0.16104611776270872</v>
      </c>
      <c r="K351" s="9">
        <v>5.7043333358943293</v>
      </c>
      <c r="L351" s="9">
        <v>1.6033076790240797</v>
      </c>
      <c r="M351" s="9">
        <v>2.1148252467132034</v>
      </c>
      <c r="N351" s="9">
        <v>2.8292956724306872</v>
      </c>
    </row>
    <row r="352" spans="1:14">
      <c r="A352">
        <v>3</v>
      </c>
      <c r="B352">
        <v>11</v>
      </c>
      <c r="C352" t="s">
        <v>11</v>
      </c>
      <c r="D352">
        <v>11</v>
      </c>
      <c r="E352" t="s">
        <v>66</v>
      </c>
      <c r="F352" t="s">
        <v>67</v>
      </c>
      <c r="G352" s="9">
        <v>3.0441923933816506</v>
      </c>
      <c r="H352" s="9">
        <v>2.1545700377883614</v>
      </c>
      <c r="I352" s="9">
        <v>-0.95443338409562095</v>
      </c>
      <c r="J352" s="9">
        <v>5.5967425309722874</v>
      </c>
      <c r="K352" s="9">
        <v>2.200560873897861</v>
      </c>
      <c r="L352" s="9">
        <v>1.6625440092915555</v>
      </c>
      <c r="M352" s="9">
        <v>2.6253451861550481</v>
      </c>
      <c r="N352" s="9">
        <v>1.5194474557358006</v>
      </c>
    </row>
    <row r="353" spans="1:14">
      <c r="A353">
        <v>3</v>
      </c>
      <c r="B353">
        <v>12</v>
      </c>
      <c r="C353" t="s">
        <v>12</v>
      </c>
      <c r="D353">
        <v>11</v>
      </c>
      <c r="E353" t="s">
        <v>66</v>
      </c>
      <c r="F353" t="s">
        <v>67</v>
      </c>
      <c r="G353" s="9">
        <v>5.136083849747175</v>
      </c>
      <c r="H353" s="9">
        <v>3.0555266028806427</v>
      </c>
      <c r="I353" s="9">
        <v>3.5358908641114128</v>
      </c>
      <c r="J353" s="9">
        <v>3.2772592016937718</v>
      </c>
      <c r="K353" s="9">
        <v>2.4075619798915371</v>
      </c>
      <c r="L353" s="9">
        <v>1.5766017875224358</v>
      </c>
      <c r="M353" s="9">
        <v>-2.0983497390896777</v>
      </c>
      <c r="N353" s="9">
        <v>1.1087249267855315</v>
      </c>
    </row>
    <row r="354" spans="1:14">
      <c r="A354">
        <v>1</v>
      </c>
      <c r="B354">
        <v>13</v>
      </c>
      <c r="C354" t="s">
        <v>13</v>
      </c>
      <c r="D354">
        <v>11</v>
      </c>
      <c r="E354" t="s">
        <v>66</v>
      </c>
      <c r="F354" t="s">
        <v>67</v>
      </c>
      <c r="G354" s="9">
        <v>4.0762052893750234</v>
      </c>
      <c r="H354" s="9">
        <v>5.1729373573116355</v>
      </c>
      <c r="I354" s="9">
        <v>2.3186060619547089</v>
      </c>
      <c r="J354" s="9">
        <v>2.4203182248452304</v>
      </c>
      <c r="K354" s="9">
        <v>4.0953448949829996</v>
      </c>
      <c r="L354" s="9">
        <v>6.5320578794418216</v>
      </c>
      <c r="M354" s="9">
        <v>6.6768722503699918</v>
      </c>
      <c r="N354" s="9">
        <v>5.8458696605427463</v>
      </c>
    </row>
    <row r="355" spans="1:14">
      <c r="A355">
        <v>2</v>
      </c>
      <c r="B355">
        <v>14</v>
      </c>
      <c r="C355" t="s">
        <v>14</v>
      </c>
      <c r="D355">
        <v>11</v>
      </c>
      <c r="E355" t="s">
        <v>66</v>
      </c>
      <c r="F355" t="s">
        <v>67</v>
      </c>
      <c r="G355" s="9">
        <v>3.1147097954884906</v>
      </c>
      <c r="H355" s="9">
        <v>3.2931148916562458</v>
      </c>
      <c r="I355" s="9">
        <v>4.4688069908002337</v>
      </c>
      <c r="J355" s="9">
        <v>2.4117833316033677</v>
      </c>
      <c r="K355" s="9">
        <v>3.6684755796744017</v>
      </c>
      <c r="L355" s="9">
        <v>4.1820294319338869</v>
      </c>
      <c r="M355" s="9">
        <v>3.9708604664286717</v>
      </c>
      <c r="N355" s="9">
        <v>3.4747615249059116</v>
      </c>
    </row>
    <row r="356" spans="1:14">
      <c r="A356">
        <v>3</v>
      </c>
      <c r="B356">
        <v>15</v>
      </c>
      <c r="C356" t="s">
        <v>15</v>
      </c>
      <c r="D356">
        <v>11</v>
      </c>
      <c r="E356" t="s">
        <v>66</v>
      </c>
      <c r="F356" t="s">
        <v>67</v>
      </c>
      <c r="G356" s="9">
        <v>2.6202723240788206</v>
      </c>
      <c r="H356" s="9">
        <v>3.3831869342423548</v>
      </c>
      <c r="I356" s="9">
        <v>6.9987264759195256</v>
      </c>
      <c r="J356" s="9">
        <v>5.9185001254961733</v>
      </c>
      <c r="K356" s="9">
        <v>3.8430232909737461</v>
      </c>
      <c r="L356" s="9">
        <v>4.5234150321919353</v>
      </c>
      <c r="M356" s="9">
        <v>6.939879087629941</v>
      </c>
      <c r="N356" s="9">
        <v>7.166161938387261</v>
      </c>
    </row>
    <row r="357" spans="1:14">
      <c r="A357">
        <v>2</v>
      </c>
      <c r="B357">
        <v>16</v>
      </c>
      <c r="C357" t="s">
        <v>16</v>
      </c>
      <c r="D357">
        <v>11</v>
      </c>
      <c r="E357" t="s">
        <v>66</v>
      </c>
      <c r="F357" t="s">
        <v>67</v>
      </c>
      <c r="G357" s="9">
        <v>7.6221353245123025</v>
      </c>
      <c r="H357" s="9">
        <v>6.4350712565664381</v>
      </c>
      <c r="I357" s="9">
        <v>6.780795886539126</v>
      </c>
      <c r="J357" s="9">
        <v>4.5465509344433164</v>
      </c>
      <c r="K357" s="9">
        <v>0.46474339523387975</v>
      </c>
      <c r="L357" s="9">
        <v>5.8062044460571505</v>
      </c>
      <c r="M357" s="9">
        <v>6.2664302926580318</v>
      </c>
      <c r="N357" s="9">
        <v>3.6126620401209619</v>
      </c>
    </row>
    <row r="358" spans="1:14">
      <c r="A358">
        <v>1</v>
      </c>
      <c r="B358">
        <v>17</v>
      </c>
      <c r="C358" t="s">
        <v>17</v>
      </c>
      <c r="D358">
        <v>11</v>
      </c>
      <c r="E358" t="s">
        <v>66</v>
      </c>
      <c r="F358" t="s">
        <v>67</v>
      </c>
      <c r="G358" s="9">
        <v>6.7915218790395526</v>
      </c>
      <c r="H358" s="9">
        <v>5.1463328425499721</v>
      </c>
      <c r="I358" s="9">
        <v>6.994968074940533</v>
      </c>
      <c r="J358" s="9">
        <v>6.8900707363108937</v>
      </c>
      <c r="K358" s="9">
        <v>5.2217653897543403</v>
      </c>
      <c r="L358" s="9">
        <v>4.414862291948185</v>
      </c>
      <c r="M358" s="9">
        <v>5.8611290752001999</v>
      </c>
      <c r="N358" s="9">
        <v>5.8997319333808473</v>
      </c>
    </row>
    <row r="359" spans="1:14">
      <c r="A359">
        <v>2</v>
      </c>
      <c r="B359">
        <v>18</v>
      </c>
      <c r="C359" t="s">
        <v>48</v>
      </c>
      <c r="D359">
        <v>11</v>
      </c>
      <c r="E359" t="s">
        <v>66</v>
      </c>
      <c r="F359" t="s">
        <v>67</v>
      </c>
      <c r="G359" s="9">
        <v>2.3635511425509348</v>
      </c>
      <c r="H359" s="9">
        <v>4.2935301141817428</v>
      </c>
      <c r="I359" s="9">
        <v>7.5627463870564959</v>
      </c>
      <c r="J359" s="9">
        <v>5.7839438007179833</v>
      </c>
      <c r="K359" s="9">
        <v>5.7863508785744866</v>
      </c>
      <c r="L359" s="9">
        <v>-1.3040312613921246</v>
      </c>
      <c r="M359" s="9">
        <v>-3.2661485013633196</v>
      </c>
      <c r="N359" s="9">
        <v>-0.17276591671488983</v>
      </c>
    </row>
    <row r="360" spans="1:14">
      <c r="A360">
        <v>2</v>
      </c>
      <c r="B360">
        <v>19</v>
      </c>
      <c r="C360" t="s">
        <v>19</v>
      </c>
      <c r="D360">
        <v>11</v>
      </c>
      <c r="E360" t="s">
        <v>66</v>
      </c>
      <c r="F360" t="s">
        <v>67</v>
      </c>
      <c r="G360" s="9">
        <v>3.9321692703342404</v>
      </c>
      <c r="H360" s="9">
        <v>4.6300558379575474</v>
      </c>
      <c r="I360" s="9">
        <v>3.2843416265558867</v>
      </c>
      <c r="J360" s="9">
        <v>3.4910798339752525</v>
      </c>
      <c r="K360" s="9">
        <v>3.1140289297329149</v>
      </c>
      <c r="L360" s="9">
        <v>0.8611932507540665</v>
      </c>
      <c r="M360" s="9">
        <v>1.0099249418635381</v>
      </c>
      <c r="N360" s="9">
        <v>1.3357418932632203</v>
      </c>
    </row>
    <row r="361" spans="1:14">
      <c r="A361">
        <v>2</v>
      </c>
      <c r="B361">
        <v>20</v>
      </c>
      <c r="C361" t="s">
        <v>20</v>
      </c>
      <c r="D361">
        <v>11</v>
      </c>
      <c r="E361" t="s">
        <v>66</v>
      </c>
      <c r="F361" t="s">
        <v>67</v>
      </c>
      <c r="G361" s="9">
        <v>6.4739382516186161</v>
      </c>
      <c r="H361" s="9">
        <v>3.5367448006520696</v>
      </c>
      <c r="I361" s="9">
        <v>3.0168854821707392</v>
      </c>
      <c r="J361" s="9">
        <v>1.7167606576897976</v>
      </c>
      <c r="K361" s="9">
        <v>4.2460104762294337</v>
      </c>
      <c r="L361" s="9">
        <v>3.1649209179364979</v>
      </c>
      <c r="M361" s="9">
        <v>4.1085713904790655</v>
      </c>
      <c r="N361" s="9">
        <v>4.0376735024639565</v>
      </c>
    </row>
    <row r="362" spans="1:14">
      <c r="A362">
        <v>3</v>
      </c>
      <c r="B362">
        <v>21</v>
      </c>
      <c r="C362" t="s">
        <v>21</v>
      </c>
      <c r="D362">
        <v>11</v>
      </c>
      <c r="E362" t="s">
        <v>66</v>
      </c>
      <c r="F362" t="s">
        <v>67</v>
      </c>
      <c r="G362" s="9">
        <v>6.2344955805706981</v>
      </c>
      <c r="H362" s="9">
        <v>4.1325576196776792</v>
      </c>
      <c r="I362" s="9">
        <v>6.0811827839706734</v>
      </c>
      <c r="J362" s="9">
        <v>1.2495542324907349</v>
      </c>
      <c r="K362" s="9">
        <v>4.7332270657939102</v>
      </c>
      <c r="L362" s="9">
        <v>5.988738874863575</v>
      </c>
      <c r="M362" s="9">
        <v>4.5738586203941667</v>
      </c>
      <c r="N362" s="9">
        <v>5.7977898920461568</v>
      </c>
    </row>
    <row r="363" spans="1:14">
      <c r="A363">
        <v>3</v>
      </c>
      <c r="B363">
        <v>22</v>
      </c>
      <c r="C363" t="s">
        <v>22</v>
      </c>
      <c r="D363">
        <v>11</v>
      </c>
      <c r="E363" t="s">
        <v>66</v>
      </c>
      <c r="F363" t="s">
        <v>67</v>
      </c>
      <c r="G363" s="9">
        <v>4.5598522373915262</v>
      </c>
      <c r="H363" s="9">
        <v>3.2869272468291966</v>
      </c>
      <c r="I363" s="9">
        <v>4.4588095777460035</v>
      </c>
      <c r="J363" s="9">
        <v>7.1318884718573727</v>
      </c>
      <c r="K363" s="9">
        <v>3.1630679004068574</v>
      </c>
      <c r="L363" s="9">
        <v>6.5346039926600596</v>
      </c>
      <c r="M363" s="9">
        <v>1.6523446701878663</v>
      </c>
      <c r="N363" s="9">
        <v>1.8045102916644851</v>
      </c>
    </row>
    <row r="364" spans="1:14">
      <c r="A364">
        <v>3</v>
      </c>
      <c r="B364">
        <v>23</v>
      </c>
      <c r="C364" t="s">
        <v>23</v>
      </c>
      <c r="D364">
        <v>11</v>
      </c>
      <c r="E364" t="s">
        <v>66</v>
      </c>
      <c r="F364" t="s">
        <v>67</v>
      </c>
      <c r="G364" s="9">
        <v>2.9833062432944812</v>
      </c>
      <c r="H364" s="9">
        <v>2.7244942501165381</v>
      </c>
      <c r="I364" s="9">
        <v>3.6120462148042209</v>
      </c>
      <c r="J364" s="9">
        <v>3.2613011747442355</v>
      </c>
      <c r="K364" s="9">
        <v>2.415920690534179</v>
      </c>
      <c r="L364" s="9">
        <v>5.0221729429597017</v>
      </c>
      <c r="M364" s="9">
        <v>3.0776977196790956</v>
      </c>
      <c r="N364" s="9">
        <v>3.6207542486533351</v>
      </c>
    </row>
    <row r="365" spans="1:14">
      <c r="A365">
        <v>2</v>
      </c>
      <c r="B365">
        <v>24</v>
      </c>
      <c r="C365" t="s">
        <v>24</v>
      </c>
      <c r="D365">
        <v>11</v>
      </c>
      <c r="E365" t="s">
        <v>66</v>
      </c>
      <c r="F365" t="s">
        <v>67</v>
      </c>
      <c r="G365" s="9">
        <v>6.1849757817248774</v>
      </c>
      <c r="H365" s="9">
        <v>6.0394429115223858</v>
      </c>
      <c r="I365" s="9">
        <v>5.6448853266124921</v>
      </c>
      <c r="J365" s="9">
        <v>5.2629759286257682</v>
      </c>
      <c r="K365" s="9">
        <v>1.771165025812893</v>
      </c>
      <c r="L365" s="9">
        <v>3.9375009903513059</v>
      </c>
      <c r="M365" s="9">
        <v>3.3067630984968677</v>
      </c>
      <c r="N365" s="9">
        <v>9.6043212398200239E-2</v>
      </c>
    </row>
    <row r="366" spans="1:14">
      <c r="A366">
        <v>2</v>
      </c>
      <c r="B366">
        <v>25</v>
      </c>
      <c r="C366" t="s">
        <v>25</v>
      </c>
      <c r="D366">
        <v>11</v>
      </c>
      <c r="E366" t="s">
        <v>66</v>
      </c>
      <c r="F366" t="s">
        <v>67</v>
      </c>
      <c r="G366" s="9">
        <v>3.821075098686344</v>
      </c>
      <c r="H366" s="9">
        <v>4.3976571207920756</v>
      </c>
      <c r="I366" s="9">
        <v>6.1451243853465343</v>
      </c>
      <c r="J366" s="9">
        <v>0.43406110129737829</v>
      </c>
      <c r="K366" s="9">
        <v>3.9631028399379264</v>
      </c>
      <c r="L366" s="9">
        <v>5.2809499207997934</v>
      </c>
      <c r="M366" s="9">
        <v>4.3710588926142435</v>
      </c>
      <c r="N366" s="9">
        <v>4.2164115624331089</v>
      </c>
    </row>
    <row r="367" spans="1:14">
      <c r="A367">
        <v>3</v>
      </c>
      <c r="B367">
        <v>26</v>
      </c>
      <c r="C367" t="s">
        <v>26</v>
      </c>
      <c r="D367">
        <v>11</v>
      </c>
      <c r="E367" t="s">
        <v>66</v>
      </c>
      <c r="F367" t="s">
        <v>67</v>
      </c>
      <c r="G367" s="9">
        <v>7.3244523399664141</v>
      </c>
      <c r="H367" s="9">
        <v>5.7138231948343332</v>
      </c>
      <c r="I367" s="9">
        <v>5.9314350111456804</v>
      </c>
      <c r="J367" s="9">
        <v>5.7444974318340947</v>
      </c>
      <c r="K367" s="9">
        <v>4.0775136374125553</v>
      </c>
      <c r="L367" s="9">
        <v>6.8951812899405551</v>
      </c>
      <c r="M367" s="9">
        <v>5.8393911214802641</v>
      </c>
      <c r="N367" s="9">
        <v>4.508946385585122</v>
      </c>
    </row>
    <row r="368" spans="1:14">
      <c r="A368">
        <v>2</v>
      </c>
      <c r="B368">
        <v>27</v>
      </c>
      <c r="C368" t="s">
        <v>27</v>
      </c>
      <c r="D368">
        <v>11</v>
      </c>
      <c r="E368" t="s">
        <v>66</v>
      </c>
      <c r="F368" t="s">
        <v>67</v>
      </c>
      <c r="G368" s="9">
        <v>4.5785730989062356</v>
      </c>
      <c r="H368" s="9">
        <v>4.9323973070367622</v>
      </c>
      <c r="I368" s="9">
        <v>10.022133313674964</v>
      </c>
      <c r="J368" s="9">
        <v>5.8655898227692349</v>
      </c>
      <c r="K368" s="9">
        <v>7.8599668282812063</v>
      </c>
      <c r="L368" s="9">
        <v>5.5627446787059442</v>
      </c>
      <c r="M368" s="9">
        <v>5.3203717915809801</v>
      </c>
      <c r="N368" s="9">
        <v>2.7506150769889937</v>
      </c>
    </row>
    <row r="369" spans="1:14">
      <c r="A369">
        <v>2</v>
      </c>
      <c r="B369">
        <v>28</v>
      </c>
      <c r="C369" t="s">
        <v>28</v>
      </c>
      <c r="D369">
        <v>11</v>
      </c>
      <c r="E369" t="s">
        <v>66</v>
      </c>
      <c r="F369" t="s">
        <v>67</v>
      </c>
      <c r="G369" s="9">
        <v>5.8524864746043903</v>
      </c>
      <c r="H369" s="9">
        <v>5.6580497478573744</v>
      </c>
      <c r="I369" s="9">
        <v>6.7552814321055532</v>
      </c>
      <c r="J369" s="9">
        <v>6.3452161947377572</v>
      </c>
      <c r="K369" s="9">
        <v>2.4019866289271663</v>
      </c>
      <c r="L369" s="9">
        <v>4.4629186187556069</v>
      </c>
      <c r="M369" s="9">
        <v>4.3183424769952294</v>
      </c>
      <c r="N369" s="9">
        <v>2.2012235819963033</v>
      </c>
    </row>
    <row r="370" spans="1:14">
      <c r="A370">
        <v>4</v>
      </c>
      <c r="B370">
        <v>29</v>
      </c>
      <c r="C370" t="s">
        <v>29</v>
      </c>
      <c r="D370">
        <v>11</v>
      </c>
      <c r="E370" t="s">
        <v>66</v>
      </c>
      <c r="F370" t="s">
        <v>67</v>
      </c>
      <c r="G370" s="9">
        <v>4.4115221104860325</v>
      </c>
      <c r="H370" s="9">
        <v>6.0361426819217856</v>
      </c>
      <c r="I370" s="9">
        <v>9.3117796842796317</v>
      </c>
      <c r="J370" s="9">
        <v>0.10708866308941634</v>
      </c>
      <c r="K370" s="9">
        <v>7.658730799432556</v>
      </c>
      <c r="L370" s="9">
        <v>5.7646326933543657</v>
      </c>
      <c r="M370" s="9">
        <v>6.3718002319778977</v>
      </c>
      <c r="N370" s="9">
        <v>5.023318091520057</v>
      </c>
    </row>
    <row r="371" spans="1:14">
      <c r="A371">
        <v>3</v>
      </c>
      <c r="B371">
        <v>30</v>
      </c>
      <c r="C371" t="s">
        <v>30</v>
      </c>
      <c r="D371">
        <v>11</v>
      </c>
      <c r="E371" t="s">
        <v>66</v>
      </c>
      <c r="F371" t="s">
        <v>67</v>
      </c>
      <c r="G371" s="9">
        <v>6.2850192860868237</v>
      </c>
      <c r="H371" s="9">
        <v>6.5583898569264498</v>
      </c>
      <c r="I371" s="9">
        <v>3.4712068368438542</v>
      </c>
      <c r="J371" s="9">
        <v>2.5443791427454787</v>
      </c>
      <c r="K371" s="9">
        <v>3.6723581221346446</v>
      </c>
      <c r="L371" s="9">
        <v>4.4608508833806404</v>
      </c>
      <c r="M371" s="9">
        <v>3.547991369473924</v>
      </c>
      <c r="N371" s="9">
        <v>5.8670667999630277</v>
      </c>
    </row>
    <row r="372" spans="1:14">
      <c r="A372">
        <v>2</v>
      </c>
      <c r="B372">
        <v>31</v>
      </c>
      <c r="C372" t="s">
        <v>31</v>
      </c>
      <c r="D372">
        <v>11</v>
      </c>
      <c r="E372" t="s">
        <v>66</v>
      </c>
      <c r="F372" t="s">
        <v>67</v>
      </c>
      <c r="G372" s="9">
        <v>2.6279454839150285</v>
      </c>
      <c r="H372" s="9">
        <v>3.7155195458682622</v>
      </c>
      <c r="I372" s="9">
        <v>5.8555280248823616</v>
      </c>
      <c r="J372" s="9">
        <v>4.3396651290499966</v>
      </c>
      <c r="K372" s="9">
        <v>2.0145166342010246</v>
      </c>
      <c r="L372" s="9">
        <v>3.4044002900776471</v>
      </c>
      <c r="M372" s="9">
        <v>3.4606381579328493</v>
      </c>
      <c r="N372" s="9">
        <v>2.731665963487151</v>
      </c>
    </row>
    <row r="373" spans="1:14">
      <c r="A373">
        <v>3</v>
      </c>
      <c r="B373">
        <v>32</v>
      </c>
      <c r="C373" t="s">
        <v>32</v>
      </c>
      <c r="D373">
        <v>11</v>
      </c>
      <c r="E373" t="s">
        <v>66</v>
      </c>
      <c r="F373" t="s">
        <v>67</v>
      </c>
      <c r="G373" s="9">
        <v>6.0729787035758154</v>
      </c>
      <c r="H373" s="9">
        <v>5.2580216615720987</v>
      </c>
      <c r="I373" s="9">
        <v>4.0563906158126439</v>
      </c>
      <c r="J373" s="9">
        <v>3.5948895596265684</v>
      </c>
      <c r="K373" s="9">
        <v>1.3563749313204809</v>
      </c>
      <c r="L373" s="9">
        <v>1.1773679651914115</v>
      </c>
      <c r="M373" s="9">
        <v>2.1581284616343677</v>
      </c>
      <c r="N373" s="9">
        <v>3.2187637280541637</v>
      </c>
    </row>
    <row r="374" spans="1:14">
      <c r="A374">
        <v>2</v>
      </c>
      <c r="B374">
        <v>33</v>
      </c>
      <c r="C374" t="s">
        <v>33</v>
      </c>
      <c r="D374">
        <v>11</v>
      </c>
      <c r="E374" t="s">
        <v>66</v>
      </c>
      <c r="F374" t="s">
        <v>67</v>
      </c>
      <c r="G374" s="9">
        <v>5.3126553243427077</v>
      </c>
      <c r="H374" s="9">
        <v>4.7053398658403411</v>
      </c>
      <c r="I374" s="9">
        <v>4.3728744964966371</v>
      </c>
      <c r="J374" s="9">
        <v>5.5659049346732603</v>
      </c>
      <c r="K374" s="9">
        <v>4.6460214780222886</v>
      </c>
      <c r="L374" s="9">
        <v>5.313742379407338</v>
      </c>
      <c r="M374" s="9">
        <v>4.8661195022504655</v>
      </c>
      <c r="N374" s="9">
        <v>5.1283343183888386</v>
      </c>
    </row>
    <row r="375" spans="1:14">
      <c r="A375">
        <v>4</v>
      </c>
      <c r="B375">
        <v>34</v>
      </c>
      <c r="C375" t="s">
        <v>34</v>
      </c>
      <c r="D375">
        <v>11</v>
      </c>
      <c r="E375" t="s">
        <v>66</v>
      </c>
      <c r="F375" t="s">
        <v>67</v>
      </c>
      <c r="G375" s="9">
        <v>5.1305640992633572</v>
      </c>
      <c r="H375" s="9">
        <v>2.2570846662623545</v>
      </c>
      <c r="I375" s="9">
        <v>-2.0996799750092165</v>
      </c>
      <c r="J375" s="9">
        <v>2.1124307162890377</v>
      </c>
      <c r="K375" s="9">
        <v>1.4632866964143343</v>
      </c>
      <c r="L375" s="9">
        <v>1.9329671800088377</v>
      </c>
      <c r="M375" s="9">
        <v>2.1582228503709056</v>
      </c>
      <c r="N375" s="9">
        <v>1.0289541239694833</v>
      </c>
    </row>
    <row r="376" spans="1:14">
      <c r="A376">
        <v>4</v>
      </c>
      <c r="B376">
        <v>1</v>
      </c>
      <c r="C376" t="s">
        <v>1</v>
      </c>
      <c r="D376">
        <v>12</v>
      </c>
      <c r="E376" t="s">
        <v>68</v>
      </c>
      <c r="F376" t="s">
        <v>69</v>
      </c>
      <c r="G376" s="9">
        <v>6.3757020333727654</v>
      </c>
      <c r="H376" s="9">
        <v>5.6349178718190895</v>
      </c>
      <c r="I376" s="9">
        <v>4.3396632462444851</v>
      </c>
      <c r="J376" s="9">
        <v>4.0829339342487225</v>
      </c>
      <c r="K376" s="9">
        <v>3.50118913841444</v>
      </c>
      <c r="L376" s="9">
        <v>4.0914340695613172</v>
      </c>
      <c r="M376" s="9">
        <v>4.3688302753893016</v>
      </c>
      <c r="N376" s="9">
        <v>3.3018714094781743</v>
      </c>
    </row>
    <row r="377" spans="1:14">
      <c r="A377">
        <v>3</v>
      </c>
      <c r="B377">
        <v>2</v>
      </c>
      <c r="C377" t="s">
        <v>2</v>
      </c>
      <c r="D377">
        <v>12</v>
      </c>
      <c r="E377" t="s">
        <v>68</v>
      </c>
      <c r="F377" t="s">
        <v>69</v>
      </c>
      <c r="G377" s="9">
        <v>7.2248193528446469</v>
      </c>
      <c r="H377" s="9">
        <v>8.2648617896392764</v>
      </c>
      <c r="I377" s="9">
        <v>6.929481812146232</v>
      </c>
      <c r="J377" s="9">
        <v>6.8123402373206465</v>
      </c>
      <c r="K377" s="9">
        <v>6.6229123408130031</v>
      </c>
      <c r="L377" s="9">
        <v>8.6555954904291141</v>
      </c>
      <c r="M377" s="9">
        <v>6.6122341473176638</v>
      </c>
      <c r="N377" s="9">
        <v>5.6915661489636227</v>
      </c>
    </row>
    <row r="378" spans="1:14">
      <c r="A378">
        <v>1</v>
      </c>
      <c r="B378">
        <v>3</v>
      </c>
      <c r="C378" t="s">
        <v>3</v>
      </c>
      <c r="D378">
        <v>12</v>
      </c>
      <c r="E378" t="s">
        <v>68</v>
      </c>
      <c r="F378" t="s">
        <v>69</v>
      </c>
      <c r="G378" s="9">
        <v>7.1792768502308757</v>
      </c>
      <c r="H378" s="9">
        <v>5.9145115065312392</v>
      </c>
      <c r="I378" s="9">
        <v>5.3473221633977053</v>
      </c>
      <c r="J378" s="9">
        <v>4.1587290116075426</v>
      </c>
      <c r="K378" s="9">
        <v>5.0716476319868642</v>
      </c>
      <c r="L378" s="9">
        <v>7.3668616638990381</v>
      </c>
      <c r="M378" s="9">
        <v>3.1290316890160597</v>
      </c>
      <c r="N378" s="9">
        <v>2.8065244594416061</v>
      </c>
    </row>
    <row r="379" spans="1:14">
      <c r="A379">
        <v>1</v>
      </c>
      <c r="B379">
        <v>4</v>
      </c>
      <c r="C379" t="s">
        <v>4</v>
      </c>
      <c r="D379">
        <v>12</v>
      </c>
      <c r="E379" t="s">
        <v>68</v>
      </c>
      <c r="F379" t="s">
        <v>69</v>
      </c>
      <c r="G379" s="9">
        <v>8.7716995360534114</v>
      </c>
      <c r="H379" s="9">
        <v>5.1858232413837024</v>
      </c>
      <c r="I379" s="9">
        <v>6.4338716840341759</v>
      </c>
      <c r="J379" s="9">
        <v>5.1380393454061757</v>
      </c>
      <c r="K379" s="9">
        <v>4.4010178292595237</v>
      </c>
      <c r="L379" s="9">
        <v>6.4692584642160655</v>
      </c>
      <c r="M379" s="9">
        <v>7.2809999291067129</v>
      </c>
      <c r="N379" s="9">
        <v>7.6405323547636739</v>
      </c>
    </row>
    <row r="380" spans="1:14">
      <c r="A380">
        <v>1</v>
      </c>
      <c r="B380">
        <v>5</v>
      </c>
      <c r="C380" t="s">
        <v>5</v>
      </c>
      <c r="D380">
        <v>12</v>
      </c>
      <c r="E380" t="s">
        <v>68</v>
      </c>
      <c r="F380" t="s">
        <v>69</v>
      </c>
      <c r="G380" s="9">
        <v>6.9804936382565463</v>
      </c>
      <c r="H380" s="9">
        <v>8.0304624154599722</v>
      </c>
      <c r="I380" s="9">
        <v>7.1873416384837574</v>
      </c>
      <c r="J380" s="9">
        <v>7.1852778330451228</v>
      </c>
      <c r="K380" s="9">
        <v>7.9788063951736987</v>
      </c>
      <c r="L380" s="9">
        <v>8.7333917064971835</v>
      </c>
      <c r="M380" s="9">
        <v>7.9225843081962566</v>
      </c>
      <c r="N380" s="9">
        <v>7.3020736302061628</v>
      </c>
    </row>
    <row r="381" spans="1:14">
      <c r="A381">
        <v>4</v>
      </c>
      <c r="B381">
        <v>6</v>
      </c>
      <c r="C381" t="s">
        <v>6</v>
      </c>
      <c r="D381">
        <v>12</v>
      </c>
      <c r="E381" t="s">
        <v>68</v>
      </c>
      <c r="F381" t="s">
        <v>69</v>
      </c>
      <c r="G381" s="9">
        <v>10.359673924771172</v>
      </c>
      <c r="H381" s="9">
        <v>10.029186336868179</v>
      </c>
      <c r="I381" s="9">
        <v>7.8579595800710056</v>
      </c>
      <c r="J381" s="9">
        <v>6.130971002262986</v>
      </c>
      <c r="K381" s="9">
        <v>9.6975476048902784</v>
      </c>
      <c r="L381" s="9">
        <v>9.7714495354624944</v>
      </c>
      <c r="M381" s="9">
        <v>9.6381947191917163</v>
      </c>
      <c r="N381" s="9">
        <v>11.05156040041293</v>
      </c>
    </row>
    <row r="382" spans="1:14">
      <c r="A382">
        <v>3</v>
      </c>
      <c r="B382">
        <v>7</v>
      </c>
      <c r="C382" t="s">
        <v>7</v>
      </c>
      <c r="D382">
        <v>12</v>
      </c>
      <c r="E382" t="s">
        <v>68</v>
      </c>
      <c r="F382" t="s">
        <v>69</v>
      </c>
      <c r="G382" s="9">
        <v>5.3093243808573165</v>
      </c>
      <c r="H382" s="9">
        <v>7.3254702920110271</v>
      </c>
      <c r="I382" s="9">
        <v>7.8675296059779187</v>
      </c>
      <c r="J382" s="9">
        <v>6.8519501748898648</v>
      </c>
      <c r="K382" s="9">
        <v>8.9499025177934399</v>
      </c>
      <c r="L382" s="9">
        <v>8.0271225831631821</v>
      </c>
      <c r="M382" s="9">
        <v>9.6676425629995677</v>
      </c>
      <c r="N382" s="9">
        <v>8.3123951682126496</v>
      </c>
    </row>
    <row r="383" spans="1:14">
      <c r="A383">
        <v>2</v>
      </c>
      <c r="B383">
        <v>8</v>
      </c>
      <c r="C383" t="s">
        <v>8</v>
      </c>
      <c r="D383">
        <v>12</v>
      </c>
      <c r="E383" t="s">
        <v>68</v>
      </c>
      <c r="F383" t="s">
        <v>69</v>
      </c>
      <c r="G383" s="9">
        <v>6.6916240288847018</v>
      </c>
      <c r="H383" s="9">
        <v>5.5906505458657385</v>
      </c>
      <c r="I383" s="9">
        <v>5.0882062557681351</v>
      </c>
      <c r="J383" s="9">
        <v>3.2663375719153898</v>
      </c>
      <c r="K383" s="9">
        <v>5.01156764338484</v>
      </c>
      <c r="L383" s="9">
        <v>5.7023657071661349</v>
      </c>
      <c r="M383" s="9">
        <v>6.0625868528837668</v>
      </c>
      <c r="N383" s="9">
        <v>6.0242692845783763</v>
      </c>
    </row>
    <row r="384" spans="1:14">
      <c r="A384">
        <v>3</v>
      </c>
      <c r="B384">
        <v>9</v>
      </c>
      <c r="C384" t="s">
        <v>9</v>
      </c>
      <c r="D384">
        <v>12</v>
      </c>
      <c r="E384" t="s">
        <v>68</v>
      </c>
      <c r="F384" t="s">
        <v>69</v>
      </c>
      <c r="G384" s="9">
        <v>8.7477785560017054</v>
      </c>
      <c r="H384" s="9">
        <v>8.0455362289748358</v>
      </c>
      <c r="I384" s="9">
        <v>9.7513342513292578</v>
      </c>
      <c r="J384" s="9">
        <v>9.9275313252165773</v>
      </c>
      <c r="K384" s="9">
        <v>7.0116386871110326</v>
      </c>
      <c r="L384" s="9">
        <v>4.6921141520869902</v>
      </c>
      <c r="M384" s="9">
        <v>6.2222332108743617</v>
      </c>
      <c r="N384" s="9">
        <v>7.0695128664172158</v>
      </c>
    </row>
    <row r="385" spans="1:14">
      <c r="A385">
        <v>3</v>
      </c>
      <c r="B385">
        <v>10</v>
      </c>
      <c r="C385" t="s">
        <v>10</v>
      </c>
      <c r="D385">
        <v>12</v>
      </c>
      <c r="E385" t="s">
        <v>68</v>
      </c>
      <c r="F385" t="s">
        <v>69</v>
      </c>
      <c r="G385" s="9">
        <v>11.154390535840708</v>
      </c>
      <c r="H385" s="9">
        <v>5.1547799907421643</v>
      </c>
      <c r="I385" s="9">
        <v>3.6553443604294023</v>
      </c>
      <c r="J385" s="9">
        <v>4.2791500397727056</v>
      </c>
      <c r="K385" s="9">
        <v>5.0895704488914228</v>
      </c>
      <c r="L385" s="9">
        <v>5.0860568965701125</v>
      </c>
      <c r="M385" s="9">
        <v>4.7611293704538982</v>
      </c>
      <c r="N385" s="9">
        <v>7.4695503626214244</v>
      </c>
    </row>
    <row r="386" spans="1:14">
      <c r="A386">
        <v>3</v>
      </c>
      <c r="B386">
        <v>11</v>
      </c>
      <c r="C386" t="s">
        <v>11</v>
      </c>
      <c r="D386">
        <v>12</v>
      </c>
      <c r="E386" t="s">
        <v>68</v>
      </c>
      <c r="F386" t="s">
        <v>69</v>
      </c>
      <c r="G386" s="9">
        <v>2.4225098202340645</v>
      </c>
      <c r="H386" s="9">
        <v>4.6810897204626611</v>
      </c>
      <c r="I386" s="9">
        <v>5.275047823578638</v>
      </c>
      <c r="J386" s="9">
        <v>4.5572099034734803</v>
      </c>
      <c r="K386" s="9">
        <v>5.7723903806099042</v>
      </c>
      <c r="L386" s="9">
        <v>6.0883811281318367</v>
      </c>
      <c r="M386" s="9">
        <v>6.1457150056368537</v>
      </c>
      <c r="N386" s="9">
        <v>6.5062553726092487</v>
      </c>
    </row>
    <row r="387" spans="1:14">
      <c r="A387">
        <v>3</v>
      </c>
      <c r="B387">
        <v>12</v>
      </c>
      <c r="C387" t="s">
        <v>12</v>
      </c>
      <c r="D387">
        <v>12</v>
      </c>
      <c r="E387" t="s">
        <v>68</v>
      </c>
      <c r="F387" t="s">
        <v>69</v>
      </c>
      <c r="G387" s="9">
        <v>7.6704798018283338</v>
      </c>
      <c r="H387" s="9">
        <v>6.0896490123773184</v>
      </c>
      <c r="I387" s="9">
        <v>5.8146571687873738</v>
      </c>
      <c r="J387" s="9">
        <v>6.019137696024357</v>
      </c>
      <c r="K387" s="9">
        <v>6.390310133754129</v>
      </c>
      <c r="L387" s="9">
        <v>6.6231091803540698</v>
      </c>
      <c r="M387" s="9">
        <v>6.5918534414880936</v>
      </c>
      <c r="N387" s="9">
        <v>6.3631742461484508</v>
      </c>
    </row>
    <row r="388" spans="1:14">
      <c r="A388">
        <v>1</v>
      </c>
      <c r="B388">
        <v>13</v>
      </c>
      <c r="C388" t="s">
        <v>13</v>
      </c>
      <c r="D388">
        <v>12</v>
      </c>
      <c r="E388" t="s">
        <v>68</v>
      </c>
      <c r="F388" t="s">
        <v>69</v>
      </c>
      <c r="G388" s="9">
        <v>4.3364558283522037</v>
      </c>
      <c r="H388" s="9">
        <v>6.8522250533839424</v>
      </c>
      <c r="I388" s="9">
        <v>4.638324879521516</v>
      </c>
      <c r="J388" s="9">
        <v>6.1973084912842147</v>
      </c>
      <c r="K388" s="9">
        <v>3.9048391714992414</v>
      </c>
      <c r="L388" s="9">
        <v>3.9128020948311137</v>
      </c>
      <c r="M388" s="9">
        <v>4.9031222014356723</v>
      </c>
      <c r="N388" s="9">
        <v>5.6735309817587565</v>
      </c>
    </row>
    <row r="389" spans="1:14">
      <c r="A389">
        <v>2</v>
      </c>
      <c r="B389">
        <v>14</v>
      </c>
      <c r="C389" t="s">
        <v>14</v>
      </c>
      <c r="D389">
        <v>12</v>
      </c>
      <c r="E389" t="s">
        <v>68</v>
      </c>
      <c r="F389" t="s">
        <v>69</v>
      </c>
      <c r="G389" s="9">
        <v>7.7793724177987578</v>
      </c>
      <c r="H389" s="9">
        <v>8.1263682059226525</v>
      </c>
      <c r="I389" s="9">
        <v>7.8414985192163833</v>
      </c>
      <c r="J389" s="9">
        <v>7.3744974997548729</v>
      </c>
      <c r="K389" s="9">
        <v>7.3710967891957635</v>
      </c>
      <c r="L389" s="9">
        <v>7.6254696277836764</v>
      </c>
      <c r="M389" s="9">
        <v>7.3973055447230207</v>
      </c>
      <c r="N389" s="9">
        <v>7.4005701120788858</v>
      </c>
    </row>
    <row r="390" spans="1:14">
      <c r="A390">
        <v>3</v>
      </c>
      <c r="B390">
        <v>15</v>
      </c>
      <c r="C390" t="s">
        <v>15</v>
      </c>
      <c r="D390">
        <v>12</v>
      </c>
      <c r="E390" t="s">
        <v>68</v>
      </c>
      <c r="F390" t="s">
        <v>69</v>
      </c>
      <c r="G390" s="9">
        <v>8.2010216282069273</v>
      </c>
      <c r="H390" s="9">
        <v>4.4637868728106156</v>
      </c>
      <c r="I390" s="9">
        <v>7.8120136724746603</v>
      </c>
      <c r="J390" s="9">
        <v>9.1067629380114479</v>
      </c>
      <c r="K390" s="9">
        <v>7.3662473926177086</v>
      </c>
      <c r="L390" s="9">
        <v>7.675125358066448</v>
      </c>
      <c r="M390" s="9">
        <v>10.724179809779177</v>
      </c>
      <c r="N390" s="9">
        <v>6.2518315950892633</v>
      </c>
    </row>
    <row r="391" spans="1:14">
      <c r="A391">
        <v>2</v>
      </c>
      <c r="B391">
        <v>16</v>
      </c>
      <c r="C391" t="s">
        <v>16</v>
      </c>
      <c r="D391">
        <v>12</v>
      </c>
      <c r="E391" t="s">
        <v>68</v>
      </c>
      <c r="F391" t="s">
        <v>69</v>
      </c>
      <c r="G391" s="9">
        <v>6.0812426109277284</v>
      </c>
      <c r="H391" s="9">
        <v>3.2715158368911368</v>
      </c>
      <c r="I391" s="9">
        <v>5.1951191775906347</v>
      </c>
      <c r="J391" s="9">
        <v>2.2067362857561834</v>
      </c>
      <c r="K391" s="9">
        <v>3.6733937601581168</v>
      </c>
      <c r="L391" s="9">
        <v>8.0679385941913715</v>
      </c>
      <c r="M391" s="9">
        <v>7.6728733106882885</v>
      </c>
      <c r="N391" s="9">
        <v>5.1950328841503302</v>
      </c>
    </row>
    <row r="392" spans="1:14">
      <c r="A392">
        <v>1</v>
      </c>
      <c r="B392">
        <v>17</v>
      </c>
      <c r="C392" t="s">
        <v>17</v>
      </c>
      <c r="D392">
        <v>12</v>
      </c>
      <c r="E392" t="s">
        <v>68</v>
      </c>
      <c r="F392" t="s">
        <v>69</v>
      </c>
      <c r="G392" s="9">
        <v>6.825434108872197</v>
      </c>
      <c r="H392" s="9">
        <v>5.2254589797188666</v>
      </c>
      <c r="I392" s="9">
        <v>5.0226533104006377</v>
      </c>
      <c r="J392" s="9">
        <v>3.3259856011174316</v>
      </c>
      <c r="K392" s="9">
        <v>6.899386646544281</v>
      </c>
      <c r="L392" s="9">
        <v>8.93774038582713</v>
      </c>
      <c r="M392" s="9">
        <v>9.2311802283039146</v>
      </c>
      <c r="N392" s="9">
        <v>9.5410583678774188</v>
      </c>
    </row>
    <row r="393" spans="1:14">
      <c r="A393">
        <v>2</v>
      </c>
      <c r="B393">
        <v>18</v>
      </c>
      <c r="C393" t="s">
        <v>48</v>
      </c>
      <c r="D393">
        <v>12</v>
      </c>
      <c r="E393" t="s">
        <v>68</v>
      </c>
      <c r="F393" t="s">
        <v>69</v>
      </c>
      <c r="G393" s="9">
        <v>7.2801924885832703</v>
      </c>
      <c r="H393" s="9">
        <v>9.3491949706012267</v>
      </c>
      <c r="I393" s="9">
        <v>8.1160263568345705</v>
      </c>
      <c r="J393" s="9">
        <v>8.0288722323766706</v>
      </c>
      <c r="K393" s="9">
        <v>8.6569254324874159</v>
      </c>
      <c r="L393" s="9">
        <v>7.3878130991422708</v>
      </c>
      <c r="M393" s="9">
        <v>7.2525759623818242</v>
      </c>
      <c r="N393" s="9">
        <v>6.8639535452240663</v>
      </c>
    </row>
    <row r="394" spans="1:14">
      <c r="A394">
        <v>2</v>
      </c>
      <c r="B394">
        <v>19</v>
      </c>
      <c r="C394" t="s">
        <v>19</v>
      </c>
      <c r="D394">
        <v>12</v>
      </c>
      <c r="E394" t="s">
        <v>68</v>
      </c>
      <c r="F394" t="s">
        <v>69</v>
      </c>
      <c r="G394" s="9">
        <v>5.6172179100702158</v>
      </c>
      <c r="H394" s="9">
        <v>3.2351118644429411</v>
      </c>
      <c r="I394" s="9">
        <v>6.7663401077397323</v>
      </c>
      <c r="J394" s="9">
        <v>2.5750782780815884</v>
      </c>
      <c r="K394" s="9">
        <v>6.5749214066346706</v>
      </c>
      <c r="L394" s="9">
        <v>6.6657240449458977</v>
      </c>
      <c r="M394" s="9">
        <v>7.2429682600295475</v>
      </c>
      <c r="N394" s="9">
        <v>7.430860300745068</v>
      </c>
    </row>
    <row r="395" spans="1:14">
      <c r="A395">
        <v>2</v>
      </c>
      <c r="B395">
        <v>20</v>
      </c>
      <c r="C395" t="s">
        <v>20</v>
      </c>
      <c r="D395">
        <v>12</v>
      </c>
      <c r="E395" t="s">
        <v>68</v>
      </c>
      <c r="F395" t="s">
        <v>69</v>
      </c>
      <c r="G395" s="9">
        <v>9.7015385509212404</v>
      </c>
      <c r="H395" s="9">
        <v>12.598510348899916</v>
      </c>
      <c r="I395" s="9">
        <v>12.194657045328562</v>
      </c>
      <c r="J395" s="9">
        <v>8.2615908964828613</v>
      </c>
      <c r="K395" s="9">
        <v>7.1696657926166196</v>
      </c>
      <c r="L395" s="9">
        <v>6.5420898219354928</v>
      </c>
      <c r="M395" s="9">
        <v>8.6900099082128701</v>
      </c>
      <c r="N395" s="9">
        <v>7.3042424695987096</v>
      </c>
    </row>
    <row r="396" spans="1:14">
      <c r="A396">
        <v>3</v>
      </c>
      <c r="B396">
        <v>21</v>
      </c>
      <c r="C396" t="s">
        <v>21</v>
      </c>
      <c r="D396">
        <v>12</v>
      </c>
      <c r="E396" t="s">
        <v>68</v>
      </c>
      <c r="F396" t="s">
        <v>69</v>
      </c>
      <c r="G396" s="9">
        <v>9.5801369193275079</v>
      </c>
      <c r="H396" s="9">
        <v>7.5420188576005964</v>
      </c>
      <c r="I396" s="9">
        <v>4.1143056032027836</v>
      </c>
      <c r="J396" s="9">
        <v>7.1977267474269579</v>
      </c>
      <c r="K396" s="9">
        <v>5.2237263730401828</v>
      </c>
      <c r="L396" s="9">
        <v>8.5952127390546131</v>
      </c>
      <c r="M396" s="9">
        <v>6.0513769630248904</v>
      </c>
      <c r="N396" s="9">
        <v>7.0858212569507195</v>
      </c>
    </row>
    <row r="397" spans="1:14">
      <c r="A397">
        <v>3</v>
      </c>
      <c r="B397">
        <v>22</v>
      </c>
      <c r="C397" t="s">
        <v>22</v>
      </c>
      <c r="D397">
        <v>12</v>
      </c>
      <c r="E397" t="s">
        <v>68</v>
      </c>
      <c r="F397" t="s">
        <v>69</v>
      </c>
      <c r="G397" s="9">
        <v>9.2652139313445403</v>
      </c>
      <c r="H397" s="9">
        <v>7.951671265593041</v>
      </c>
      <c r="I397" s="9">
        <v>7.5828689691050943</v>
      </c>
      <c r="J397" s="9">
        <v>6.0054343041919367</v>
      </c>
      <c r="K397" s="9">
        <v>8.1151133033355638</v>
      </c>
      <c r="L397" s="9">
        <v>8.4728754670748927</v>
      </c>
      <c r="M397" s="9">
        <v>4.2384530838377232</v>
      </c>
      <c r="N397" s="9">
        <v>5.6472267731342063</v>
      </c>
    </row>
    <row r="398" spans="1:14">
      <c r="A398">
        <v>3</v>
      </c>
      <c r="B398">
        <v>23</v>
      </c>
      <c r="C398" t="s">
        <v>23</v>
      </c>
      <c r="D398">
        <v>12</v>
      </c>
      <c r="E398" t="s">
        <v>68</v>
      </c>
      <c r="F398" t="s">
        <v>69</v>
      </c>
      <c r="G398" s="9">
        <v>6.48032067664841</v>
      </c>
      <c r="H398" s="9">
        <v>7.440435611801921</v>
      </c>
      <c r="I398" s="9">
        <v>5.135686060931377</v>
      </c>
      <c r="J398" s="9">
        <v>6.0773369992327408</v>
      </c>
      <c r="K398" s="9">
        <v>7.1537534691587856</v>
      </c>
      <c r="L398" s="9">
        <v>4.9287161307870697</v>
      </c>
      <c r="M398" s="9">
        <v>7.6090464732625263</v>
      </c>
      <c r="N398" s="9">
        <v>7.7089884418590326</v>
      </c>
    </row>
    <row r="399" spans="1:14">
      <c r="A399">
        <v>2</v>
      </c>
      <c r="B399">
        <v>24</v>
      </c>
      <c r="C399" t="s">
        <v>24</v>
      </c>
      <c r="D399">
        <v>12</v>
      </c>
      <c r="E399" t="s">
        <v>68</v>
      </c>
      <c r="F399" t="s">
        <v>69</v>
      </c>
      <c r="G399" s="9">
        <v>9.69036576367035</v>
      </c>
      <c r="H399" s="9">
        <v>9.5279601324690599</v>
      </c>
      <c r="I399" s="9">
        <v>7.6952287670656316</v>
      </c>
      <c r="J399" s="9">
        <v>8.0795436283221953</v>
      </c>
      <c r="K399" s="9">
        <v>6.8782524582438498</v>
      </c>
      <c r="L399" s="9">
        <v>6.2281768982327179</v>
      </c>
      <c r="M399" s="9">
        <v>6.3137091644482224</v>
      </c>
      <c r="N399" s="9">
        <v>6.3328733762092027</v>
      </c>
    </row>
    <row r="400" spans="1:14">
      <c r="A400">
        <v>2</v>
      </c>
      <c r="B400">
        <v>25</v>
      </c>
      <c r="C400" t="s">
        <v>25</v>
      </c>
      <c r="D400">
        <v>12</v>
      </c>
      <c r="E400" t="s">
        <v>68</v>
      </c>
      <c r="F400" t="s">
        <v>69</v>
      </c>
      <c r="G400" s="9">
        <v>10.946094426656639</v>
      </c>
      <c r="H400" s="9">
        <v>5.6086909311183986</v>
      </c>
      <c r="I400" s="9">
        <v>4.1042765600042053</v>
      </c>
      <c r="J400" s="9">
        <v>1.5119132306979477</v>
      </c>
      <c r="K400" s="9">
        <v>4.7909514417589838</v>
      </c>
      <c r="L400" s="9">
        <v>6.2736359125813435</v>
      </c>
      <c r="M400" s="9">
        <v>6.3533909879346817</v>
      </c>
      <c r="N400" s="9">
        <v>5.006386140137753</v>
      </c>
    </row>
    <row r="401" spans="1:14">
      <c r="A401">
        <v>3</v>
      </c>
      <c r="B401">
        <v>26</v>
      </c>
      <c r="C401" t="s">
        <v>26</v>
      </c>
      <c r="D401">
        <v>12</v>
      </c>
      <c r="E401" t="s">
        <v>68</v>
      </c>
      <c r="F401" t="s">
        <v>69</v>
      </c>
      <c r="G401" s="9">
        <v>7.7007286754784188</v>
      </c>
      <c r="H401" s="9">
        <v>8.1335833214442701</v>
      </c>
      <c r="I401" s="9">
        <v>7.0841461170994879</v>
      </c>
      <c r="J401" s="9">
        <v>5.2117138475517466</v>
      </c>
      <c r="K401" s="9">
        <v>5.1240866883339731</v>
      </c>
      <c r="L401" s="9">
        <v>5.5063973438422176</v>
      </c>
      <c r="M401" s="9">
        <v>6.1530614847117082</v>
      </c>
      <c r="N401" s="9">
        <v>5.1896660244367565</v>
      </c>
    </row>
    <row r="402" spans="1:14">
      <c r="A402">
        <v>2</v>
      </c>
      <c r="B402">
        <v>27</v>
      </c>
      <c r="C402" t="s">
        <v>27</v>
      </c>
      <c r="D402">
        <v>12</v>
      </c>
      <c r="E402" t="s">
        <v>68</v>
      </c>
      <c r="F402" t="s">
        <v>69</v>
      </c>
      <c r="G402" s="9">
        <v>11.819567327950331</v>
      </c>
      <c r="H402" s="9">
        <v>7.1859577237962657</v>
      </c>
      <c r="I402" s="9">
        <v>7.2549101839948005</v>
      </c>
      <c r="J402" s="9">
        <v>7.699471267759006</v>
      </c>
      <c r="K402" s="9">
        <v>9.4748427921831144</v>
      </c>
      <c r="L402" s="9">
        <v>10.555277691335396</v>
      </c>
      <c r="M402" s="9">
        <v>11.66926135420201</v>
      </c>
      <c r="N402" s="9">
        <v>8.8787026635077879</v>
      </c>
    </row>
    <row r="403" spans="1:14">
      <c r="A403">
        <v>2</v>
      </c>
      <c r="B403">
        <v>28</v>
      </c>
      <c r="C403" t="s">
        <v>28</v>
      </c>
      <c r="D403">
        <v>12</v>
      </c>
      <c r="E403" t="s">
        <v>68</v>
      </c>
      <c r="F403" t="s">
        <v>69</v>
      </c>
      <c r="G403" s="9">
        <v>5.2677880747640016</v>
      </c>
      <c r="H403" s="9">
        <v>7.0515096291700496</v>
      </c>
      <c r="I403" s="9">
        <v>10.750597911786496</v>
      </c>
      <c r="J403" s="9">
        <v>5.2417048662645183</v>
      </c>
      <c r="K403" s="9">
        <v>5.4273233092946738</v>
      </c>
      <c r="L403" s="9">
        <v>4.2135326955106356</v>
      </c>
      <c r="M403" s="9">
        <v>4.6824484068339167</v>
      </c>
      <c r="N403" s="9">
        <v>2.457940737426223</v>
      </c>
    </row>
    <row r="404" spans="1:14">
      <c r="A404">
        <v>4</v>
      </c>
      <c r="B404">
        <v>29</v>
      </c>
      <c r="C404" t="s">
        <v>29</v>
      </c>
      <c r="D404">
        <v>12</v>
      </c>
      <c r="E404" t="s">
        <v>68</v>
      </c>
      <c r="F404" t="s">
        <v>69</v>
      </c>
      <c r="G404" s="9">
        <v>11.066130162618549</v>
      </c>
      <c r="H404" s="9">
        <v>9.142178977515103</v>
      </c>
      <c r="I404" s="9">
        <v>8.7467581307236522</v>
      </c>
      <c r="J404" s="9">
        <v>8.6921432001096264</v>
      </c>
      <c r="K404" s="9">
        <v>9.9132434825233382</v>
      </c>
      <c r="L404" s="9">
        <v>6.7741853547022446</v>
      </c>
      <c r="M404" s="9">
        <v>6.6345644372699519</v>
      </c>
      <c r="N404" s="9">
        <v>7.628931490544355</v>
      </c>
    </row>
    <row r="405" spans="1:14">
      <c r="A405">
        <v>3</v>
      </c>
      <c r="B405">
        <v>30</v>
      </c>
      <c r="C405" t="s">
        <v>30</v>
      </c>
      <c r="D405">
        <v>12</v>
      </c>
      <c r="E405" t="s">
        <v>68</v>
      </c>
      <c r="F405" t="s">
        <v>69</v>
      </c>
      <c r="G405" s="9">
        <v>5.5224984003742872</v>
      </c>
      <c r="H405" s="9">
        <v>7.7413165347334445</v>
      </c>
      <c r="I405" s="9">
        <v>9.4542666252586791</v>
      </c>
      <c r="J405" s="9">
        <v>6.280221524072771</v>
      </c>
      <c r="K405" s="9">
        <v>7.0137894713067306</v>
      </c>
      <c r="L405" s="9">
        <v>5.6760837559184374</v>
      </c>
      <c r="M405" s="9">
        <v>5.7887260398828078</v>
      </c>
      <c r="N405" s="9">
        <v>7.8966752765863291</v>
      </c>
    </row>
    <row r="406" spans="1:14">
      <c r="A406">
        <v>2</v>
      </c>
      <c r="B406">
        <v>31</v>
      </c>
      <c r="C406" t="s">
        <v>31</v>
      </c>
      <c r="D406">
        <v>12</v>
      </c>
      <c r="E406" t="s">
        <v>68</v>
      </c>
      <c r="F406" t="s">
        <v>69</v>
      </c>
      <c r="G406" s="9">
        <v>8.4094122091787007</v>
      </c>
      <c r="H406" s="9">
        <v>6.2847936679340854</v>
      </c>
      <c r="I406" s="9">
        <v>5.614096492695797</v>
      </c>
      <c r="J406" s="9">
        <v>5.4660777924107062</v>
      </c>
      <c r="K406" s="9">
        <v>5.6710802524577941</v>
      </c>
      <c r="L406" s="9">
        <v>6.6466193384381755</v>
      </c>
      <c r="M406" s="9">
        <v>7.1074285342467514</v>
      </c>
      <c r="N406" s="9">
        <v>7.3818090316782659</v>
      </c>
    </row>
    <row r="407" spans="1:14">
      <c r="A407">
        <v>3</v>
      </c>
      <c r="B407">
        <v>32</v>
      </c>
      <c r="C407" t="s">
        <v>32</v>
      </c>
      <c r="D407">
        <v>12</v>
      </c>
      <c r="E407" t="s">
        <v>68</v>
      </c>
      <c r="F407" t="s">
        <v>69</v>
      </c>
      <c r="G407" s="9">
        <v>8.2832828263216705</v>
      </c>
      <c r="H407" s="9">
        <v>5.7466565274567172</v>
      </c>
      <c r="I407" s="9">
        <v>4.5758594783224193</v>
      </c>
      <c r="J407" s="9">
        <v>4.2259526349968102</v>
      </c>
      <c r="K407" s="9">
        <v>8.8518042790362692</v>
      </c>
      <c r="L407" s="9">
        <v>7.7387008451238248</v>
      </c>
      <c r="M407" s="9">
        <v>8.6511587677408954</v>
      </c>
      <c r="N407" s="9">
        <v>9.0452695559101635</v>
      </c>
    </row>
    <row r="408" spans="1:14">
      <c r="A408">
        <v>2</v>
      </c>
      <c r="B408">
        <v>33</v>
      </c>
      <c r="C408" t="s">
        <v>33</v>
      </c>
      <c r="D408">
        <v>12</v>
      </c>
      <c r="E408" t="s">
        <v>68</v>
      </c>
      <c r="F408" t="s">
        <v>69</v>
      </c>
      <c r="G408" s="9">
        <v>7.786197978665732</v>
      </c>
      <c r="H408" s="9">
        <v>5.8138952194138893</v>
      </c>
      <c r="I408" s="9">
        <v>6.8854800556430229</v>
      </c>
      <c r="J408" s="9">
        <v>4.2459322721453141</v>
      </c>
      <c r="K408" s="9">
        <v>5.3730759640244541</v>
      </c>
      <c r="L408" s="9">
        <v>6.0340595067404745</v>
      </c>
      <c r="M408" s="9">
        <v>6.2713983495347181</v>
      </c>
      <c r="N408" s="9">
        <v>7.1613622889731277</v>
      </c>
    </row>
    <row r="409" spans="1:14">
      <c r="A409">
        <v>4</v>
      </c>
      <c r="B409">
        <v>34</v>
      </c>
      <c r="C409" t="s">
        <v>34</v>
      </c>
      <c r="D409">
        <v>12</v>
      </c>
      <c r="E409" t="s">
        <v>68</v>
      </c>
      <c r="F409" t="s">
        <v>69</v>
      </c>
      <c r="G409" s="9">
        <v>7.686948377003211</v>
      </c>
      <c r="H409" s="9">
        <v>6.2430266809878843</v>
      </c>
      <c r="I409" s="9">
        <v>6.2734741587382459</v>
      </c>
      <c r="J409" s="9">
        <v>5.9689720489879416</v>
      </c>
      <c r="K409" s="9">
        <v>5.7738374520509339</v>
      </c>
      <c r="L409" s="9">
        <v>5.9803299390965625</v>
      </c>
      <c r="M409" s="9">
        <v>6.1937842324407466</v>
      </c>
      <c r="N409" s="9">
        <v>7.147813714484319</v>
      </c>
    </row>
    <row r="410" spans="1:14">
      <c r="A410">
        <v>4</v>
      </c>
      <c r="B410">
        <v>1</v>
      </c>
      <c r="C410" t="s">
        <v>1</v>
      </c>
      <c r="D410">
        <v>13</v>
      </c>
      <c r="E410" t="s">
        <v>70</v>
      </c>
      <c r="F410" t="s">
        <v>71</v>
      </c>
      <c r="G410" s="9">
        <v>3.4772914572670954</v>
      </c>
      <c r="H410" s="9">
        <v>3.1004978427334517</v>
      </c>
      <c r="I410" s="9">
        <v>3.1937982539724352</v>
      </c>
      <c r="J410" s="9">
        <v>3.0085333678637527</v>
      </c>
      <c r="K410" s="9">
        <v>3.3234284415333937</v>
      </c>
      <c r="L410" s="9">
        <v>3.3719440326827721</v>
      </c>
      <c r="M410" s="9">
        <v>3.5855453266618431</v>
      </c>
      <c r="N410" s="9">
        <v>3.8060368502045527</v>
      </c>
    </row>
    <row r="411" spans="1:14">
      <c r="A411">
        <v>3</v>
      </c>
      <c r="B411">
        <v>2</v>
      </c>
      <c r="C411" t="s">
        <v>2</v>
      </c>
      <c r="D411">
        <v>13</v>
      </c>
      <c r="E411" t="s">
        <v>70</v>
      </c>
      <c r="F411" t="s">
        <v>71</v>
      </c>
      <c r="G411" s="9">
        <v>4.9825950758882298</v>
      </c>
      <c r="H411" s="9">
        <v>2.4565079620475716</v>
      </c>
      <c r="I411" s="9">
        <v>5.1611933329892334</v>
      </c>
      <c r="J411" s="9">
        <v>7.4614217429592955</v>
      </c>
      <c r="K411" s="9">
        <v>6.6552569104523895</v>
      </c>
      <c r="L411" s="9">
        <v>4.0431542360817252</v>
      </c>
      <c r="M411" s="9">
        <v>5.0329735832338018</v>
      </c>
      <c r="N411" s="9">
        <v>5.8277060571403805</v>
      </c>
    </row>
    <row r="412" spans="1:14">
      <c r="A412">
        <v>1</v>
      </c>
      <c r="B412">
        <v>3</v>
      </c>
      <c r="C412" t="s">
        <v>3</v>
      </c>
      <c r="D412">
        <v>13</v>
      </c>
      <c r="E412" t="s">
        <v>70</v>
      </c>
      <c r="F412" t="s">
        <v>71</v>
      </c>
      <c r="G412" s="9">
        <v>5.4610371365639621</v>
      </c>
      <c r="H412" s="9">
        <v>6.200062674423612</v>
      </c>
      <c r="I412" s="9">
        <v>6.0314320894158779</v>
      </c>
      <c r="J412" s="9">
        <v>5.4955197344309203</v>
      </c>
      <c r="K412" s="9">
        <v>5.9243104646872879</v>
      </c>
      <c r="L412" s="9">
        <v>5.110467953942277</v>
      </c>
      <c r="M412" s="9">
        <v>5.6816953693613836</v>
      </c>
      <c r="N412" s="9">
        <v>3.954017514994046</v>
      </c>
    </row>
    <row r="413" spans="1:14">
      <c r="A413">
        <v>1</v>
      </c>
      <c r="B413">
        <v>4</v>
      </c>
      <c r="C413" t="s">
        <v>4</v>
      </c>
      <c r="D413">
        <v>13</v>
      </c>
      <c r="E413" t="s">
        <v>70</v>
      </c>
      <c r="F413" t="s">
        <v>71</v>
      </c>
      <c r="G413" s="9">
        <v>5.3914890700246243</v>
      </c>
      <c r="H413" s="9">
        <v>4.7056117990561308</v>
      </c>
      <c r="I413" s="9">
        <v>5.0526744644695532</v>
      </c>
      <c r="J413" s="9">
        <v>5.4204366137789117</v>
      </c>
      <c r="K413" s="9">
        <v>5.3897830049179474</v>
      </c>
      <c r="L413" s="9">
        <v>5.077455226323857</v>
      </c>
      <c r="M413" s="9">
        <v>5.266103229503627</v>
      </c>
      <c r="N413" s="9">
        <v>4.9450549678867972</v>
      </c>
    </row>
    <row r="414" spans="1:14">
      <c r="A414">
        <v>1</v>
      </c>
      <c r="B414">
        <v>5</v>
      </c>
      <c r="C414" t="s">
        <v>5</v>
      </c>
      <c r="D414">
        <v>13</v>
      </c>
      <c r="E414" t="s">
        <v>70</v>
      </c>
      <c r="F414" t="s">
        <v>71</v>
      </c>
      <c r="G414" s="9">
        <v>6.3782563252283264</v>
      </c>
      <c r="H414" s="9">
        <v>6.0380858677009819</v>
      </c>
      <c r="I414" s="9">
        <v>6.0345092856405547</v>
      </c>
      <c r="J414" s="9">
        <v>5.316674509878383</v>
      </c>
      <c r="K414" s="9">
        <v>5.8183880631156537</v>
      </c>
      <c r="L414" s="9">
        <v>5.5572529673018067</v>
      </c>
      <c r="M414" s="9">
        <v>4.9610150658597751</v>
      </c>
      <c r="N414" s="9">
        <v>4.8235442155190267</v>
      </c>
    </row>
    <row r="415" spans="1:14">
      <c r="A415">
        <v>4</v>
      </c>
      <c r="B415">
        <v>6</v>
      </c>
      <c r="C415" t="s">
        <v>6</v>
      </c>
      <c r="D415">
        <v>13</v>
      </c>
      <c r="E415" t="s">
        <v>70</v>
      </c>
      <c r="F415" t="s">
        <v>71</v>
      </c>
      <c r="G415" s="9">
        <v>6.5474131892071963</v>
      </c>
      <c r="H415" s="9">
        <v>6.8227653861870019</v>
      </c>
      <c r="I415" s="9">
        <v>6.7713639479204168</v>
      </c>
      <c r="J415" s="9">
        <v>6.2955300371375644</v>
      </c>
      <c r="K415" s="9">
        <v>6.7913319209157885</v>
      </c>
      <c r="L415" s="9">
        <v>6.835355984197844</v>
      </c>
      <c r="M415" s="9">
        <v>6.8812022622495306</v>
      </c>
      <c r="N415" s="9">
        <v>6.8988803587844538</v>
      </c>
    </row>
    <row r="416" spans="1:14">
      <c r="A416">
        <v>3</v>
      </c>
      <c r="B416">
        <v>7</v>
      </c>
      <c r="C416" t="s">
        <v>7</v>
      </c>
      <c r="D416">
        <v>13</v>
      </c>
      <c r="E416" t="s">
        <v>70</v>
      </c>
      <c r="F416" t="s">
        <v>71</v>
      </c>
      <c r="G416" s="9">
        <v>2.7442975866627028</v>
      </c>
      <c r="H416" s="9">
        <v>3.2799722676779552</v>
      </c>
      <c r="I416" s="9">
        <v>6.7223055404210585</v>
      </c>
      <c r="J416" s="9">
        <v>5.6493599353017565</v>
      </c>
      <c r="K416" s="9">
        <v>6.7010153129797745</v>
      </c>
      <c r="L416" s="9">
        <v>6.6526326266113767</v>
      </c>
      <c r="M416" s="9">
        <v>5.1717348930349738</v>
      </c>
      <c r="N416" s="9">
        <v>4.9861961052095838</v>
      </c>
    </row>
    <row r="417" spans="1:14">
      <c r="A417">
        <v>2</v>
      </c>
      <c r="B417">
        <v>8</v>
      </c>
      <c r="C417" t="s">
        <v>8</v>
      </c>
      <c r="D417">
        <v>13</v>
      </c>
      <c r="E417" t="s">
        <v>70</v>
      </c>
      <c r="F417" t="s">
        <v>71</v>
      </c>
      <c r="G417" s="9">
        <v>6.2220500135447221</v>
      </c>
      <c r="H417" s="9">
        <v>5.781876826679766</v>
      </c>
      <c r="I417" s="9">
        <v>5.5409699717825722</v>
      </c>
      <c r="J417" s="9">
        <v>5.3120028565943889</v>
      </c>
      <c r="K417" s="9">
        <v>5.5441713235154344</v>
      </c>
      <c r="L417" s="9">
        <v>5.6804259090276865</v>
      </c>
      <c r="M417" s="9">
        <v>6.0259513443173374</v>
      </c>
      <c r="N417" s="9">
        <v>5.9797502484964182</v>
      </c>
    </row>
    <row r="418" spans="1:14">
      <c r="A418">
        <v>3</v>
      </c>
      <c r="B418">
        <v>9</v>
      </c>
      <c r="C418" t="s">
        <v>9</v>
      </c>
      <c r="D418">
        <v>13</v>
      </c>
      <c r="E418" t="s">
        <v>70</v>
      </c>
      <c r="F418" t="s">
        <v>71</v>
      </c>
      <c r="G418" s="9">
        <v>4.5658792057566622</v>
      </c>
      <c r="H418" s="9">
        <v>4.0598915870702745</v>
      </c>
      <c r="I418" s="9">
        <v>4.3646025958795631</v>
      </c>
      <c r="J418" s="9">
        <v>4.1784284258412185</v>
      </c>
      <c r="K418" s="9">
        <v>4.4874917607847564</v>
      </c>
      <c r="L418" s="9">
        <v>4.4375908067948444</v>
      </c>
      <c r="M418" s="9">
        <v>4.1336435150501449</v>
      </c>
      <c r="N418" s="9">
        <v>4.2966576011467916</v>
      </c>
    </row>
    <row r="419" spans="1:14">
      <c r="A419">
        <v>3</v>
      </c>
      <c r="B419">
        <v>10</v>
      </c>
      <c r="C419" t="s">
        <v>10</v>
      </c>
      <c r="D419">
        <v>13</v>
      </c>
      <c r="E419" t="s">
        <v>70</v>
      </c>
      <c r="F419" t="s">
        <v>71</v>
      </c>
      <c r="G419" s="9">
        <v>4.6207965395232309</v>
      </c>
      <c r="H419" s="9">
        <v>4.3704665431872014</v>
      </c>
      <c r="I419" s="9">
        <v>3.9532113206272923</v>
      </c>
      <c r="J419" s="9">
        <v>5.0668967644358354</v>
      </c>
      <c r="K419" s="9">
        <v>5.3128530113508488</v>
      </c>
      <c r="L419" s="9">
        <v>4.6127955034256152</v>
      </c>
      <c r="M419" s="9">
        <v>5.0275419526914167</v>
      </c>
      <c r="N419" s="9">
        <v>4.749947536849719</v>
      </c>
    </row>
    <row r="420" spans="1:14">
      <c r="A420">
        <v>3</v>
      </c>
      <c r="B420">
        <v>11</v>
      </c>
      <c r="C420" t="s">
        <v>11</v>
      </c>
      <c r="D420">
        <v>13</v>
      </c>
      <c r="E420" t="s">
        <v>70</v>
      </c>
      <c r="F420" t="s">
        <v>71</v>
      </c>
      <c r="G420" s="9">
        <v>4.7070399032633325</v>
      </c>
      <c r="H420" s="9">
        <v>4.3750488806634458</v>
      </c>
      <c r="I420" s="9">
        <v>4.3051775025311656</v>
      </c>
      <c r="J420" s="9">
        <v>4.4522186584691648</v>
      </c>
      <c r="K420" s="9">
        <v>4.559687483887287</v>
      </c>
      <c r="L420" s="9">
        <v>4.6208627603097296</v>
      </c>
      <c r="M420" s="9">
        <v>4.6948551445837872</v>
      </c>
      <c r="N420" s="9">
        <v>4.6200549524362922</v>
      </c>
    </row>
    <row r="421" spans="1:14">
      <c r="A421">
        <v>3</v>
      </c>
      <c r="B421">
        <v>12</v>
      </c>
      <c r="C421" t="s">
        <v>12</v>
      </c>
      <c r="D421">
        <v>13</v>
      </c>
      <c r="E421" t="s">
        <v>70</v>
      </c>
      <c r="F421" t="s">
        <v>71</v>
      </c>
      <c r="G421" s="9">
        <v>5.4750510422192367</v>
      </c>
      <c r="H421" s="9">
        <v>6.5692718111714399</v>
      </c>
      <c r="I421" s="9">
        <v>5.6187642333750176</v>
      </c>
      <c r="J421" s="9">
        <v>3.535165233134907</v>
      </c>
      <c r="K421" s="9">
        <v>4.5964057357840815</v>
      </c>
      <c r="L421" s="9">
        <v>4.5091136503208951</v>
      </c>
      <c r="M421" s="9">
        <v>4.8384205326758911</v>
      </c>
      <c r="N421" s="9">
        <v>4.8133802305911688</v>
      </c>
    </row>
    <row r="422" spans="1:14">
      <c r="A422">
        <v>1</v>
      </c>
      <c r="B422">
        <v>13</v>
      </c>
      <c r="C422" t="s">
        <v>13</v>
      </c>
      <c r="D422">
        <v>13</v>
      </c>
      <c r="E422" t="s">
        <v>70</v>
      </c>
      <c r="F422" t="s">
        <v>71</v>
      </c>
      <c r="G422" s="9">
        <v>5.5617655736608596</v>
      </c>
      <c r="H422" s="9">
        <v>5.0098499234517924</v>
      </c>
      <c r="I422" s="9">
        <v>3.448064394710304</v>
      </c>
      <c r="J422" s="9">
        <v>4.6395683378004593</v>
      </c>
      <c r="K422" s="9">
        <v>5.1755616506640179</v>
      </c>
      <c r="L422" s="9">
        <v>4.336737881291497</v>
      </c>
      <c r="M422" s="9">
        <v>4.737742359136865</v>
      </c>
      <c r="N422" s="9">
        <v>4.9604963447212436</v>
      </c>
    </row>
    <row r="423" spans="1:14">
      <c r="A423">
        <v>2</v>
      </c>
      <c r="B423">
        <v>14</v>
      </c>
      <c r="C423" t="s">
        <v>14</v>
      </c>
      <c r="D423">
        <v>13</v>
      </c>
      <c r="E423" t="s">
        <v>70</v>
      </c>
      <c r="F423" t="s">
        <v>71</v>
      </c>
      <c r="G423" s="9">
        <v>4.8635193679113176</v>
      </c>
      <c r="H423" s="9">
        <v>4.8606299244623008</v>
      </c>
      <c r="I423" s="9">
        <v>4.8552305228854564</v>
      </c>
      <c r="J423" s="9">
        <v>4.8219598638552963</v>
      </c>
      <c r="K423" s="9">
        <v>4.7932809534448895</v>
      </c>
      <c r="L423" s="9">
        <v>4.8180843387181538</v>
      </c>
      <c r="M423" s="9">
        <v>5.0262915550906895</v>
      </c>
      <c r="N423" s="9">
        <v>4.0243108057458343</v>
      </c>
    </row>
    <row r="424" spans="1:14">
      <c r="A424">
        <v>3</v>
      </c>
      <c r="B424">
        <v>15</v>
      </c>
      <c r="C424" t="s">
        <v>15</v>
      </c>
      <c r="D424">
        <v>13</v>
      </c>
      <c r="E424" t="s">
        <v>70</v>
      </c>
      <c r="F424" t="s">
        <v>71</v>
      </c>
      <c r="G424" s="9">
        <v>4.8868033252458254</v>
      </c>
      <c r="H424" s="9">
        <v>4.402057478857313</v>
      </c>
      <c r="I424" s="9">
        <v>3.9350656817800367</v>
      </c>
      <c r="J424" s="9">
        <v>4.7816555108788128</v>
      </c>
      <c r="K424" s="9">
        <v>4.7228366125373178</v>
      </c>
      <c r="L424" s="9">
        <v>4.2341407171012868</v>
      </c>
      <c r="M424" s="9">
        <v>5.2163491971832787</v>
      </c>
      <c r="N424" s="9">
        <v>5.0813082210910077</v>
      </c>
    </row>
    <row r="425" spans="1:14">
      <c r="A425">
        <v>2</v>
      </c>
      <c r="B425">
        <v>16</v>
      </c>
      <c r="C425" t="s">
        <v>16</v>
      </c>
      <c r="D425">
        <v>13</v>
      </c>
      <c r="E425" t="s">
        <v>70</v>
      </c>
      <c r="F425" t="s">
        <v>71</v>
      </c>
      <c r="G425" s="9">
        <v>7.9988788455459536</v>
      </c>
      <c r="H425" s="9">
        <v>5.2092881875521746</v>
      </c>
      <c r="I425" s="9">
        <v>3.6332562241520927</v>
      </c>
      <c r="J425" s="9">
        <v>1.4567966655257614</v>
      </c>
      <c r="K425" s="9">
        <v>1.5638038114826669</v>
      </c>
      <c r="L425" s="9">
        <v>2.5810195138212366</v>
      </c>
      <c r="M425" s="9">
        <v>3.1364038228369973</v>
      </c>
      <c r="N425" s="9">
        <v>3.1466078158538746</v>
      </c>
    </row>
    <row r="426" spans="1:14">
      <c r="A426">
        <v>1</v>
      </c>
      <c r="B426">
        <v>17</v>
      </c>
      <c r="C426" t="s">
        <v>17</v>
      </c>
      <c r="D426">
        <v>13</v>
      </c>
      <c r="E426" t="s">
        <v>70</v>
      </c>
      <c r="F426" t="s">
        <v>71</v>
      </c>
      <c r="G426" s="9">
        <v>6.6804852663489678</v>
      </c>
      <c r="H426" s="9">
        <v>4.1258014082522054</v>
      </c>
      <c r="I426" s="9">
        <v>3.310291505352625</v>
      </c>
      <c r="J426" s="9">
        <v>3.2898919877081267</v>
      </c>
      <c r="K426" s="9">
        <v>2.7520096663988358</v>
      </c>
      <c r="L426" s="9">
        <v>2.912751713700823</v>
      </c>
      <c r="M426" s="9">
        <v>3.5639234296921618</v>
      </c>
      <c r="N426" s="9">
        <v>5.3142338250165677</v>
      </c>
    </row>
    <row r="427" spans="1:14">
      <c r="A427">
        <v>2</v>
      </c>
      <c r="B427">
        <v>18</v>
      </c>
      <c r="C427" t="s">
        <v>48</v>
      </c>
      <c r="D427">
        <v>13</v>
      </c>
      <c r="E427" t="s">
        <v>70</v>
      </c>
      <c r="F427" t="s">
        <v>71</v>
      </c>
      <c r="G427" s="9">
        <v>6.8136662461659725</v>
      </c>
      <c r="H427" s="9">
        <v>6.7312281901885873</v>
      </c>
      <c r="I427" s="9">
        <v>6.9690564792165288</v>
      </c>
      <c r="J427" s="9">
        <v>7.1072749582468564</v>
      </c>
      <c r="K427" s="9">
        <v>6.7885007211548887</v>
      </c>
      <c r="L427" s="9">
        <v>6.3953907603032434</v>
      </c>
      <c r="M427" s="9">
        <v>5.1071128966580837</v>
      </c>
      <c r="N427" s="9">
        <v>5.2022169327048173</v>
      </c>
    </row>
    <row r="428" spans="1:14">
      <c r="A428">
        <v>2</v>
      </c>
      <c r="B428">
        <v>19</v>
      </c>
      <c r="C428" t="s">
        <v>19</v>
      </c>
      <c r="D428">
        <v>13</v>
      </c>
      <c r="E428" t="s">
        <v>70</v>
      </c>
      <c r="F428" t="s">
        <v>71</v>
      </c>
      <c r="G428" s="9">
        <v>6.3172510073316035</v>
      </c>
      <c r="H428" s="9">
        <v>5.8065544722858409</v>
      </c>
      <c r="I428" s="9">
        <v>6.1619055240956344</v>
      </c>
      <c r="J428" s="9">
        <v>5.5875454301130167</v>
      </c>
      <c r="K428" s="9">
        <v>5.7174866875582486</v>
      </c>
      <c r="L428" s="9">
        <v>5.5426722006258533</v>
      </c>
      <c r="M428" s="9">
        <v>5.6780741126109868</v>
      </c>
      <c r="N428" s="9">
        <v>5.6463300686483864</v>
      </c>
    </row>
    <row r="429" spans="1:14">
      <c r="A429">
        <v>2</v>
      </c>
      <c r="B429">
        <v>20</v>
      </c>
      <c r="C429" t="s">
        <v>20</v>
      </c>
      <c r="D429">
        <v>13</v>
      </c>
      <c r="E429" t="s">
        <v>70</v>
      </c>
      <c r="F429" t="s">
        <v>71</v>
      </c>
      <c r="G429" s="9">
        <v>5.3328418009755296</v>
      </c>
      <c r="H429" s="9">
        <v>4.3925674059890785</v>
      </c>
      <c r="I429" s="9">
        <v>3.8848783806269438</v>
      </c>
      <c r="J429" s="9">
        <v>3.4804803478550639</v>
      </c>
      <c r="K429" s="9">
        <v>5.1949008941895691</v>
      </c>
      <c r="L429" s="9">
        <v>5.1089656127343286</v>
      </c>
      <c r="M429" s="9">
        <v>4.3840966092253852</v>
      </c>
      <c r="N429" s="9">
        <v>3.9757939801123854</v>
      </c>
    </row>
    <row r="430" spans="1:14">
      <c r="A430">
        <v>3</v>
      </c>
      <c r="B430">
        <v>21</v>
      </c>
      <c r="C430" t="s">
        <v>21</v>
      </c>
      <c r="D430">
        <v>13</v>
      </c>
      <c r="E430" t="s">
        <v>70</v>
      </c>
      <c r="F430" t="s">
        <v>71</v>
      </c>
      <c r="G430" s="9">
        <v>7.0740381779810679</v>
      </c>
      <c r="H430" s="9">
        <v>4.8490581462263149</v>
      </c>
      <c r="I430" s="9">
        <v>5.7758949208842614</v>
      </c>
      <c r="J430" s="9">
        <v>7.6216179700032471</v>
      </c>
      <c r="K430" s="9">
        <v>5.9129104664354726</v>
      </c>
      <c r="L430" s="9">
        <v>5.427353110851274</v>
      </c>
      <c r="M430" s="9">
        <v>3.6323453312052001</v>
      </c>
      <c r="N430" s="9">
        <v>5.3473713608777285</v>
      </c>
    </row>
    <row r="431" spans="1:14">
      <c r="A431">
        <v>3</v>
      </c>
      <c r="B431">
        <v>22</v>
      </c>
      <c r="C431" t="s">
        <v>22</v>
      </c>
      <c r="D431">
        <v>13</v>
      </c>
      <c r="E431" t="s">
        <v>70</v>
      </c>
      <c r="F431" t="s">
        <v>71</v>
      </c>
      <c r="G431" s="9">
        <v>6.4364370249246017</v>
      </c>
      <c r="H431" s="9">
        <v>4.4250989801986496</v>
      </c>
      <c r="I431" s="9">
        <v>4.5370755802257579</v>
      </c>
      <c r="J431" s="9">
        <v>3.0430639863253006</v>
      </c>
      <c r="K431" s="9">
        <v>1.7650654758921469</v>
      </c>
      <c r="L431" s="9">
        <v>1.8135498204403744</v>
      </c>
      <c r="M431" s="9">
        <v>2.1874578681098988</v>
      </c>
      <c r="N431" s="9">
        <v>3.0893942110671979</v>
      </c>
    </row>
    <row r="432" spans="1:14">
      <c r="A432">
        <v>3</v>
      </c>
      <c r="B432">
        <v>23</v>
      </c>
      <c r="C432" t="s">
        <v>23</v>
      </c>
      <c r="D432">
        <v>13</v>
      </c>
      <c r="E432" t="s">
        <v>70</v>
      </c>
      <c r="F432" t="s">
        <v>71</v>
      </c>
      <c r="G432" s="9">
        <v>5.0722500117885261</v>
      </c>
      <c r="H432" s="9">
        <v>5.5509033060492596</v>
      </c>
      <c r="I432" s="9">
        <v>5.8150612939934287</v>
      </c>
      <c r="J432" s="9">
        <v>5.3900826024048776</v>
      </c>
      <c r="K432" s="9">
        <v>4.076974595316929</v>
      </c>
      <c r="L432" s="9">
        <v>4.7224612586780568</v>
      </c>
      <c r="M432" s="9">
        <v>4.4521770170045771</v>
      </c>
      <c r="N432" s="9">
        <v>5.3982094360681909</v>
      </c>
    </row>
    <row r="433" spans="1:14">
      <c r="A433">
        <v>2</v>
      </c>
      <c r="B433">
        <v>24</v>
      </c>
      <c r="C433" t="s">
        <v>24</v>
      </c>
      <c r="D433">
        <v>13</v>
      </c>
      <c r="E433" t="s">
        <v>70</v>
      </c>
      <c r="F433" t="s">
        <v>71</v>
      </c>
      <c r="G433" s="9">
        <v>6.4653429990336297</v>
      </c>
      <c r="H433" s="9">
        <v>6.2293950931326281</v>
      </c>
      <c r="I433" s="9">
        <v>7.0956581614154635</v>
      </c>
      <c r="J433" s="9">
        <v>6.1061089654131928</v>
      </c>
      <c r="K433" s="9">
        <v>5.8441877928297137</v>
      </c>
      <c r="L433" s="9">
        <v>5.4293933137150363</v>
      </c>
      <c r="M433" s="9">
        <v>5.7381799712643122</v>
      </c>
      <c r="N433" s="9">
        <v>3.7006740351303691</v>
      </c>
    </row>
    <row r="434" spans="1:14">
      <c r="A434">
        <v>2</v>
      </c>
      <c r="B434">
        <v>25</v>
      </c>
      <c r="C434" t="s">
        <v>25</v>
      </c>
      <c r="D434">
        <v>13</v>
      </c>
      <c r="E434" t="s">
        <v>70</v>
      </c>
      <c r="F434" t="s">
        <v>71</v>
      </c>
      <c r="G434" s="9">
        <v>6.7400755082311248</v>
      </c>
      <c r="H434" s="9">
        <v>6.7487150002282226</v>
      </c>
      <c r="I434" s="9">
        <v>7.1283802846275002</v>
      </c>
      <c r="J434" s="9">
        <v>5.9631468609535609</v>
      </c>
      <c r="K434" s="9">
        <v>5.375281549251576</v>
      </c>
      <c r="L434" s="9">
        <v>4.5544234211277734</v>
      </c>
      <c r="M434" s="9">
        <v>3.3105869154802292</v>
      </c>
      <c r="N434" s="9">
        <v>2.0459844240865221</v>
      </c>
    </row>
    <row r="435" spans="1:14">
      <c r="A435">
        <v>3</v>
      </c>
      <c r="B435">
        <v>26</v>
      </c>
      <c r="C435" t="s">
        <v>26</v>
      </c>
      <c r="D435">
        <v>13</v>
      </c>
      <c r="E435" t="s">
        <v>70</v>
      </c>
      <c r="F435" t="s">
        <v>71</v>
      </c>
      <c r="G435" s="9">
        <v>5.0309545098069286</v>
      </c>
      <c r="H435" s="9">
        <v>5.4528093836647029</v>
      </c>
      <c r="I435" s="9">
        <v>4.8497684047120737</v>
      </c>
      <c r="J435" s="9">
        <v>5.0472084011096152</v>
      </c>
      <c r="K435" s="9">
        <v>5.087288261855627</v>
      </c>
      <c r="L435" s="9">
        <v>4.7623791887818179</v>
      </c>
      <c r="M435" s="9">
        <v>5.0287858649469275</v>
      </c>
      <c r="N435" s="9">
        <v>4.7842836581404979</v>
      </c>
    </row>
    <row r="436" spans="1:14">
      <c r="A436">
        <v>2</v>
      </c>
      <c r="B436">
        <v>27</v>
      </c>
      <c r="C436" t="s">
        <v>27</v>
      </c>
      <c r="D436">
        <v>13</v>
      </c>
      <c r="E436" t="s">
        <v>70</v>
      </c>
      <c r="F436" t="s">
        <v>71</v>
      </c>
      <c r="G436" s="9">
        <v>6.9842310412895348</v>
      </c>
      <c r="H436" s="9">
        <v>5.9608942510542606</v>
      </c>
      <c r="I436" s="9">
        <v>5.8958523660503026</v>
      </c>
      <c r="J436" s="9">
        <v>5.2885655811676147</v>
      </c>
      <c r="K436" s="9">
        <v>5.4829760831638374</v>
      </c>
      <c r="L436" s="9">
        <v>6.1467890156697846</v>
      </c>
      <c r="M436" s="9">
        <v>6.7897598921553781</v>
      </c>
      <c r="N436" s="9">
        <v>6.8235461931705821</v>
      </c>
    </row>
    <row r="437" spans="1:14">
      <c r="A437">
        <v>2</v>
      </c>
      <c r="B437">
        <v>28</v>
      </c>
      <c r="C437" t="s">
        <v>28</v>
      </c>
      <c r="D437">
        <v>13</v>
      </c>
      <c r="E437" t="s">
        <v>70</v>
      </c>
      <c r="F437" t="s">
        <v>71</v>
      </c>
      <c r="G437" s="9">
        <v>5.9506784611490948</v>
      </c>
      <c r="H437" s="9">
        <v>5.7615307866576426</v>
      </c>
      <c r="I437" s="9">
        <v>6.5872454029256122</v>
      </c>
      <c r="J437" s="9">
        <v>4.0792357584718442</v>
      </c>
      <c r="K437" s="9">
        <v>6.158787003179067</v>
      </c>
      <c r="L437" s="9">
        <v>6.2757059937960102</v>
      </c>
      <c r="M437" s="9">
        <v>5.0812615812404482</v>
      </c>
      <c r="N437" s="9">
        <v>2.9071636147141922</v>
      </c>
    </row>
    <row r="438" spans="1:14">
      <c r="A438">
        <v>4</v>
      </c>
      <c r="B438">
        <v>29</v>
      </c>
      <c r="C438" t="s">
        <v>29</v>
      </c>
      <c r="D438">
        <v>13</v>
      </c>
      <c r="E438" t="s">
        <v>70</v>
      </c>
      <c r="F438" t="s">
        <v>71</v>
      </c>
      <c r="G438" s="9">
        <v>7.4682846361615152</v>
      </c>
      <c r="H438" s="9">
        <v>6.7752840342290455</v>
      </c>
      <c r="I438" s="9">
        <v>6.3667286935388478</v>
      </c>
      <c r="J438" s="9">
        <v>5.1068518294425269</v>
      </c>
      <c r="K438" s="9">
        <v>6.1770053527975266</v>
      </c>
      <c r="L438" s="9">
        <v>6.1170759927164253</v>
      </c>
      <c r="M438" s="9">
        <v>6.1651135430386805</v>
      </c>
      <c r="N438" s="9">
        <v>6.0587563547459311</v>
      </c>
    </row>
    <row r="439" spans="1:14">
      <c r="A439">
        <v>3</v>
      </c>
      <c r="B439">
        <v>30</v>
      </c>
      <c r="C439" t="s">
        <v>30</v>
      </c>
      <c r="D439">
        <v>13</v>
      </c>
      <c r="E439" t="s">
        <v>70</v>
      </c>
      <c r="F439" t="s">
        <v>71</v>
      </c>
      <c r="G439" s="9">
        <v>5.8800397070298382</v>
      </c>
      <c r="H439" s="9">
        <v>5.931756213106576</v>
      </c>
      <c r="I439" s="9">
        <v>5.7766688987438641</v>
      </c>
      <c r="J439" s="9">
        <v>6.373985513016156</v>
      </c>
      <c r="K439" s="9">
        <v>6.2547271658645265</v>
      </c>
      <c r="L439" s="9">
        <v>4.4857254398417812</v>
      </c>
      <c r="M439" s="9">
        <v>3.9741189093595253</v>
      </c>
      <c r="N439" s="9">
        <v>5.3105696588039208</v>
      </c>
    </row>
    <row r="440" spans="1:14">
      <c r="A440">
        <v>2</v>
      </c>
      <c r="B440">
        <v>31</v>
      </c>
      <c r="C440" t="s">
        <v>31</v>
      </c>
      <c r="D440">
        <v>13</v>
      </c>
      <c r="E440" t="s">
        <v>70</v>
      </c>
      <c r="F440" t="s">
        <v>71</v>
      </c>
      <c r="G440" s="9">
        <v>4.1973277383512864</v>
      </c>
      <c r="H440" s="9">
        <v>4.4835005263237804</v>
      </c>
      <c r="I440" s="9">
        <v>4.2624630793507201</v>
      </c>
      <c r="J440" s="9">
        <v>4.2594875060814275</v>
      </c>
      <c r="K440" s="9">
        <v>4.4518669009975698</v>
      </c>
      <c r="L440" s="9">
        <v>4.6914335044076827</v>
      </c>
      <c r="M440" s="9">
        <v>4.6177774613068712</v>
      </c>
      <c r="N440" s="9">
        <v>4.6926810348065562</v>
      </c>
    </row>
    <row r="441" spans="1:14">
      <c r="A441">
        <v>3</v>
      </c>
      <c r="B441">
        <v>32</v>
      </c>
      <c r="C441" t="s">
        <v>32</v>
      </c>
      <c r="D441">
        <v>13</v>
      </c>
      <c r="E441" t="s">
        <v>70</v>
      </c>
      <c r="F441" t="s">
        <v>71</v>
      </c>
      <c r="G441" s="9">
        <v>6.1313719885269347</v>
      </c>
      <c r="H441" s="9">
        <v>5.9689801983181967</v>
      </c>
      <c r="I441" s="9">
        <v>4.3252184878522337</v>
      </c>
      <c r="J441" s="9">
        <v>4.389190475766247</v>
      </c>
      <c r="K441" s="9">
        <v>4.4308837305145232</v>
      </c>
      <c r="L441" s="9">
        <v>3.013225238039885</v>
      </c>
      <c r="M441" s="9">
        <v>4.4117777703826189</v>
      </c>
      <c r="N441" s="9">
        <v>4.0273675364905781</v>
      </c>
    </row>
    <row r="442" spans="1:14">
      <c r="A442">
        <v>2</v>
      </c>
      <c r="B442">
        <v>33</v>
      </c>
      <c r="C442" t="s">
        <v>33</v>
      </c>
      <c r="D442">
        <v>13</v>
      </c>
      <c r="E442" t="s">
        <v>70</v>
      </c>
      <c r="F442" t="s">
        <v>71</v>
      </c>
      <c r="G442" s="9">
        <v>4.7987650283535022</v>
      </c>
      <c r="H442" s="9">
        <v>5.0374891117545895</v>
      </c>
      <c r="I442" s="9">
        <v>5.2483478608304823</v>
      </c>
      <c r="J442" s="9">
        <v>4.722471866304323</v>
      </c>
      <c r="K442" s="9">
        <v>4.9754429365935327</v>
      </c>
      <c r="L442" s="9">
        <v>5.1237307881177863</v>
      </c>
      <c r="M442" s="9">
        <v>5.8674292870204869</v>
      </c>
      <c r="N442" s="9">
        <v>4.3842541861917494</v>
      </c>
    </row>
    <row r="443" spans="1:14">
      <c r="A443">
        <v>4</v>
      </c>
      <c r="B443">
        <v>34</v>
      </c>
      <c r="C443" t="s">
        <v>34</v>
      </c>
      <c r="D443">
        <v>13</v>
      </c>
      <c r="E443" t="s">
        <v>70</v>
      </c>
      <c r="F443" t="s">
        <v>71</v>
      </c>
      <c r="G443" s="9">
        <v>6.4431303327106892</v>
      </c>
      <c r="H443" s="9">
        <v>4.8457331702938422</v>
      </c>
      <c r="I443" s="9">
        <v>4.9351517405316736</v>
      </c>
      <c r="J443" s="9">
        <v>4.7356183860757017</v>
      </c>
      <c r="K443" s="9">
        <v>4.8328641608811784</v>
      </c>
      <c r="L443" s="9">
        <v>5.2165404860871067</v>
      </c>
      <c r="M443" s="9">
        <v>3.9524790647861519</v>
      </c>
      <c r="N443" s="9">
        <v>3.8105123515951522</v>
      </c>
    </row>
    <row r="444" spans="1:14">
      <c r="A444">
        <v>4</v>
      </c>
      <c r="B444">
        <v>1</v>
      </c>
      <c r="C444" t="s">
        <v>1</v>
      </c>
      <c r="D444">
        <v>14</v>
      </c>
      <c r="E444" t="s">
        <v>72</v>
      </c>
      <c r="F444" t="s">
        <v>73</v>
      </c>
      <c r="G444" s="9">
        <v>11.608020227268568</v>
      </c>
      <c r="H444" s="9">
        <v>13.386531713736648</v>
      </c>
      <c r="I444" s="9">
        <v>5.9468863899450053</v>
      </c>
      <c r="J444" s="9">
        <v>5.5714592347130054</v>
      </c>
      <c r="K444" s="9">
        <v>9.563654144120326</v>
      </c>
      <c r="L444" s="9">
        <v>12.748418676282247</v>
      </c>
      <c r="M444" s="9">
        <v>12.425187415846661</v>
      </c>
      <c r="N444" s="9">
        <v>4.2142892394408271</v>
      </c>
    </row>
    <row r="445" spans="1:14">
      <c r="A445">
        <v>3</v>
      </c>
      <c r="B445">
        <v>2</v>
      </c>
      <c r="C445" t="s">
        <v>2</v>
      </c>
      <c r="D445">
        <v>14</v>
      </c>
      <c r="E445" t="s">
        <v>72</v>
      </c>
      <c r="F445" t="s">
        <v>73</v>
      </c>
      <c r="G445" s="9">
        <v>32.758522699926452</v>
      </c>
      <c r="H445" s="9">
        <v>26.139359878287305</v>
      </c>
      <c r="I445" s="9">
        <v>20.068498135742896</v>
      </c>
      <c r="J445" s="9">
        <v>11.176863553338912</v>
      </c>
      <c r="K445" s="9">
        <v>9.2214104514743092</v>
      </c>
      <c r="L445" s="9">
        <v>3.7210499975478095</v>
      </c>
      <c r="M445" s="9">
        <v>5.5344657517623963</v>
      </c>
      <c r="N445" s="9">
        <v>6.589656337658556</v>
      </c>
    </row>
    <row r="446" spans="1:14">
      <c r="A446">
        <v>1</v>
      </c>
      <c r="B446">
        <v>3</v>
      </c>
      <c r="C446" t="s">
        <v>3</v>
      </c>
      <c r="D446">
        <v>14</v>
      </c>
      <c r="E446" t="s">
        <v>72</v>
      </c>
      <c r="F446" t="s">
        <v>73</v>
      </c>
      <c r="G446" s="9">
        <v>16.917507313274704</v>
      </c>
      <c r="H446" s="9">
        <v>39.235637517839315</v>
      </c>
      <c r="I446" s="9">
        <v>13.859171733747978</v>
      </c>
      <c r="J446" s="9">
        <v>4.5342298866214437</v>
      </c>
      <c r="K446" s="9">
        <v>3.6094055406679759</v>
      </c>
      <c r="L446" s="9">
        <v>3.9108968242048681</v>
      </c>
      <c r="M446" s="9">
        <v>46.537434142892131</v>
      </c>
      <c r="N446" s="9">
        <v>16.209674832610599</v>
      </c>
    </row>
    <row r="447" spans="1:14">
      <c r="A447">
        <v>1</v>
      </c>
      <c r="B447">
        <v>4</v>
      </c>
      <c r="C447" t="s">
        <v>4</v>
      </c>
      <c r="D447">
        <v>14</v>
      </c>
      <c r="E447" t="s">
        <v>72</v>
      </c>
      <c r="F447" t="s">
        <v>73</v>
      </c>
      <c r="G447" s="9">
        <v>35.999004242805356</v>
      </c>
      <c r="H447" s="9">
        <v>21.525601115221306</v>
      </c>
      <c r="I447" s="9">
        <v>11.992773931676769</v>
      </c>
      <c r="J447" s="9">
        <v>12.521398914022752</v>
      </c>
      <c r="K447" s="9">
        <v>10.254603488135917</v>
      </c>
      <c r="L447" s="9">
        <v>13.265697733430137</v>
      </c>
      <c r="M447" s="9">
        <v>14.175649996431194</v>
      </c>
      <c r="N447" s="9">
        <v>2.9121360031698851</v>
      </c>
    </row>
    <row r="448" spans="1:14">
      <c r="A448">
        <v>1</v>
      </c>
      <c r="B448">
        <v>5</v>
      </c>
      <c r="C448" t="s">
        <v>5</v>
      </c>
      <c r="D448">
        <v>14</v>
      </c>
      <c r="E448" t="s">
        <v>72</v>
      </c>
      <c r="F448" t="s">
        <v>73</v>
      </c>
      <c r="G448" s="9">
        <v>26.521519804559702</v>
      </c>
      <c r="H448" s="9">
        <v>14.974749789266117</v>
      </c>
      <c r="I448" s="9">
        <v>9.5868685004122156</v>
      </c>
      <c r="J448" s="9">
        <v>10.036689515983866</v>
      </c>
      <c r="K448" s="9">
        <v>10.331443823825737</v>
      </c>
      <c r="L448" s="9">
        <v>8.2373430691651031</v>
      </c>
      <c r="M448" s="9">
        <v>22.463488932868291</v>
      </c>
      <c r="N448" s="9">
        <v>9.3262801166735123</v>
      </c>
    </row>
    <row r="449" spans="1:14">
      <c r="A449">
        <v>4</v>
      </c>
      <c r="B449">
        <v>6</v>
      </c>
      <c r="C449" t="s">
        <v>6</v>
      </c>
      <c r="D449">
        <v>14</v>
      </c>
      <c r="E449" t="s">
        <v>72</v>
      </c>
      <c r="F449" t="s">
        <v>73</v>
      </c>
      <c r="G449" s="9">
        <v>24.630511810998222</v>
      </c>
      <c r="H449" s="9">
        <v>24.529316209751563</v>
      </c>
      <c r="I449" s="9">
        <v>16.767449770613684</v>
      </c>
      <c r="J449" s="9">
        <v>11.855659230514659</v>
      </c>
      <c r="K449" s="9">
        <v>8.5512540218348541</v>
      </c>
      <c r="L449" s="9">
        <v>10.861028796442795</v>
      </c>
      <c r="M449" s="9">
        <v>11.368197193881802</v>
      </c>
      <c r="N449" s="9">
        <v>22.547305659255045</v>
      </c>
    </row>
    <row r="450" spans="1:14">
      <c r="A450">
        <v>3</v>
      </c>
      <c r="B450">
        <v>7</v>
      </c>
      <c r="C450" t="s">
        <v>7</v>
      </c>
      <c r="D450">
        <v>14</v>
      </c>
      <c r="E450" t="s">
        <v>72</v>
      </c>
      <c r="F450" t="s">
        <v>73</v>
      </c>
      <c r="G450" s="9">
        <v>35.904434013723808</v>
      </c>
      <c r="H450" s="9">
        <v>29.474146581739301</v>
      </c>
      <c r="I450" s="9">
        <v>15.957081944212259</v>
      </c>
      <c r="J450" s="9">
        <v>20.53907519430944</v>
      </c>
      <c r="K450" s="9">
        <v>31.580359665548396</v>
      </c>
      <c r="L450" s="9">
        <v>13.729571895353377</v>
      </c>
      <c r="M450" s="9">
        <v>14.089304314545736</v>
      </c>
      <c r="N450" s="9">
        <v>12.110560780615941</v>
      </c>
    </row>
    <row r="451" spans="1:14">
      <c r="A451">
        <v>2</v>
      </c>
      <c r="B451">
        <v>8</v>
      </c>
      <c r="C451" t="s">
        <v>8</v>
      </c>
      <c r="D451">
        <v>14</v>
      </c>
      <c r="E451" t="s">
        <v>72</v>
      </c>
      <c r="F451" t="s">
        <v>73</v>
      </c>
      <c r="G451" s="9">
        <v>20.055501548378118</v>
      </c>
      <c r="H451" s="9">
        <v>23.028925729101047</v>
      </c>
      <c r="I451" s="9">
        <v>0.93190599330037482</v>
      </c>
      <c r="J451" s="9">
        <v>1.1788727498277529</v>
      </c>
      <c r="K451" s="9">
        <v>0.89340859632069947</v>
      </c>
      <c r="L451" s="9">
        <v>6.6364543526707953</v>
      </c>
      <c r="M451" s="9">
        <v>1.6651240496959874</v>
      </c>
      <c r="N451" s="9">
        <v>1.5443444290368813</v>
      </c>
    </row>
    <row r="452" spans="1:14">
      <c r="A452">
        <v>3</v>
      </c>
      <c r="B452">
        <v>9</v>
      </c>
      <c r="C452" t="s">
        <v>9</v>
      </c>
      <c r="D452">
        <v>14</v>
      </c>
      <c r="E452" t="s">
        <v>72</v>
      </c>
      <c r="F452" t="s">
        <v>73</v>
      </c>
      <c r="G452" s="9">
        <v>13.331762150439497</v>
      </c>
      <c r="H452" s="9">
        <v>22.401499385933743</v>
      </c>
      <c r="I452" s="9">
        <v>8.7989336154276288</v>
      </c>
      <c r="J452" s="9">
        <v>8.6308457129714569</v>
      </c>
      <c r="K452" s="9">
        <v>4.5834773252443117</v>
      </c>
      <c r="L452" s="9">
        <v>7.0995314851390434</v>
      </c>
      <c r="M452" s="9">
        <v>14.046833762199974</v>
      </c>
      <c r="N452" s="9">
        <v>7.202298861207157</v>
      </c>
    </row>
    <row r="453" spans="1:14">
      <c r="A453">
        <v>3</v>
      </c>
      <c r="B453">
        <v>10</v>
      </c>
      <c r="C453" t="s">
        <v>10</v>
      </c>
      <c r="D453">
        <v>14</v>
      </c>
      <c r="E453" t="s">
        <v>72</v>
      </c>
      <c r="F453" t="s">
        <v>73</v>
      </c>
      <c r="G453" s="9">
        <v>24.598404905302694</v>
      </c>
      <c r="H453" s="9">
        <v>24.151824482121587</v>
      </c>
      <c r="I453" s="9">
        <v>16.423098781065136</v>
      </c>
      <c r="J453" s="9">
        <v>8.28412517363628</v>
      </c>
      <c r="K453" s="9">
        <v>7.0924364346809599</v>
      </c>
      <c r="L453" s="9">
        <v>7.8076936138999686</v>
      </c>
      <c r="M453" s="9">
        <v>11.760768832654911</v>
      </c>
      <c r="N453" s="9">
        <v>6.3592638128888046</v>
      </c>
    </row>
    <row r="454" spans="1:14">
      <c r="A454">
        <v>3</v>
      </c>
      <c r="B454">
        <v>11</v>
      </c>
      <c r="C454" t="s">
        <v>11</v>
      </c>
      <c r="D454">
        <v>14</v>
      </c>
      <c r="E454" t="s">
        <v>72</v>
      </c>
      <c r="F454" t="s">
        <v>73</v>
      </c>
      <c r="G454" s="9">
        <v>22.812575550110093</v>
      </c>
      <c r="H454" s="9">
        <v>19.688641843222232</v>
      </c>
      <c r="I454" s="9">
        <v>12.552892426894392</v>
      </c>
      <c r="J454" s="9">
        <v>13.257101052924503</v>
      </c>
      <c r="K454" s="9">
        <v>13.071500014193393</v>
      </c>
      <c r="L454" s="9">
        <v>4.2169837491618622</v>
      </c>
      <c r="M454" s="9">
        <v>10.33604929125751</v>
      </c>
      <c r="N454" s="9">
        <v>6.0691630046080025</v>
      </c>
    </row>
    <row r="455" spans="1:14">
      <c r="A455">
        <v>3</v>
      </c>
      <c r="B455">
        <v>12</v>
      </c>
      <c r="C455" t="s">
        <v>12</v>
      </c>
      <c r="D455">
        <v>14</v>
      </c>
      <c r="E455" t="s">
        <v>72</v>
      </c>
      <c r="F455" t="s">
        <v>73</v>
      </c>
      <c r="G455" s="9">
        <v>26.024934461417338</v>
      </c>
      <c r="H455" s="9">
        <v>24.591322982038012</v>
      </c>
      <c r="I455" s="9">
        <v>15.244824698348935</v>
      </c>
      <c r="J455" s="9">
        <v>10.407075462280391</v>
      </c>
      <c r="K455" s="9">
        <v>6.891148977242012</v>
      </c>
      <c r="L455" s="9">
        <v>8.2295467640956854</v>
      </c>
      <c r="M455" s="9">
        <v>9.4080967915523672</v>
      </c>
      <c r="N455" s="9">
        <v>6.8866674978133924</v>
      </c>
    </row>
    <row r="456" spans="1:14">
      <c r="A456">
        <v>1</v>
      </c>
      <c r="B456">
        <v>13</v>
      </c>
      <c r="C456" t="s">
        <v>13</v>
      </c>
      <c r="D456">
        <v>14</v>
      </c>
      <c r="E456" t="s">
        <v>72</v>
      </c>
      <c r="F456" t="s">
        <v>73</v>
      </c>
      <c r="G456" s="9">
        <v>30.050966792224099</v>
      </c>
      <c r="H456" s="9">
        <v>21.701422836637541</v>
      </c>
      <c r="I456" s="9">
        <v>14.341033760333577</v>
      </c>
      <c r="J456" s="9">
        <v>14.365354764985639</v>
      </c>
      <c r="K456" s="9">
        <v>14.916687810930895</v>
      </c>
      <c r="L456" s="9">
        <v>7.7533940251929279</v>
      </c>
      <c r="M456" s="9">
        <v>9.8123835870190579</v>
      </c>
      <c r="N456" s="9">
        <v>7.9071519407232449</v>
      </c>
    </row>
    <row r="457" spans="1:14">
      <c r="A457">
        <v>2</v>
      </c>
      <c r="B457">
        <v>14</v>
      </c>
      <c r="C457" t="s">
        <v>14</v>
      </c>
      <c r="D457">
        <v>14</v>
      </c>
      <c r="E457" t="s">
        <v>72</v>
      </c>
      <c r="F457" t="s">
        <v>73</v>
      </c>
      <c r="G457" s="9">
        <v>27.464597723620177</v>
      </c>
      <c r="H457" s="9">
        <v>17.468331971202744</v>
      </c>
      <c r="I457" s="9">
        <v>14.609094157160429</v>
      </c>
      <c r="J457" s="9">
        <v>4.197028082060017</v>
      </c>
      <c r="K457" s="9">
        <v>-0.91140369608128102</v>
      </c>
      <c r="L457" s="9">
        <v>16.56149543549845</v>
      </c>
      <c r="M457" s="9">
        <v>10.948737613614368</v>
      </c>
      <c r="N457" s="9">
        <v>4.9758947978468582</v>
      </c>
    </row>
    <row r="458" spans="1:14">
      <c r="A458">
        <v>3</v>
      </c>
      <c r="B458">
        <v>15</v>
      </c>
      <c r="C458" t="s">
        <v>15</v>
      </c>
      <c r="D458">
        <v>14</v>
      </c>
      <c r="E458" t="s">
        <v>72</v>
      </c>
      <c r="F458" t="s">
        <v>73</v>
      </c>
      <c r="G458" s="9">
        <v>18.151995183254876</v>
      </c>
      <c r="H458" s="9">
        <v>8.0664571155273368</v>
      </c>
      <c r="I458" s="9">
        <v>10.078622160299556</v>
      </c>
      <c r="J458" s="9">
        <v>1.5352460545283941</v>
      </c>
      <c r="K458" s="9">
        <v>0.91383213580025213</v>
      </c>
      <c r="L458" s="9">
        <v>38.418262548624014</v>
      </c>
      <c r="M458" s="9">
        <v>10.674318480818323</v>
      </c>
      <c r="N458" s="9">
        <v>10.141069788960122</v>
      </c>
    </row>
    <row r="459" spans="1:14">
      <c r="A459">
        <v>2</v>
      </c>
      <c r="B459">
        <v>16</v>
      </c>
      <c r="C459" t="s">
        <v>16</v>
      </c>
      <c r="D459">
        <v>14</v>
      </c>
      <c r="E459" t="s">
        <v>72</v>
      </c>
      <c r="F459" t="s">
        <v>73</v>
      </c>
      <c r="G459" s="9">
        <v>19.612490331014332</v>
      </c>
      <c r="H459" s="9">
        <v>28.871464774206103</v>
      </c>
      <c r="I459" s="9">
        <v>5.0994297104576036</v>
      </c>
      <c r="J459" s="9">
        <v>-2.1982241932484992</v>
      </c>
      <c r="K459" s="9">
        <v>2.0516110620049544</v>
      </c>
      <c r="L459" s="9">
        <v>-5.4367140756749421</v>
      </c>
      <c r="M459" s="9">
        <v>16.717291585228743</v>
      </c>
      <c r="N459" s="9">
        <v>12.912908954929602</v>
      </c>
    </row>
    <row r="460" spans="1:14">
      <c r="A460">
        <v>1</v>
      </c>
      <c r="B460">
        <v>17</v>
      </c>
      <c r="C460" t="s">
        <v>17</v>
      </c>
      <c r="D460">
        <v>14</v>
      </c>
      <c r="E460" t="s">
        <v>72</v>
      </c>
      <c r="F460" t="s">
        <v>73</v>
      </c>
      <c r="G460" s="9">
        <v>23.533149857922609</v>
      </c>
      <c r="H460" s="9">
        <v>24.575696141564162</v>
      </c>
      <c r="I460" s="9">
        <v>13.358571252102202</v>
      </c>
      <c r="J460" s="9">
        <v>3.540633688538608</v>
      </c>
      <c r="K460" s="9">
        <v>14.156656844650017</v>
      </c>
      <c r="L460" s="9">
        <v>7.3124016847065931</v>
      </c>
      <c r="M460" s="9">
        <v>24.774471989114687</v>
      </c>
      <c r="N460" s="9">
        <v>3.1098385612416957</v>
      </c>
    </row>
    <row r="461" spans="1:14">
      <c r="A461">
        <v>2</v>
      </c>
      <c r="B461">
        <v>18</v>
      </c>
      <c r="C461" t="s">
        <v>48</v>
      </c>
      <c r="D461">
        <v>14</v>
      </c>
      <c r="E461" t="s">
        <v>72</v>
      </c>
      <c r="F461" t="s">
        <v>73</v>
      </c>
      <c r="G461" s="9">
        <v>35.312651493938631</v>
      </c>
      <c r="H461" s="9">
        <v>23.804548712410046</v>
      </c>
      <c r="I461" s="9">
        <v>4.1876324188552694</v>
      </c>
      <c r="J461" s="9">
        <v>12.074706463266427</v>
      </c>
      <c r="K461" s="9">
        <v>1.5550659491547991</v>
      </c>
      <c r="L461" s="9">
        <v>6.3189048525492009</v>
      </c>
      <c r="M461" s="9">
        <v>6.1930419934648873</v>
      </c>
      <c r="N461" s="9">
        <v>4.5036955357977249</v>
      </c>
    </row>
    <row r="462" spans="1:14">
      <c r="A462">
        <v>2</v>
      </c>
      <c r="B462">
        <v>19</v>
      </c>
      <c r="C462" t="s">
        <v>19</v>
      </c>
      <c r="D462">
        <v>14</v>
      </c>
      <c r="E462" t="s">
        <v>72</v>
      </c>
      <c r="F462" t="s">
        <v>73</v>
      </c>
      <c r="G462" s="9">
        <v>13.754614531124187</v>
      </c>
      <c r="H462" s="9">
        <v>19.732199583895426</v>
      </c>
      <c r="I462" s="9">
        <v>5.1915525387723038</v>
      </c>
      <c r="J462" s="9">
        <v>11.432849768840359</v>
      </c>
      <c r="K462" s="9">
        <v>7.4746980212699432</v>
      </c>
      <c r="L462" s="9">
        <v>2.9311820839186487</v>
      </c>
      <c r="M462" s="9">
        <v>16.18555100267054</v>
      </c>
      <c r="N462" s="9">
        <v>6.3759026864544266</v>
      </c>
    </row>
    <row r="463" spans="1:14">
      <c r="A463">
        <v>2</v>
      </c>
      <c r="B463">
        <v>20</v>
      </c>
      <c r="C463" t="s">
        <v>20</v>
      </c>
      <c r="D463">
        <v>14</v>
      </c>
      <c r="E463" t="s">
        <v>72</v>
      </c>
      <c r="F463" t="s">
        <v>73</v>
      </c>
      <c r="G463" s="9">
        <v>22.559956077121779</v>
      </c>
      <c r="H463" s="9">
        <v>11.967633521732356</v>
      </c>
      <c r="I463" s="9">
        <v>8.9419135704925878</v>
      </c>
      <c r="J463" s="9">
        <v>10.543962553519904</v>
      </c>
      <c r="K463" s="9">
        <v>10.040280822076397</v>
      </c>
      <c r="L463" s="9">
        <v>312.89716727777409</v>
      </c>
      <c r="M463" s="9">
        <v>9.7977234222738296</v>
      </c>
      <c r="N463" s="9">
        <v>7.7810191102375859</v>
      </c>
    </row>
    <row r="464" spans="1:14">
      <c r="A464">
        <v>3</v>
      </c>
      <c r="B464">
        <v>21</v>
      </c>
      <c r="C464" t="s">
        <v>21</v>
      </c>
      <c r="D464">
        <v>14</v>
      </c>
      <c r="E464" t="s">
        <v>72</v>
      </c>
      <c r="F464" t="s">
        <v>73</v>
      </c>
      <c r="G464" s="9">
        <v>18.816794823902971</v>
      </c>
      <c r="H464" s="9">
        <v>22.143984887745273</v>
      </c>
      <c r="I464" s="9">
        <v>6.3903692334064122</v>
      </c>
      <c r="J464" s="9">
        <v>9.4566019449602088</v>
      </c>
      <c r="K464" s="9">
        <v>16.68475629329793</v>
      </c>
      <c r="L464" s="9">
        <v>11.902285093467825</v>
      </c>
      <c r="M464" s="9">
        <v>11.307930028835367</v>
      </c>
      <c r="N464" s="9">
        <v>14.605455779765286</v>
      </c>
    </row>
    <row r="465" spans="1:14">
      <c r="A465">
        <v>3</v>
      </c>
      <c r="B465">
        <v>22</v>
      </c>
      <c r="C465" t="s">
        <v>22</v>
      </c>
      <c r="D465">
        <v>14</v>
      </c>
      <c r="E465" t="s">
        <v>72</v>
      </c>
      <c r="F465" t="s">
        <v>73</v>
      </c>
      <c r="G465" s="9">
        <v>29.050360023674759</v>
      </c>
      <c r="H465" s="9">
        <v>32.167082731799582</v>
      </c>
      <c r="I465" s="9">
        <v>13.828906519247486</v>
      </c>
      <c r="J465" s="9">
        <v>6.9296142847273146</v>
      </c>
      <c r="K465" s="9">
        <v>14.018873792310327</v>
      </c>
      <c r="L465" s="9">
        <v>7.1772120327999067</v>
      </c>
      <c r="M465" s="9">
        <v>42.676950229803737</v>
      </c>
      <c r="N465" s="9">
        <v>19.724337953373805</v>
      </c>
    </row>
    <row r="466" spans="1:14">
      <c r="A466">
        <v>3</v>
      </c>
      <c r="B466">
        <v>23</v>
      </c>
      <c r="C466" t="s">
        <v>23</v>
      </c>
      <c r="D466">
        <v>14</v>
      </c>
      <c r="E466" t="s">
        <v>72</v>
      </c>
      <c r="F466" t="s">
        <v>73</v>
      </c>
      <c r="G466" s="9">
        <v>21.982984604613232</v>
      </c>
      <c r="H466" s="9">
        <v>17.973312244315753</v>
      </c>
      <c r="I466" s="9">
        <v>13.662988512744523</v>
      </c>
      <c r="J466" s="9">
        <v>14.397730451475233</v>
      </c>
      <c r="K466" s="9">
        <v>12.738295053189397</v>
      </c>
      <c r="L466" s="9">
        <v>17.365309951145292</v>
      </c>
      <c r="M466" s="9">
        <v>13.924066517540211</v>
      </c>
      <c r="N466" s="9">
        <v>10.019771093573414</v>
      </c>
    </row>
    <row r="467" spans="1:14">
      <c r="A467">
        <v>2</v>
      </c>
      <c r="B467">
        <v>24</v>
      </c>
      <c r="C467" t="s">
        <v>24</v>
      </c>
      <c r="D467">
        <v>14</v>
      </c>
      <c r="E467" t="s">
        <v>72</v>
      </c>
      <c r="F467" t="s">
        <v>73</v>
      </c>
      <c r="G467" s="9">
        <v>30.776767681498242</v>
      </c>
      <c r="H467" s="9">
        <v>22.968822805971321</v>
      </c>
      <c r="I467" s="9">
        <v>13.634579385719547</v>
      </c>
      <c r="J467" s="9">
        <v>10.087562076317337</v>
      </c>
      <c r="K467" s="9">
        <v>7.4508423534664692</v>
      </c>
      <c r="L467" s="9">
        <v>-68.927753262401509</v>
      </c>
      <c r="M467" s="9">
        <v>79.32730499449346</v>
      </c>
      <c r="N467" s="9">
        <v>11.867148450177801</v>
      </c>
    </row>
    <row r="468" spans="1:14">
      <c r="A468">
        <v>2</v>
      </c>
      <c r="B468">
        <v>25</v>
      </c>
      <c r="C468" t="s">
        <v>25</v>
      </c>
      <c r="D468">
        <v>14</v>
      </c>
      <c r="E468" t="s">
        <v>72</v>
      </c>
      <c r="F468" t="s">
        <v>73</v>
      </c>
      <c r="G468" s="9">
        <v>17.127500887760604</v>
      </c>
      <c r="H468" s="9">
        <v>12.958795245132881</v>
      </c>
      <c r="I468" s="9">
        <v>10.304781109784811</v>
      </c>
      <c r="J468" s="9">
        <v>15.103795192590486</v>
      </c>
      <c r="K468" s="9">
        <v>2.7833875428640908</v>
      </c>
      <c r="L468" s="9">
        <v>1.359509363752287</v>
      </c>
      <c r="M468" s="9">
        <v>20.155347533276434</v>
      </c>
      <c r="N468" s="9">
        <v>3.411321599861461</v>
      </c>
    </row>
    <row r="469" spans="1:14">
      <c r="A469">
        <v>3</v>
      </c>
      <c r="B469">
        <v>26</v>
      </c>
      <c r="C469" t="s">
        <v>26</v>
      </c>
      <c r="D469">
        <v>14</v>
      </c>
      <c r="E469" t="s">
        <v>72</v>
      </c>
      <c r="F469" t="s">
        <v>73</v>
      </c>
      <c r="G469" s="9">
        <v>24.239296519200249</v>
      </c>
      <c r="H469" s="9">
        <v>20.100929563372173</v>
      </c>
      <c r="I469" s="9">
        <v>10.81499265874637</v>
      </c>
      <c r="J469" s="9">
        <v>13.883527657377591</v>
      </c>
      <c r="K469" s="9">
        <v>19.82335585858732</v>
      </c>
      <c r="L469" s="9">
        <v>20.993586481058514</v>
      </c>
      <c r="M469" s="9">
        <v>17.813029954873194</v>
      </c>
      <c r="N469" s="9">
        <v>10.854903949303951</v>
      </c>
    </row>
    <row r="470" spans="1:14">
      <c r="A470">
        <v>2</v>
      </c>
      <c r="B470">
        <v>27</v>
      </c>
      <c r="C470" t="s">
        <v>27</v>
      </c>
      <c r="D470">
        <v>14</v>
      </c>
      <c r="E470" t="s">
        <v>72</v>
      </c>
      <c r="F470" t="s">
        <v>73</v>
      </c>
      <c r="G470" s="9">
        <v>22.870885727882406</v>
      </c>
      <c r="H470" s="9">
        <v>15.154863066762946</v>
      </c>
      <c r="I470" s="9">
        <v>10.272454175764167</v>
      </c>
      <c r="J470" s="9">
        <v>13.652465706651128</v>
      </c>
      <c r="K470" s="9">
        <v>8.3492146405227174</v>
      </c>
      <c r="L470" s="9">
        <v>9.5626139871080262</v>
      </c>
      <c r="M470" s="9">
        <v>8.1133656246242793</v>
      </c>
      <c r="N470" s="9">
        <v>4.37985464825561</v>
      </c>
    </row>
    <row r="471" spans="1:14">
      <c r="A471">
        <v>2</v>
      </c>
      <c r="B471">
        <v>28</v>
      </c>
      <c r="C471" t="s">
        <v>28</v>
      </c>
      <c r="D471">
        <v>14</v>
      </c>
      <c r="E471" t="s">
        <v>72</v>
      </c>
      <c r="F471" t="s">
        <v>73</v>
      </c>
      <c r="G471" s="9">
        <v>25.46537813120111</v>
      </c>
      <c r="H471" s="9">
        <v>20.050775853773573</v>
      </c>
      <c r="I471" s="9">
        <v>12.49449325551366</v>
      </c>
      <c r="J471" s="9">
        <v>22.89385272681983</v>
      </c>
      <c r="K471" s="9">
        <v>2.274425014485848</v>
      </c>
      <c r="L471" s="9">
        <v>8.835601690699102</v>
      </c>
      <c r="M471" s="9">
        <v>11.565793295376658</v>
      </c>
      <c r="N471" s="9">
        <v>6.7954319034180699</v>
      </c>
    </row>
    <row r="472" spans="1:14">
      <c r="A472">
        <v>4</v>
      </c>
      <c r="B472">
        <v>29</v>
      </c>
      <c r="C472" t="s">
        <v>29</v>
      </c>
      <c r="D472">
        <v>14</v>
      </c>
      <c r="E472" t="s">
        <v>72</v>
      </c>
      <c r="F472" t="s">
        <v>73</v>
      </c>
      <c r="G472" s="9">
        <v>34.56158291225335</v>
      </c>
      <c r="H472" s="9">
        <v>28.301284702255924</v>
      </c>
      <c r="I472" s="9">
        <v>8.7062034488790019</v>
      </c>
      <c r="J472" s="9">
        <v>10.350257337759917</v>
      </c>
      <c r="K472" s="9">
        <v>18.489792793831803</v>
      </c>
      <c r="L472" s="9">
        <v>7.8617060303246777</v>
      </c>
      <c r="M472" s="9">
        <v>8.5389456947054789</v>
      </c>
      <c r="N472" s="9">
        <v>16.872562599461215</v>
      </c>
    </row>
    <row r="473" spans="1:14">
      <c r="A473">
        <v>3</v>
      </c>
      <c r="B473">
        <v>30</v>
      </c>
      <c r="C473" t="s">
        <v>30</v>
      </c>
      <c r="D473">
        <v>14</v>
      </c>
      <c r="E473" t="s">
        <v>72</v>
      </c>
      <c r="F473" t="s">
        <v>73</v>
      </c>
      <c r="G473" s="9">
        <v>14.743035690012562</v>
      </c>
      <c r="H473" s="9">
        <v>12.085103193320057</v>
      </c>
      <c r="I473" s="9">
        <v>10.815990221131798</v>
      </c>
      <c r="J473" s="9">
        <v>12.963561283853675</v>
      </c>
      <c r="K473" s="9">
        <v>9.3766906134128636</v>
      </c>
      <c r="L473" s="9">
        <v>9.0710851495773515</v>
      </c>
      <c r="M473" s="9">
        <v>20.707765419596157</v>
      </c>
      <c r="N473" s="9">
        <v>-0.65292279900032169</v>
      </c>
    </row>
    <row r="474" spans="1:14">
      <c r="A474">
        <v>2</v>
      </c>
      <c r="B474">
        <v>31</v>
      </c>
      <c r="C474" t="s">
        <v>31</v>
      </c>
      <c r="D474">
        <v>14</v>
      </c>
      <c r="E474" t="s">
        <v>72</v>
      </c>
      <c r="F474" t="s">
        <v>73</v>
      </c>
      <c r="G474" s="9">
        <v>15.872887071761198</v>
      </c>
      <c r="H474" s="9">
        <v>13.148994707546446</v>
      </c>
      <c r="I474" s="9">
        <v>10.978707490701201</v>
      </c>
      <c r="J474" s="9">
        <v>12.055626066821667</v>
      </c>
      <c r="K474" s="9">
        <v>5.5112469645167694</v>
      </c>
      <c r="L474" s="9">
        <v>6.6660402604276303</v>
      </c>
      <c r="M474" s="9">
        <v>1.9029623315877542</v>
      </c>
      <c r="N474" s="9">
        <v>4.8286699885607298</v>
      </c>
    </row>
    <row r="475" spans="1:14">
      <c r="A475">
        <v>3</v>
      </c>
      <c r="B475">
        <v>32</v>
      </c>
      <c r="C475" t="s">
        <v>32</v>
      </c>
      <c r="D475">
        <v>14</v>
      </c>
      <c r="E475" t="s">
        <v>72</v>
      </c>
      <c r="F475" t="s">
        <v>73</v>
      </c>
      <c r="G475" s="9">
        <v>26.178598160236312</v>
      </c>
      <c r="H475" s="9">
        <v>21.379706752997805</v>
      </c>
      <c r="I475" s="9">
        <v>13.643564140303322</v>
      </c>
      <c r="J475" s="9">
        <v>9.9940663642926086</v>
      </c>
      <c r="K475" s="9">
        <v>10.566353519288185</v>
      </c>
      <c r="L475" s="9">
        <v>6.0807177329347928</v>
      </c>
      <c r="M475" s="9">
        <v>13.384633326504503</v>
      </c>
      <c r="N475" s="9">
        <v>1.7208300273200638</v>
      </c>
    </row>
    <row r="476" spans="1:14">
      <c r="A476">
        <v>2</v>
      </c>
      <c r="B476">
        <v>33</v>
      </c>
      <c r="C476" t="s">
        <v>33</v>
      </c>
      <c r="D476">
        <v>14</v>
      </c>
      <c r="E476" t="s">
        <v>72</v>
      </c>
      <c r="F476" t="s">
        <v>73</v>
      </c>
      <c r="G476" s="9">
        <v>23.398131351090367</v>
      </c>
      <c r="H476" s="9">
        <v>17.14837824585118</v>
      </c>
      <c r="I476" s="9">
        <v>9.597262743976497</v>
      </c>
      <c r="J476" s="9">
        <v>6.5967633319144348</v>
      </c>
      <c r="K476" s="9">
        <v>6.5273476678618492</v>
      </c>
      <c r="L476" s="9">
        <v>10.845474979365321</v>
      </c>
      <c r="M476" s="9">
        <v>7.8531971337282958</v>
      </c>
      <c r="N476" s="9">
        <v>2.235495967894785</v>
      </c>
    </row>
    <row r="477" spans="1:14">
      <c r="A477">
        <v>4</v>
      </c>
      <c r="B477">
        <v>34</v>
      </c>
      <c r="C477" t="s">
        <v>34</v>
      </c>
      <c r="D477">
        <v>14</v>
      </c>
      <c r="E477" t="s">
        <v>72</v>
      </c>
      <c r="F477" t="s">
        <v>73</v>
      </c>
      <c r="G477" s="9">
        <v>21.21045020553143</v>
      </c>
      <c r="H477" s="9">
        <v>23.651875106528308</v>
      </c>
      <c r="I477" s="9">
        <v>17.660166743620586</v>
      </c>
      <c r="J477" s="9">
        <v>12.181580140507364</v>
      </c>
      <c r="K477" s="9">
        <v>7.5378024305836178</v>
      </c>
      <c r="L477" s="9">
        <v>12.251347435959303</v>
      </c>
      <c r="M477" s="9">
        <v>16.756907136063038</v>
      </c>
      <c r="N477" s="9">
        <v>4.5174247020493663</v>
      </c>
    </row>
    <row r="478" spans="1:14">
      <c r="A478">
        <v>4</v>
      </c>
      <c r="B478">
        <v>1</v>
      </c>
      <c r="C478" t="s">
        <v>1</v>
      </c>
      <c r="D478">
        <v>15</v>
      </c>
      <c r="E478" t="s">
        <v>74</v>
      </c>
      <c r="F478" t="s">
        <v>75</v>
      </c>
      <c r="G478" s="9">
        <v>100.145885505582</v>
      </c>
      <c r="H478" s="9">
        <v>104.73160561445627</v>
      </c>
      <c r="I478" s="9">
        <v>111.05836419753088</v>
      </c>
      <c r="J478" s="9">
        <v>115.83817901234568</v>
      </c>
      <c r="K478" s="9">
        <v>119.7687962962963</v>
      </c>
      <c r="L478" s="9">
        <v>124.43657407407407</v>
      </c>
      <c r="M478" s="9">
        <v>128.15771604938271</v>
      </c>
      <c r="N478" s="9">
        <v>130.96148148148148</v>
      </c>
    </row>
    <row r="479" spans="1:14">
      <c r="A479">
        <v>3</v>
      </c>
      <c r="B479">
        <v>2</v>
      </c>
      <c r="C479" t="s">
        <v>2</v>
      </c>
      <c r="D479">
        <v>15</v>
      </c>
      <c r="E479" t="s">
        <v>74</v>
      </c>
      <c r="F479" t="s">
        <v>75</v>
      </c>
      <c r="G479" s="9">
        <v>100.22058075071365</v>
      </c>
      <c r="H479" s="9">
        <v>106.40610008066491</v>
      </c>
      <c r="I479" s="9">
        <v>113.18465957446807</v>
      </c>
      <c r="J479" s="9">
        <v>119.55751063829786</v>
      </c>
      <c r="K479" s="9">
        <v>123.43118085106383</v>
      </c>
      <c r="L479" s="9">
        <v>127.87793617021276</v>
      </c>
      <c r="M479" s="9">
        <v>132.12824468085108</v>
      </c>
      <c r="N479" s="9">
        <v>135.07444680851066</v>
      </c>
    </row>
    <row r="480" spans="1:14">
      <c r="A480">
        <v>1</v>
      </c>
      <c r="B480">
        <v>3</v>
      </c>
      <c r="C480" t="s">
        <v>3</v>
      </c>
      <c r="D480">
        <v>15</v>
      </c>
      <c r="E480" t="s">
        <v>74</v>
      </c>
      <c r="F480" t="s">
        <v>75</v>
      </c>
      <c r="G480" s="9">
        <v>100.00444009932464</v>
      </c>
      <c r="H480" s="9">
        <v>107.87253223010622</v>
      </c>
      <c r="I480" s="9">
        <v>115.86791666666664</v>
      </c>
      <c r="J480" s="9">
        <v>122.84513888888888</v>
      </c>
      <c r="K480" s="9">
        <v>129.81791666666666</v>
      </c>
      <c r="L480" s="9">
        <v>136.33870370370369</v>
      </c>
      <c r="M480" s="9">
        <v>140.49768518518516</v>
      </c>
      <c r="N480" s="9">
        <v>145.16337962962962</v>
      </c>
    </row>
    <row r="481" spans="1:14">
      <c r="A481">
        <v>1</v>
      </c>
      <c r="B481">
        <v>4</v>
      </c>
      <c r="C481" t="s">
        <v>4</v>
      </c>
      <c r="D481">
        <v>15</v>
      </c>
      <c r="E481" t="s">
        <v>74</v>
      </c>
      <c r="F481" t="s">
        <v>75</v>
      </c>
      <c r="G481" s="9">
        <v>100.29190865244716</v>
      </c>
      <c r="H481" s="9">
        <v>108.77331883550721</v>
      </c>
      <c r="I481" s="9">
        <v>118.13121722846441</v>
      </c>
      <c r="J481" s="9">
        <v>126.58158239700376</v>
      </c>
      <c r="K481" s="9">
        <v>131.44176966292136</v>
      </c>
      <c r="L481" s="9">
        <v>136.76421348314608</v>
      </c>
      <c r="M481" s="9">
        <v>141.33738764044944</v>
      </c>
      <c r="N481" s="9">
        <v>146.1570786516854</v>
      </c>
    </row>
    <row r="482" spans="1:14">
      <c r="A482">
        <v>1</v>
      </c>
      <c r="B482">
        <v>5</v>
      </c>
      <c r="C482" t="s">
        <v>5</v>
      </c>
      <c r="D482">
        <v>15</v>
      </c>
      <c r="E482" t="s">
        <v>74</v>
      </c>
      <c r="F482" t="s">
        <v>75</v>
      </c>
      <c r="G482" s="9">
        <v>100.19166855096981</v>
      </c>
      <c r="H482" s="9">
        <v>108.73490379653725</v>
      </c>
      <c r="I482" s="9">
        <v>117.19250000000001</v>
      </c>
      <c r="J482" s="9">
        <v>125.72</v>
      </c>
      <c r="K482" s="9">
        <v>132.3125</v>
      </c>
      <c r="L482" s="9">
        <v>138.42500000000001</v>
      </c>
      <c r="M482" s="9">
        <v>142.63499999999999</v>
      </c>
      <c r="N482" s="9">
        <v>146.435</v>
      </c>
    </row>
    <row r="483" spans="1:14">
      <c r="A483">
        <v>4</v>
      </c>
      <c r="B483">
        <v>6</v>
      </c>
      <c r="C483" t="s">
        <v>6</v>
      </c>
      <c r="D483">
        <v>15</v>
      </c>
      <c r="E483" t="s">
        <v>74</v>
      </c>
      <c r="F483" t="s">
        <v>75</v>
      </c>
      <c r="G483" s="9">
        <v>100.02184026872403</v>
      </c>
      <c r="H483" s="9">
        <v>105.17630966130912</v>
      </c>
      <c r="I483" s="9">
        <v>110.61</v>
      </c>
      <c r="J483" s="9">
        <v>116.97</v>
      </c>
      <c r="K483" s="9">
        <v>121.22749999999999</v>
      </c>
      <c r="L483" s="9">
        <v>125.83</v>
      </c>
      <c r="M483" s="9">
        <v>128.54500000000002</v>
      </c>
      <c r="N483" s="9">
        <v>132.04249999999999</v>
      </c>
    </row>
    <row r="484" spans="1:14">
      <c r="A484">
        <v>3</v>
      </c>
      <c r="B484">
        <v>7</v>
      </c>
      <c r="C484" t="s">
        <v>7</v>
      </c>
      <c r="D484">
        <v>15</v>
      </c>
      <c r="E484" t="s">
        <v>74</v>
      </c>
      <c r="F484" t="s">
        <v>75</v>
      </c>
      <c r="G484" s="9">
        <v>100.31715048224277</v>
      </c>
      <c r="H484" s="9">
        <v>105.63595991968805</v>
      </c>
      <c r="I484" s="9">
        <v>111.69250000000001</v>
      </c>
      <c r="J484" s="9">
        <v>119.11874999999999</v>
      </c>
      <c r="K484" s="9">
        <v>124.19437499999998</v>
      </c>
      <c r="L484" s="9">
        <v>127.515625</v>
      </c>
      <c r="M484" s="9">
        <v>132.081875</v>
      </c>
      <c r="N484" s="9">
        <v>135.65437499999999</v>
      </c>
    </row>
    <row r="485" spans="1:14">
      <c r="A485">
        <v>2</v>
      </c>
      <c r="B485">
        <v>8</v>
      </c>
      <c r="C485" t="s">
        <v>8</v>
      </c>
      <c r="D485">
        <v>15</v>
      </c>
      <c r="E485" t="s">
        <v>74</v>
      </c>
      <c r="F485" t="s">
        <v>75</v>
      </c>
      <c r="G485" s="9">
        <v>100.28221939031954</v>
      </c>
      <c r="H485" s="9">
        <v>106.70059462136717</v>
      </c>
      <c r="I485" s="9">
        <v>114.2775</v>
      </c>
      <c r="J485" s="9">
        <v>121.435</v>
      </c>
      <c r="K485" s="9">
        <v>124.9075</v>
      </c>
      <c r="L485" s="9">
        <v>129.52500000000001</v>
      </c>
      <c r="M485" s="9">
        <v>133.63249999999999</v>
      </c>
      <c r="N485" s="9">
        <v>138.1275</v>
      </c>
    </row>
    <row r="486" spans="1:14">
      <c r="A486">
        <v>3</v>
      </c>
      <c r="B486">
        <v>9</v>
      </c>
      <c r="C486" t="s">
        <v>9</v>
      </c>
      <c r="D486">
        <v>15</v>
      </c>
      <c r="E486" t="s">
        <v>74</v>
      </c>
      <c r="F486" t="s">
        <v>75</v>
      </c>
      <c r="G486" s="9">
        <v>100.37597873285895</v>
      </c>
      <c r="H486" s="9">
        <v>107.10310634058951</v>
      </c>
      <c r="I486" s="9">
        <v>114.28475</v>
      </c>
      <c r="J486" s="9">
        <v>119.35849999999999</v>
      </c>
      <c r="K486" s="9">
        <v>124.30399999999999</v>
      </c>
      <c r="L486" s="9">
        <v>128.02724999999998</v>
      </c>
      <c r="M486" s="9">
        <v>132.72724999999997</v>
      </c>
      <c r="N486" s="9">
        <v>135.71249999999998</v>
      </c>
    </row>
    <row r="487" spans="1:14">
      <c r="A487">
        <v>3</v>
      </c>
      <c r="B487">
        <v>10</v>
      </c>
      <c r="C487" t="s">
        <v>10</v>
      </c>
      <c r="D487">
        <v>15</v>
      </c>
      <c r="E487" t="s">
        <v>74</v>
      </c>
      <c r="F487" t="s">
        <v>75</v>
      </c>
      <c r="G487" s="9">
        <v>100.19080986216608</v>
      </c>
      <c r="H487" s="9">
        <v>106.75702685628958</v>
      </c>
      <c r="I487" s="9">
        <v>113.41265532144786</v>
      </c>
      <c r="J487" s="9">
        <v>119.28002971366827</v>
      </c>
      <c r="K487" s="9">
        <v>122.93749864937871</v>
      </c>
      <c r="L487" s="9">
        <v>127.60563749324689</v>
      </c>
      <c r="M487" s="9">
        <v>131.97612641815235</v>
      </c>
      <c r="N487" s="9">
        <v>136.25777552674231</v>
      </c>
    </row>
    <row r="488" spans="1:14">
      <c r="A488">
        <v>3</v>
      </c>
      <c r="B488">
        <v>11</v>
      </c>
      <c r="C488" t="s">
        <v>11</v>
      </c>
      <c r="D488">
        <v>15</v>
      </c>
      <c r="E488" t="s">
        <v>74</v>
      </c>
      <c r="F488" t="s">
        <v>75</v>
      </c>
      <c r="G488" s="9">
        <v>100.2735589653978</v>
      </c>
      <c r="H488" s="9">
        <v>106.66101630071185</v>
      </c>
      <c r="I488" s="9">
        <v>114.00770737327187</v>
      </c>
      <c r="J488" s="9">
        <v>119.77050691244237</v>
      </c>
      <c r="K488" s="9">
        <v>123.42606758832564</v>
      </c>
      <c r="L488" s="9">
        <v>128.11519969278032</v>
      </c>
      <c r="M488" s="9">
        <v>131.86396313364054</v>
      </c>
      <c r="N488" s="9">
        <v>135.24890168970813</v>
      </c>
    </row>
    <row r="489" spans="1:14">
      <c r="A489">
        <v>3</v>
      </c>
      <c r="B489">
        <v>12</v>
      </c>
      <c r="C489" t="s">
        <v>12</v>
      </c>
      <c r="D489">
        <v>15</v>
      </c>
      <c r="E489" t="s">
        <v>74</v>
      </c>
      <c r="F489" t="s">
        <v>75</v>
      </c>
      <c r="G489" s="9">
        <v>100.29905408027749</v>
      </c>
      <c r="H489" s="9">
        <v>106.92424004421342</v>
      </c>
      <c r="I489" s="9">
        <v>113.63960009578544</v>
      </c>
      <c r="J489" s="9">
        <v>120.032341954023</v>
      </c>
      <c r="K489" s="9">
        <v>123.64836446360154</v>
      </c>
      <c r="L489" s="9">
        <v>128.70730363984674</v>
      </c>
      <c r="M489" s="9">
        <v>132.39119492337164</v>
      </c>
      <c r="N489" s="9">
        <v>135.47580699233717</v>
      </c>
    </row>
    <row r="490" spans="1:14">
      <c r="A490">
        <v>1</v>
      </c>
      <c r="B490">
        <v>13</v>
      </c>
      <c r="C490" t="s">
        <v>13</v>
      </c>
      <c r="D490">
        <v>15</v>
      </c>
      <c r="E490" t="s">
        <v>74</v>
      </c>
      <c r="F490" t="s">
        <v>75</v>
      </c>
      <c r="G490" s="9">
        <v>100.30876975754518</v>
      </c>
      <c r="H490" s="9">
        <v>107.73214829981413</v>
      </c>
      <c r="I490" s="9">
        <v>116.70283203125</v>
      </c>
      <c r="J490" s="9">
        <v>126.17798828124999</v>
      </c>
      <c r="K490" s="9">
        <v>131.63943359375</v>
      </c>
      <c r="L490" s="9">
        <v>137.73234374999998</v>
      </c>
      <c r="M490" s="9">
        <v>142.43378906250001</v>
      </c>
      <c r="N490" s="9">
        <v>146.69876953125001</v>
      </c>
    </row>
    <row r="491" spans="1:14">
      <c r="A491">
        <v>2</v>
      </c>
      <c r="B491">
        <v>14</v>
      </c>
      <c r="C491" t="s">
        <v>14</v>
      </c>
      <c r="D491">
        <v>15</v>
      </c>
      <c r="E491" t="s">
        <v>74</v>
      </c>
      <c r="F491" t="s">
        <v>75</v>
      </c>
      <c r="G491" s="9">
        <v>100.15707875062455</v>
      </c>
      <c r="H491" s="9">
        <v>105.50502263028466</v>
      </c>
      <c r="I491" s="9">
        <v>111.78882550335568</v>
      </c>
      <c r="J491" s="9">
        <v>118.83100671140937</v>
      </c>
      <c r="K491" s="9">
        <v>124.81387583892617</v>
      </c>
      <c r="L491" s="9">
        <v>129.78625838926172</v>
      </c>
      <c r="M491" s="9">
        <v>133.20251677852349</v>
      </c>
      <c r="N491" s="9">
        <v>138.23921140939595</v>
      </c>
    </row>
    <row r="492" spans="1:14">
      <c r="A492">
        <v>3</v>
      </c>
      <c r="B492">
        <v>15</v>
      </c>
      <c r="C492" t="s">
        <v>15</v>
      </c>
      <c r="D492">
        <v>15</v>
      </c>
      <c r="E492" t="s">
        <v>74</v>
      </c>
      <c r="F492" t="s">
        <v>75</v>
      </c>
      <c r="G492" s="9">
        <v>100.33140651718523</v>
      </c>
      <c r="H492" s="9">
        <v>106.70005025331699</v>
      </c>
      <c r="I492" s="9">
        <v>112.91704225352115</v>
      </c>
      <c r="J492" s="9">
        <v>119.18676056338029</v>
      </c>
      <c r="K492" s="9">
        <v>123.03725352112676</v>
      </c>
      <c r="L492" s="9">
        <v>127.97161971830985</v>
      </c>
      <c r="M492" s="9">
        <v>132.3343309859155</v>
      </c>
      <c r="N492" s="9">
        <v>136.1086971830986</v>
      </c>
    </row>
    <row r="493" spans="1:14">
      <c r="A493">
        <v>2</v>
      </c>
      <c r="B493">
        <v>16</v>
      </c>
      <c r="C493" t="s">
        <v>16</v>
      </c>
      <c r="D493">
        <v>15</v>
      </c>
      <c r="E493" t="s">
        <v>74</v>
      </c>
      <c r="F493" t="s">
        <v>75</v>
      </c>
      <c r="G493" s="9">
        <v>100.30563709366537</v>
      </c>
      <c r="H493" s="9">
        <v>108.27605185935957</v>
      </c>
      <c r="I493" s="9">
        <v>115.53913043478261</v>
      </c>
      <c r="J493" s="9">
        <v>123.16315217391303</v>
      </c>
      <c r="K493" s="9">
        <v>128.20271739130433</v>
      </c>
      <c r="L493" s="9">
        <v>133.07826086956521</v>
      </c>
      <c r="M493" s="9">
        <v>137.08326086956521</v>
      </c>
      <c r="N493" s="9">
        <v>140.19076086956522</v>
      </c>
    </row>
    <row r="494" spans="1:14">
      <c r="A494">
        <v>1</v>
      </c>
      <c r="B494">
        <v>17</v>
      </c>
      <c r="C494" t="s">
        <v>17</v>
      </c>
      <c r="D494">
        <v>15</v>
      </c>
      <c r="E494" t="s">
        <v>74</v>
      </c>
      <c r="F494" t="s">
        <v>75</v>
      </c>
      <c r="G494" s="9">
        <v>100.35436074451722</v>
      </c>
      <c r="H494" s="9">
        <v>109.66882202504453</v>
      </c>
      <c r="I494" s="9">
        <v>119.91999999999999</v>
      </c>
      <c r="J494" s="9">
        <v>128.64750000000001</v>
      </c>
      <c r="K494" s="9">
        <v>134.99</v>
      </c>
      <c r="L494" s="9">
        <v>140.08500000000001</v>
      </c>
      <c r="M494" s="9">
        <v>144.6525</v>
      </c>
      <c r="N494" s="9">
        <v>148.88249999999999</v>
      </c>
    </row>
    <row r="495" spans="1:14">
      <c r="A495">
        <v>2</v>
      </c>
      <c r="B495">
        <v>18</v>
      </c>
      <c r="C495" t="s">
        <v>48</v>
      </c>
      <c r="D495">
        <v>15</v>
      </c>
      <c r="E495" t="s">
        <v>74</v>
      </c>
      <c r="F495" t="s">
        <v>75</v>
      </c>
      <c r="G495" s="9">
        <v>100.24818982663692</v>
      </c>
      <c r="H495" s="9">
        <v>105.65731746929569</v>
      </c>
      <c r="I495" s="9">
        <v>112.48717971530249</v>
      </c>
      <c r="J495" s="9">
        <v>119.92435053380783</v>
      </c>
      <c r="K495" s="9">
        <v>124.6975177935943</v>
      </c>
      <c r="L495" s="9">
        <v>129.56483985765124</v>
      </c>
      <c r="M495" s="9">
        <v>134.66064946619215</v>
      </c>
      <c r="N495" s="9">
        <v>138.26711743772239</v>
      </c>
    </row>
    <row r="496" spans="1:14">
      <c r="A496">
        <v>2</v>
      </c>
      <c r="B496">
        <v>19</v>
      </c>
      <c r="C496" t="s">
        <v>19</v>
      </c>
      <c r="D496">
        <v>15</v>
      </c>
      <c r="E496" t="s">
        <v>74</v>
      </c>
      <c r="F496" t="s">
        <v>75</v>
      </c>
      <c r="G496" s="9">
        <v>100.29059719792393</v>
      </c>
      <c r="H496" s="9">
        <v>107.72464686301178</v>
      </c>
      <c r="I496" s="9">
        <v>114.51831218274111</v>
      </c>
      <c r="J496" s="9">
        <v>122.16630710659899</v>
      </c>
      <c r="K496" s="9">
        <v>126.3247842639594</v>
      </c>
      <c r="L496" s="9">
        <v>131.19751269035532</v>
      </c>
      <c r="M496" s="9">
        <v>135.0068147208122</v>
      </c>
      <c r="N496" s="9">
        <v>138.82217005076143</v>
      </c>
    </row>
    <row r="497" spans="1:14">
      <c r="A497">
        <v>2</v>
      </c>
      <c r="B497">
        <v>20</v>
      </c>
      <c r="C497" t="s">
        <v>20</v>
      </c>
      <c r="D497">
        <v>15</v>
      </c>
      <c r="E497" t="s">
        <v>74</v>
      </c>
      <c r="F497" t="s">
        <v>75</v>
      </c>
      <c r="G497" s="9">
        <v>100.19446076673439</v>
      </c>
      <c r="H497" s="9">
        <v>107.51941702440293</v>
      </c>
      <c r="I497" s="9">
        <v>116.4375</v>
      </c>
      <c r="J497" s="9">
        <v>124.3175</v>
      </c>
      <c r="K497" s="9">
        <v>129.03749999999999</v>
      </c>
      <c r="L497" s="9">
        <v>132.22750000000002</v>
      </c>
      <c r="M497" s="9">
        <v>137.1825</v>
      </c>
      <c r="N497" s="9">
        <v>140.34750000000003</v>
      </c>
    </row>
    <row r="498" spans="1:14">
      <c r="A498">
        <v>3</v>
      </c>
      <c r="B498">
        <v>21</v>
      </c>
      <c r="C498" t="s">
        <v>21</v>
      </c>
      <c r="D498">
        <v>15</v>
      </c>
      <c r="E498" t="s">
        <v>74</v>
      </c>
      <c r="F498" t="s">
        <v>75</v>
      </c>
      <c r="G498" s="9">
        <v>100.41930756722957</v>
      </c>
      <c r="H498" s="9">
        <v>105.38386158171177</v>
      </c>
      <c r="I498" s="9">
        <v>112.63134920634921</v>
      </c>
      <c r="J498" s="9">
        <v>121.67932539682539</v>
      </c>
      <c r="K498" s="9">
        <v>124.78091269841269</v>
      </c>
      <c r="L498" s="9">
        <v>129.25988095238097</v>
      </c>
      <c r="M498" s="9">
        <v>130.38714285714286</v>
      </c>
      <c r="N498" s="9">
        <v>135.40730158730159</v>
      </c>
    </row>
    <row r="499" spans="1:14">
      <c r="A499">
        <v>3</v>
      </c>
      <c r="B499">
        <v>22</v>
      </c>
      <c r="C499" t="s">
        <v>22</v>
      </c>
      <c r="D499">
        <v>15</v>
      </c>
      <c r="E499" t="s">
        <v>74</v>
      </c>
      <c r="F499" t="s">
        <v>75</v>
      </c>
      <c r="G499" s="9">
        <v>100.16432088072781</v>
      </c>
      <c r="H499" s="9">
        <v>106.9935425698757</v>
      </c>
      <c r="I499" s="9">
        <v>113.92015350877193</v>
      </c>
      <c r="J499" s="9">
        <v>119.83388157894736</v>
      </c>
      <c r="K499" s="9">
        <v>124.09956140350876</v>
      </c>
      <c r="L499" s="9">
        <v>128.16929824561402</v>
      </c>
      <c r="M499" s="9">
        <v>132.19745614035088</v>
      </c>
      <c r="N499" s="9">
        <v>135.45875000000001</v>
      </c>
    </row>
    <row r="500" spans="1:14">
      <c r="A500">
        <v>3</v>
      </c>
      <c r="B500">
        <v>23</v>
      </c>
      <c r="C500" t="s">
        <v>23</v>
      </c>
      <c r="D500">
        <v>15</v>
      </c>
      <c r="E500" t="s">
        <v>74</v>
      </c>
      <c r="F500" t="s">
        <v>75</v>
      </c>
      <c r="G500" s="9">
        <v>100.41499826477289</v>
      </c>
      <c r="H500" s="9">
        <v>107.10600576939615</v>
      </c>
      <c r="I500" s="9">
        <v>114.52470588235295</v>
      </c>
      <c r="J500" s="9">
        <v>121.11452205882355</v>
      </c>
      <c r="K500" s="9">
        <v>125.81625000000001</v>
      </c>
      <c r="L500" s="9">
        <v>129.22544117647061</v>
      </c>
      <c r="M500" s="9">
        <v>132.49610294117647</v>
      </c>
      <c r="N500" s="9">
        <v>134.53860294117646</v>
      </c>
    </row>
    <row r="501" spans="1:14">
      <c r="A501">
        <v>2</v>
      </c>
      <c r="B501">
        <v>24</v>
      </c>
      <c r="C501" t="s">
        <v>24</v>
      </c>
      <c r="D501">
        <v>15</v>
      </c>
      <c r="E501" t="s">
        <v>74</v>
      </c>
      <c r="F501" t="s">
        <v>75</v>
      </c>
      <c r="G501" s="9">
        <v>100.31153000880595</v>
      </c>
      <c r="H501" s="9">
        <v>107.1740208372276</v>
      </c>
      <c r="I501" s="9">
        <v>115.35372950819674</v>
      </c>
      <c r="J501" s="9">
        <v>122.70397540983608</v>
      </c>
      <c r="K501" s="9">
        <v>127.88946721311476</v>
      </c>
      <c r="L501" s="9">
        <v>131.2474180327869</v>
      </c>
      <c r="M501" s="9">
        <v>137.45967213114756</v>
      </c>
      <c r="N501" s="9">
        <v>140.61512295081968</v>
      </c>
    </row>
    <row r="502" spans="1:14">
      <c r="A502">
        <v>2</v>
      </c>
      <c r="B502">
        <v>25</v>
      </c>
      <c r="C502" t="s">
        <v>25</v>
      </c>
      <c r="D502">
        <v>15</v>
      </c>
      <c r="E502" t="s">
        <v>74</v>
      </c>
      <c r="F502" t="s">
        <v>75</v>
      </c>
      <c r="G502" s="9">
        <v>100.17522625532516</v>
      </c>
      <c r="H502" s="9">
        <v>107.00004035975509</v>
      </c>
      <c r="I502" s="9">
        <v>114.70667391304349</v>
      </c>
      <c r="J502" s="9">
        <v>120.93672826086959</v>
      </c>
      <c r="K502" s="9">
        <v>125.06129347826088</v>
      </c>
      <c r="L502" s="9">
        <v>131.45496739130436</v>
      </c>
      <c r="M502" s="9">
        <v>135.3408804347826</v>
      </c>
      <c r="N502" s="9">
        <v>139.0936847826087</v>
      </c>
    </row>
    <row r="503" spans="1:14">
      <c r="A503">
        <v>3</v>
      </c>
      <c r="B503">
        <v>26</v>
      </c>
      <c r="C503" t="s">
        <v>26</v>
      </c>
      <c r="D503">
        <v>15</v>
      </c>
      <c r="E503" t="s">
        <v>74</v>
      </c>
      <c r="F503" t="s">
        <v>75</v>
      </c>
      <c r="G503" s="9">
        <v>100.15461753536167</v>
      </c>
      <c r="H503" s="9">
        <v>105.49180274863761</v>
      </c>
      <c r="I503" s="9">
        <v>112.14750000000001</v>
      </c>
      <c r="J503" s="9">
        <v>119.36750000000001</v>
      </c>
      <c r="K503" s="9">
        <v>123.85749999999999</v>
      </c>
      <c r="L503" s="9">
        <v>128.9975</v>
      </c>
      <c r="M503" s="9">
        <v>131.91</v>
      </c>
      <c r="N503" s="9">
        <v>133.1275</v>
      </c>
    </row>
    <row r="504" spans="1:14">
      <c r="A504">
        <v>2</v>
      </c>
      <c r="B504">
        <v>27</v>
      </c>
      <c r="C504" t="s">
        <v>27</v>
      </c>
      <c r="D504">
        <v>15</v>
      </c>
      <c r="E504" t="s">
        <v>74</v>
      </c>
      <c r="F504" t="s">
        <v>75</v>
      </c>
      <c r="G504" s="9">
        <v>100.23908913237973</v>
      </c>
      <c r="H504" s="9">
        <v>105.50109069831588</v>
      </c>
      <c r="I504" s="9">
        <v>111.86940729483284</v>
      </c>
      <c r="J504" s="9">
        <v>119.671952887538</v>
      </c>
      <c r="K504" s="9">
        <v>124.43985562310031</v>
      </c>
      <c r="L504" s="9">
        <v>129.5778039513678</v>
      </c>
      <c r="M504" s="9">
        <v>134.25117781155018</v>
      </c>
      <c r="N504" s="9">
        <v>138.2682218844985</v>
      </c>
    </row>
    <row r="505" spans="1:14">
      <c r="A505">
        <v>2</v>
      </c>
      <c r="B505">
        <v>28</v>
      </c>
      <c r="C505" t="s">
        <v>28</v>
      </c>
      <c r="D505">
        <v>15</v>
      </c>
      <c r="E505" t="s">
        <v>74</v>
      </c>
      <c r="F505" t="s">
        <v>75</v>
      </c>
      <c r="G505" s="9">
        <v>100.33037764145476</v>
      </c>
      <c r="H505" s="9">
        <v>106.33994070674517</v>
      </c>
      <c r="I505" s="9">
        <v>115.105</v>
      </c>
      <c r="J505" s="9">
        <v>121.07750000000001</v>
      </c>
      <c r="K505" s="9">
        <v>125.82</v>
      </c>
      <c r="L505" s="9">
        <v>131.55250000000001</v>
      </c>
      <c r="M505" s="9">
        <v>136.595</v>
      </c>
      <c r="N505" s="9">
        <v>143.01750000000001</v>
      </c>
    </row>
    <row r="506" spans="1:14">
      <c r="A506">
        <v>4</v>
      </c>
      <c r="B506">
        <v>29</v>
      </c>
      <c r="C506" t="s">
        <v>29</v>
      </c>
      <c r="D506">
        <v>15</v>
      </c>
      <c r="E506" t="s">
        <v>74</v>
      </c>
      <c r="F506" t="s">
        <v>75</v>
      </c>
      <c r="G506" s="9">
        <v>100.19941900501715</v>
      </c>
      <c r="H506" s="9">
        <v>106.29698334421916</v>
      </c>
      <c r="I506" s="9">
        <v>111.78944444444446</v>
      </c>
      <c r="J506" s="9">
        <v>118.6045138888889</v>
      </c>
      <c r="K506" s="9">
        <v>122.99444444444447</v>
      </c>
      <c r="L506" s="9">
        <v>127.17673611111113</v>
      </c>
      <c r="M506" s="9">
        <v>129.79006944444444</v>
      </c>
      <c r="N506" s="9">
        <v>133.84715277777781</v>
      </c>
    </row>
    <row r="507" spans="1:14">
      <c r="A507">
        <v>3</v>
      </c>
      <c r="B507">
        <v>30</v>
      </c>
      <c r="C507" t="s">
        <v>30</v>
      </c>
      <c r="D507">
        <v>15</v>
      </c>
      <c r="E507" t="s">
        <v>74</v>
      </c>
      <c r="F507" t="s">
        <v>75</v>
      </c>
      <c r="G507" s="9">
        <v>100.17504635399906</v>
      </c>
      <c r="H507" s="9">
        <v>105.52293863670104</v>
      </c>
      <c r="I507" s="9">
        <v>112.29500000000002</v>
      </c>
      <c r="J507" s="9">
        <v>121.125</v>
      </c>
      <c r="K507" s="9">
        <v>124.4725</v>
      </c>
      <c r="L507" s="9">
        <v>128.63249999999999</v>
      </c>
      <c r="M507" s="9">
        <v>131.80500000000001</v>
      </c>
      <c r="N507" s="9">
        <v>136.65750000000003</v>
      </c>
    </row>
    <row r="508" spans="1:14">
      <c r="A508">
        <v>2</v>
      </c>
      <c r="B508">
        <v>31</v>
      </c>
      <c r="C508" t="s">
        <v>31</v>
      </c>
      <c r="D508">
        <v>15</v>
      </c>
      <c r="E508" t="s">
        <v>74</v>
      </c>
      <c r="F508" t="s">
        <v>75</v>
      </c>
      <c r="G508" s="9">
        <v>100.36159408730489</v>
      </c>
      <c r="H508" s="9">
        <v>108.3103089264567</v>
      </c>
      <c r="I508" s="9">
        <v>117.10117977528091</v>
      </c>
      <c r="J508" s="9">
        <v>123.35626404494383</v>
      </c>
      <c r="K508" s="9">
        <v>129.46528089887639</v>
      </c>
      <c r="L508" s="9">
        <v>133.70438202247192</v>
      </c>
      <c r="M508" s="9">
        <v>137.30839887640451</v>
      </c>
      <c r="N508" s="9">
        <v>140.99485955056178</v>
      </c>
    </row>
    <row r="509" spans="1:14">
      <c r="A509">
        <v>3</v>
      </c>
      <c r="B509">
        <v>32</v>
      </c>
      <c r="C509" t="s">
        <v>32</v>
      </c>
      <c r="D509">
        <v>15</v>
      </c>
      <c r="E509" t="s">
        <v>74</v>
      </c>
      <c r="F509" t="s">
        <v>75</v>
      </c>
      <c r="G509" s="9">
        <v>100.07657832971793</v>
      </c>
      <c r="H509" s="9">
        <v>105.58789538658965</v>
      </c>
      <c r="I509" s="9">
        <v>111.19434343434344</v>
      </c>
      <c r="J509" s="9">
        <v>117.7667760942761</v>
      </c>
      <c r="K509" s="9">
        <v>122.87076599326599</v>
      </c>
      <c r="L509" s="9">
        <v>127.15990740740742</v>
      </c>
      <c r="M509" s="9">
        <v>130.85080808080809</v>
      </c>
      <c r="N509" s="9">
        <v>133.6663468013468</v>
      </c>
    </row>
    <row r="510" spans="1:14">
      <c r="A510">
        <v>2</v>
      </c>
      <c r="B510">
        <v>33</v>
      </c>
      <c r="C510" t="s">
        <v>33</v>
      </c>
      <c r="D510">
        <v>15</v>
      </c>
      <c r="E510" t="s">
        <v>74</v>
      </c>
      <c r="F510" t="s">
        <v>75</v>
      </c>
      <c r="G510" s="9">
        <v>100.1484373923182</v>
      </c>
      <c r="H510" s="9">
        <v>107.95130145376251</v>
      </c>
      <c r="I510" s="9">
        <v>115.06388655462186</v>
      </c>
      <c r="J510" s="9">
        <v>121.86622373949581</v>
      </c>
      <c r="K510" s="9">
        <v>129.12016281512606</v>
      </c>
      <c r="L510" s="9">
        <v>133.8677836134454</v>
      </c>
      <c r="M510" s="9">
        <v>137.2368224789916</v>
      </c>
      <c r="N510" s="9">
        <v>141.93672794117649</v>
      </c>
    </row>
    <row r="511" spans="1:14">
      <c r="A511">
        <v>4</v>
      </c>
      <c r="B511">
        <v>34</v>
      </c>
      <c r="C511" t="s">
        <v>34</v>
      </c>
      <c r="D511">
        <v>15</v>
      </c>
      <c r="E511" t="s">
        <v>74</v>
      </c>
      <c r="F511" t="s">
        <v>75</v>
      </c>
      <c r="G511" s="9">
        <v>100.34075787613895</v>
      </c>
      <c r="H511" s="9">
        <v>106.85420995974899</v>
      </c>
      <c r="I511" s="9">
        <v>113.17000000000002</v>
      </c>
      <c r="J511" s="9">
        <v>118.55999999999999</v>
      </c>
      <c r="K511" s="9">
        <v>121.99249999999999</v>
      </c>
      <c r="L511" s="9">
        <v>126.72999999999999</v>
      </c>
      <c r="M511" s="9">
        <v>130.34499999999997</v>
      </c>
      <c r="N511" s="9">
        <v>134.08500000000001</v>
      </c>
    </row>
    <row r="512" spans="1:14">
      <c r="A512">
        <v>4</v>
      </c>
      <c r="B512">
        <v>1</v>
      </c>
      <c r="C512" t="s">
        <v>1</v>
      </c>
      <c r="D512">
        <v>16</v>
      </c>
      <c r="E512" t="s">
        <v>76</v>
      </c>
      <c r="F512" t="s">
        <v>77</v>
      </c>
      <c r="G512" s="9">
        <v>4.3004907157683396</v>
      </c>
      <c r="H512" s="9">
        <v>-0.66061644964702892</v>
      </c>
      <c r="I512" s="9">
        <v>-6.9405145769423928</v>
      </c>
      <c r="J512" s="9">
        <v>-13.722297118733209</v>
      </c>
      <c r="K512" s="9">
        <v>3.1285001087900972</v>
      </c>
      <c r="L512" s="9">
        <v>3.5078166499228582</v>
      </c>
      <c r="M512" s="9">
        <v>4.6140820387095438</v>
      </c>
      <c r="N512" s="9">
        <v>1.2866295109442007</v>
      </c>
    </row>
    <row r="513" spans="1:14">
      <c r="A513">
        <v>3</v>
      </c>
      <c r="B513">
        <v>2</v>
      </c>
      <c r="C513" t="s">
        <v>2</v>
      </c>
      <c r="D513">
        <v>16</v>
      </c>
      <c r="E513" t="s">
        <v>76</v>
      </c>
      <c r="F513" t="s">
        <v>77</v>
      </c>
      <c r="G513" s="9">
        <v>0.23493188096646145</v>
      </c>
      <c r="H513" s="9">
        <v>-0.36120175393804538</v>
      </c>
      <c r="I513" s="9">
        <v>0.86155215696011389</v>
      </c>
      <c r="J513" s="9">
        <v>-1.6909221921548283</v>
      </c>
      <c r="K513" s="9">
        <v>0.67883343793480666</v>
      </c>
      <c r="L513" s="9">
        <v>-2.4350259269987653</v>
      </c>
      <c r="M513" s="9">
        <v>2.2327927250958388</v>
      </c>
      <c r="N513" s="9">
        <v>-0.11045068211575243</v>
      </c>
    </row>
    <row r="514" spans="1:14">
      <c r="A514">
        <v>1</v>
      </c>
      <c r="B514">
        <v>3</v>
      </c>
      <c r="C514" t="s">
        <v>3</v>
      </c>
      <c r="D514">
        <v>16</v>
      </c>
      <c r="E514" t="s">
        <v>76</v>
      </c>
      <c r="F514" t="s">
        <v>77</v>
      </c>
      <c r="G514" s="9">
        <v>-1.618981949201088</v>
      </c>
      <c r="H514" s="9">
        <v>-0.79404765285520584</v>
      </c>
      <c r="I514" s="9">
        <v>-2.2097213627230263</v>
      </c>
      <c r="J514" s="9">
        <v>-3.4950805669605285</v>
      </c>
      <c r="K514" s="9">
        <v>-1.7299817959571688</v>
      </c>
      <c r="L514" s="9">
        <v>2.5333794690439113</v>
      </c>
      <c r="M514" s="9">
        <v>3.7258597493969998</v>
      </c>
      <c r="N514" s="9">
        <v>-0.65996520130848901</v>
      </c>
    </row>
    <row r="515" spans="1:14">
      <c r="A515">
        <v>1</v>
      </c>
      <c r="B515">
        <v>4</v>
      </c>
      <c r="C515" t="s">
        <v>4</v>
      </c>
      <c r="D515">
        <v>16</v>
      </c>
      <c r="E515" t="s">
        <v>76</v>
      </c>
      <c r="F515" t="s">
        <v>77</v>
      </c>
      <c r="G515" s="9">
        <v>1.8268443983858507</v>
      </c>
      <c r="H515" s="9">
        <v>2.1813517537124234</v>
      </c>
      <c r="I515" s="9">
        <v>-2.974266795521384</v>
      </c>
      <c r="J515" s="9">
        <v>-2.1787843937045239</v>
      </c>
      <c r="K515" s="9">
        <v>-2.672502662143772</v>
      </c>
      <c r="L515" s="9">
        <v>0.44666674080963176</v>
      </c>
      <c r="M515" s="9">
        <v>1.743415290017325</v>
      </c>
      <c r="N515" s="9">
        <v>1.2139112409563861</v>
      </c>
    </row>
    <row r="516" spans="1:14">
      <c r="A516">
        <v>1</v>
      </c>
      <c r="B516">
        <v>5</v>
      </c>
      <c r="C516" t="s">
        <v>5</v>
      </c>
      <c r="D516">
        <v>16</v>
      </c>
      <c r="E516" t="s">
        <v>76</v>
      </c>
      <c r="F516" t="s">
        <v>77</v>
      </c>
      <c r="G516" s="9">
        <v>2.8685419082293713</v>
      </c>
      <c r="H516" s="9">
        <v>0.1035516787794602</v>
      </c>
      <c r="I516" s="9">
        <v>-1.4089805916985283</v>
      </c>
      <c r="J516" s="9">
        <v>-2.1182172089825828</v>
      </c>
      <c r="K516" s="9">
        <v>-0.10271321373630105</v>
      </c>
      <c r="L516" s="9">
        <v>-0.67434193628263739</v>
      </c>
      <c r="M516" s="9">
        <v>0.45062390243923273</v>
      </c>
      <c r="N516" s="9">
        <v>1.3337894263839765</v>
      </c>
    </row>
    <row r="517" spans="1:14">
      <c r="A517">
        <v>4</v>
      </c>
      <c r="B517">
        <v>6</v>
      </c>
      <c r="C517" t="s">
        <v>6</v>
      </c>
      <c r="D517">
        <v>16</v>
      </c>
      <c r="E517" t="s">
        <v>76</v>
      </c>
      <c r="F517" t="s">
        <v>77</v>
      </c>
      <c r="G517" s="9">
        <v>1.3191710495496727</v>
      </c>
      <c r="H517" s="9">
        <v>1.2490944211057231</v>
      </c>
      <c r="I517" s="9">
        <v>0.10245647024318855</v>
      </c>
      <c r="J517" s="9">
        <v>-4.7282222661324065</v>
      </c>
      <c r="K517" s="9">
        <v>-1.5054429540495364</v>
      </c>
      <c r="L517" s="9">
        <v>1.0779428426264297</v>
      </c>
      <c r="M517" s="9">
        <v>0.97443257147544016</v>
      </c>
      <c r="N517" s="9">
        <v>1.4750054330822762</v>
      </c>
    </row>
    <row r="518" spans="1:14">
      <c r="A518">
        <v>3</v>
      </c>
      <c r="B518">
        <v>7</v>
      </c>
      <c r="C518" t="s">
        <v>7</v>
      </c>
      <c r="D518">
        <v>16</v>
      </c>
      <c r="E518" t="s">
        <v>76</v>
      </c>
      <c r="F518" t="s">
        <v>77</v>
      </c>
      <c r="G518" s="9">
        <v>-25.071353771117987</v>
      </c>
      <c r="H518" s="9">
        <v>10.504391431177227</v>
      </c>
      <c r="I518" s="9">
        <v>0.29573805022008237</v>
      </c>
      <c r="J518" s="9">
        <v>-1.527233445379065</v>
      </c>
      <c r="K518" s="9">
        <v>0.56398786866528194</v>
      </c>
      <c r="L518" s="9">
        <v>0.88523659938352051</v>
      </c>
      <c r="M518" s="9">
        <v>13.751335691723767</v>
      </c>
      <c r="N518" s="9">
        <v>-0.23537487384209221</v>
      </c>
    </row>
    <row r="519" spans="1:14">
      <c r="A519">
        <v>2</v>
      </c>
      <c r="B519">
        <v>8</v>
      </c>
      <c r="C519" t="s">
        <v>8</v>
      </c>
      <c r="D519">
        <v>16</v>
      </c>
      <c r="E519" t="s">
        <v>76</v>
      </c>
      <c r="F519" t="s">
        <v>77</v>
      </c>
      <c r="G519" s="9">
        <v>1.1513658592205944</v>
      </c>
      <c r="H519" s="9">
        <v>-0.57322933571300361</v>
      </c>
      <c r="I519" s="9">
        <v>-1.327452257923782</v>
      </c>
      <c r="J519" s="9">
        <v>-1.0799782683094787</v>
      </c>
      <c r="K519" s="9">
        <v>-0.96020872553525793</v>
      </c>
      <c r="L519" s="9">
        <v>0.72207208620640839</v>
      </c>
      <c r="M519" s="9">
        <v>0.80582402343828829</v>
      </c>
      <c r="N519" s="9">
        <v>0.30219574224903062</v>
      </c>
    </row>
    <row r="520" spans="1:14">
      <c r="A520">
        <v>3</v>
      </c>
      <c r="B520">
        <v>9</v>
      </c>
      <c r="C520" t="s">
        <v>9</v>
      </c>
      <c r="D520">
        <v>16</v>
      </c>
      <c r="E520" t="s">
        <v>76</v>
      </c>
      <c r="F520" t="s">
        <v>77</v>
      </c>
      <c r="G520" s="9">
        <v>-0.8967636934149259</v>
      </c>
      <c r="H520" s="9">
        <v>0.31155138310866848</v>
      </c>
      <c r="I520" s="9">
        <v>5.575703242038438</v>
      </c>
      <c r="J520" s="9">
        <v>-6.4387297963923018</v>
      </c>
      <c r="K520" s="9">
        <v>-3.908138161683222</v>
      </c>
      <c r="L520" s="9">
        <v>-0.21427325155313648</v>
      </c>
      <c r="M520" s="9">
        <v>2.0106325228868167</v>
      </c>
      <c r="N520" s="9">
        <v>1.93796801833287</v>
      </c>
    </row>
    <row r="521" spans="1:14">
      <c r="A521">
        <v>3</v>
      </c>
      <c r="B521">
        <v>10</v>
      </c>
      <c r="C521" t="s">
        <v>10</v>
      </c>
      <c r="D521">
        <v>16</v>
      </c>
      <c r="E521" t="s">
        <v>76</v>
      </c>
      <c r="F521" t="s">
        <v>77</v>
      </c>
      <c r="G521" s="9">
        <v>2.2063258339157117</v>
      </c>
      <c r="H521" s="9">
        <v>2.3472484957679525</v>
      </c>
      <c r="I521" s="9">
        <v>-3.4911641283692232</v>
      </c>
      <c r="J521" s="9">
        <v>-3.056326994774575</v>
      </c>
      <c r="K521" s="9">
        <v>0.65492241283157093</v>
      </c>
      <c r="L521" s="9">
        <v>-0.12131965812959669</v>
      </c>
      <c r="M521" s="9">
        <v>1.9441913279244611</v>
      </c>
      <c r="N521" s="9">
        <v>-2.0567367868430608E-2</v>
      </c>
    </row>
    <row r="522" spans="1:14">
      <c r="A522">
        <v>3</v>
      </c>
      <c r="B522">
        <v>11</v>
      </c>
      <c r="C522" t="s">
        <v>11</v>
      </c>
      <c r="D522">
        <v>16</v>
      </c>
      <c r="E522" t="s">
        <v>76</v>
      </c>
      <c r="F522" t="s">
        <v>77</v>
      </c>
      <c r="G522" s="9">
        <v>-0.36760172516440126</v>
      </c>
      <c r="H522" s="9">
        <v>-1.5350822971848335</v>
      </c>
      <c r="I522" s="9">
        <v>-0.59155151833924513</v>
      </c>
      <c r="J522" s="9">
        <v>0.52418226128656076</v>
      </c>
      <c r="K522" s="9">
        <v>-0.41826109836717995</v>
      </c>
      <c r="L522" s="9">
        <v>-0.28367384722733219</v>
      </c>
      <c r="M522" s="9">
        <v>0.13023296311801871</v>
      </c>
      <c r="N522" s="9">
        <v>0.81609692293282698</v>
      </c>
    </row>
    <row r="523" spans="1:14">
      <c r="A523">
        <v>3</v>
      </c>
      <c r="B523">
        <v>12</v>
      </c>
      <c r="C523" t="s">
        <v>12</v>
      </c>
      <c r="D523">
        <v>16</v>
      </c>
      <c r="E523" t="s">
        <v>76</v>
      </c>
      <c r="F523" t="s">
        <v>77</v>
      </c>
      <c r="G523" s="9">
        <v>1.9774610294557271</v>
      </c>
      <c r="H523" s="9">
        <v>-7.2681398293980015E-3</v>
      </c>
      <c r="I523" s="9">
        <v>-0.37177172959654115</v>
      </c>
      <c r="J523" s="9">
        <v>-1.8164665994856739</v>
      </c>
      <c r="K523" s="9">
        <v>-0.49485119223074031</v>
      </c>
      <c r="L523" s="9">
        <v>-0.47042612378626414</v>
      </c>
      <c r="M523" s="9">
        <v>0.38880649562416281</v>
      </c>
      <c r="N523" s="9">
        <v>1.1581019310458065</v>
      </c>
    </row>
    <row r="524" spans="1:14">
      <c r="A524">
        <v>1</v>
      </c>
      <c r="B524">
        <v>13</v>
      </c>
      <c r="C524" t="s">
        <v>13</v>
      </c>
      <c r="D524">
        <v>16</v>
      </c>
      <c r="E524" t="s">
        <v>76</v>
      </c>
      <c r="F524" t="s">
        <v>77</v>
      </c>
      <c r="G524" s="9">
        <v>-0.12351490585970204</v>
      </c>
      <c r="H524" s="9">
        <v>0.28888774730394773</v>
      </c>
      <c r="I524" s="9">
        <v>-3.0254991488341894</v>
      </c>
      <c r="J524" s="9">
        <v>-3.3846769135405084</v>
      </c>
      <c r="K524" s="9">
        <v>-0.47775897689544955</v>
      </c>
      <c r="L524" s="9">
        <v>0.42617588172214549</v>
      </c>
      <c r="M524" s="9">
        <v>1.3991053804598548</v>
      </c>
      <c r="N524" s="9">
        <v>1.9769363717374089</v>
      </c>
    </row>
    <row r="525" spans="1:14">
      <c r="A525">
        <v>2</v>
      </c>
      <c r="B525">
        <v>14</v>
      </c>
      <c r="C525" t="s">
        <v>14</v>
      </c>
      <c r="D525">
        <v>16</v>
      </c>
      <c r="E525" t="s">
        <v>76</v>
      </c>
      <c r="F525" t="s">
        <v>77</v>
      </c>
      <c r="G525" s="9">
        <v>0.95057054834067167</v>
      </c>
      <c r="H525" s="9">
        <v>-0.88756374785232761</v>
      </c>
      <c r="I525" s="9">
        <v>-2.270294728901356</v>
      </c>
      <c r="J525" s="9">
        <v>-6.5745931780325231</v>
      </c>
      <c r="K525" s="9">
        <v>-2.2294330163032958</v>
      </c>
      <c r="L525" s="9">
        <v>3.7002736710125723</v>
      </c>
      <c r="M525" s="9">
        <v>4.3419252106168944</v>
      </c>
      <c r="N525" s="9">
        <v>-0.59087945947403608</v>
      </c>
    </row>
    <row r="526" spans="1:14">
      <c r="A526">
        <v>3</v>
      </c>
      <c r="B526">
        <v>15</v>
      </c>
      <c r="C526" t="s">
        <v>15</v>
      </c>
      <c r="D526">
        <v>16</v>
      </c>
      <c r="E526" t="s">
        <v>76</v>
      </c>
      <c r="F526" t="s">
        <v>77</v>
      </c>
      <c r="G526" s="9">
        <v>-1.2913069451822627</v>
      </c>
      <c r="H526" s="9">
        <v>2.6455066838133847</v>
      </c>
      <c r="I526" s="9">
        <v>-2.385159424705745</v>
      </c>
      <c r="J526" s="9">
        <v>1.2890155794175033</v>
      </c>
      <c r="K526" s="9">
        <v>-4.6587232747994367E-2</v>
      </c>
      <c r="L526" s="9">
        <v>2.2149426781076187</v>
      </c>
      <c r="M526" s="9">
        <v>-2.5570250295610188</v>
      </c>
      <c r="N526" s="9">
        <v>0.31514424603589281</v>
      </c>
    </row>
    <row r="527" spans="1:14">
      <c r="A527">
        <v>2</v>
      </c>
      <c r="B527">
        <v>16</v>
      </c>
      <c r="C527" t="s">
        <v>16</v>
      </c>
      <c r="D527">
        <v>16</v>
      </c>
      <c r="E527" t="s">
        <v>76</v>
      </c>
      <c r="F527" t="s">
        <v>77</v>
      </c>
      <c r="G527" s="9">
        <v>-0.61077872826094248</v>
      </c>
      <c r="H527" s="9">
        <v>-3.2707785179973556</v>
      </c>
      <c r="I527" s="9">
        <v>0.44386665483725363</v>
      </c>
      <c r="J527" s="9">
        <v>-12.868759500306796</v>
      </c>
      <c r="K527" s="9">
        <v>-8.9573875494407122</v>
      </c>
      <c r="L527" s="9">
        <v>1.9027106062764181</v>
      </c>
      <c r="M527" s="9">
        <v>4.7767450526968025</v>
      </c>
      <c r="N527" s="9">
        <v>12.767481027671037</v>
      </c>
    </row>
    <row r="528" spans="1:14">
      <c r="A528">
        <v>1</v>
      </c>
      <c r="B528">
        <v>17</v>
      </c>
      <c r="C528" t="s">
        <v>17</v>
      </c>
      <c r="D528">
        <v>16</v>
      </c>
      <c r="E528" t="s">
        <v>76</v>
      </c>
      <c r="F528" t="s">
        <v>77</v>
      </c>
      <c r="G528" s="9">
        <v>2.1432506405577758</v>
      </c>
      <c r="H528" s="9">
        <v>8.0417441251450317</v>
      </c>
      <c r="I528" s="9">
        <v>4.7421652568299386</v>
      </c>
      <c r="J528" s="9">
        <v>-15.341439467587936</v>
      </c>
      <c r="K528" s="9">
        <v>-12.740992467152461</v>
      </c>
      <c r="L528" s="9">
        <v>3.1073018010847342</v>
      </c>
      <c r="M528" s="9">
        <v>2.6228672464926195</v>
      </c>
      <c r="N528" s="9">
        <v>7.307179547571458</v>
      </c>
    </row>
    <row r="529" spans="1:14">
      <c r="A529">
        <v>2</v>
      </c>
      <c r="B529">
        <v>18</v>
      </c>
      <c r="C529" t="s">
        <v>48</v>
      </c>
      <c r="D529">
        <v>16</v>
      </c>
      <c r="E529" t="s">
        <v>76</v>
      </c>
      <c r="F529" t="s">
        <v>77</v>
      </c>
      <c r="G529" s="9">
        <v>0.458867060081253</v>
      </c>
      <c r="H529" s="9">
        <v>1.5675053762763302</v>
      </c>
      <c r="I529" s="9">
        <v>2.3495370855950122</v>
      </c>
      <c r="J529" s="9">
        <v>2.1018262060291217</v>
      </c>
      <c r="K529" s="9">
        <v>0.39146787499363123</v>
      </c>
      <c r="L529" s="9">
        <v>-12.171775202356491</v>
      </c>
      <c r="M529" s="9">
        <v>1.6969182236197349</v>
      </c>
      <c r="N529" s="9">
        <v>5.182761480050905</v>
      </c>
    </row>
    <row r="530" spans="1:14">
      <c r="A530">
        <v>2</v>
      </c>
      <c r="B530">
        <v>19</v>
      </c>
      <c r="C530" t="s">
        <v>19</v>
      </c>
      <c r="D530">
        <v>16</v>
      </c>
      <c r="E530" t="s">
        <v>76</v>
      </c>
      <c r="F530" t="s">
        <v>77</v>
      </c>
      <c r="G530" s="9">
        <v>3.2041541846844077</v>
      </c>
      <c r="H530" s="9">
        <v>0.43691452248003049</v>
      </c>
      <c r="I530" s="9">
        <v>-2.4752990294424349</v>
      </c>
      <c r="J530" s="9">
        <v>-1.7122506200334451</v>
      </c>
      <c r="K530" s="9">
        <v>-1.0153241673574676</v>
      </c>
      <c r="L530" s="9">
        <v>-0.25137055358275967</v>
      </c>
      <c r="M530" s="9">
        <v>0.86776548980543855</v>
      </c>
      <c r="N530" s="9">
        <v>1.5688707447793715</v>
      </c>
    </row>
    <row r="531" spans="1:14">
      <c r="A531">
        <v>2</v>
      </c>
      <c r="B531">
        <v>20</v>
      </c>
      <c r="C531" t="s">
        <v>20</v>
      </c>
      <c r="D531">
        <v>16</v>
      </c>
      <c r="E531" t="s">
        <v>76</v>
      </c>
      <c r="F531" t="s">
        <v>77</v>
      </c>
      <c r="G531" s="9">
        <v>1.6478268836357597</v>
      </c>
      <c r="H531" s="9">
        <v>-1.5281812100225007</v>
      </c>
      <c r="I531" s="9">
        <v>-5.8573749182185813</v>
      </c>
      <c r="J531" s="9">
        <v>-2.8208874452314889</v>
      </c>
      <c r="K531" s="9">
        <v>-4.4829910916633491</v>
      </c>
      <c r="L531" s="9">
        <v>5.6258331694925481</v>
      </c>
      <c r="M531" s="9">
        <v>6.8033317571141723</v>
      </c>
      <c r="N531" s="9">
        <v>-3.7732773497749319</v>
      </c>
    </row>
    <row r="532" spans="1:14">
      <c r="A532">
        <v>3</v>
      </c>
      <c r="B532">
        <v>21</v>
      </c>
      <c r="C532" t="s">
        <v>21</v>
      </c>
      <c r="D532">
        <v>16</v>
      </c>
      <c r="E532" t="s">
        <v>76</v>
      </c>
      <c r="F532" t="s">
        <v>77</v>
      </c>
      <c r="G532" s="9">
        <v>3.8813518433757004</v>
      </c>
      <c r="H532" s="9">
        <v>-4.7253962121831403</v>
      </c>
      <c r="I532" s="9">
        <v>2.9098252761901984</v>
      </c>
      <c r="J532" s="9">
        <v>-2.9002380544366497</v>
      </c>
      <c r="K532" s="9">
        <v>-0.81842545549860768</v>
      </c>
      <c r="L532" s="9">
        <v>8.6475202174505106E-2</v>
      </c>
      <c r="M532" s="9">
        <v>1.51492075028102</v>
      </c>
      <c r="N532" s="9">
        <v>-8.7938467560374378E-2</v>
      </c>
    </row>
    <row r="533" spans="1:14">
      <c r="A533">
        <v>3</v>
      </c>
      <c r="B533">
        <v>22</v>
      </c>
      <c r="C533" t="s">
        <v>22</v>
      </c>
      <c r="D533">
        <v>16</v>
      </c>
      <c r="E533" t="s">
        <v>76</v>
      </c>
      <c r="F533" t="s">
        <v>77</v>
      </c>
      <c r="G533" s="9">
        <v>-26.894487250891196</v>
      </c>
      <c r="H533" s="9">
        <v>2.7743061891312082</v>
      </c>
      <c r="I533" s="9">
        <v>-0.60550446957307713</v>
      </c>
      <c r="J533" s="9">
        <v>65.290608477402827</v>
      </c>
      <c r="K533" s="9">
        <v>8.0589959108656419</v>
      </c>
      <c r="L533" s="9">
        <v>-4.0268692562928372</v>
      </c>
      <c r="M533" s="9">
        <v>-31.918415674761171</v>
      </c>
      <c r="N533" s="9">
        <v>12.844415259039492</v>
      </c>
    </row>
    <row r="534" spans="1:14">
      <c r="A534">
        <v>3</v>
      </c>
      <c r="B534">
        <v>23</v>
      </c>
      <c r="C534" t="s">
        <v>23</v>
      </c>
      <c r="D534">
        <v>16</v>
      </c>
      <c r="E534" t="s">
        <v>76</v>
      </c>
      <c r="F534" t="s">
        <v>77</v>
      </c>
      <c r="G534" s="9">
        <v>0.63648645921416458</v>
      </c>
      <c r="H534" s="9">
        <v>0.57284705026079186</v>
      </c>
      <c r="I534" s="9">
        <v>-1.145365807629376</v>
      </c>
      <c r="J534" s="9">
        <v>-1.7230161249972402</v>
      </c>
      <c r="K534" s="9">
        <v>-0.33209539655103409</v>
      </c>
      <c r="L534" s="9">
        <v>-0.20014831801541266</v>
      </c>
      <c r="M534" s="9">
        <v>0.15840638882396407</v>
      </c>
      <c r="N534" s="9">
        <v>1.2399114780656317</v>
      </c>
    </row>
    <row r="535" spans="1:14">
      <c r="A535">
        <v>2</v>
      </c>
      <c r="B535">
        <v>24</v>
      </c>
      <c r="C535" t="s">
        <v>24</v>
      </c>
      <c r="D535">
        <v>16</v>
      </c>
      <c r="E535" t="s">
        <v>76</v>
      </c>
      <c r="F535" t="s">
        <v>77</v>
      </c>
      <c r="G535" s="9">
        <v>-16.403308585496738</v>
      </c>
      <c r="H535" s="9">
        <v>8.1598169890646925</v>
      </c>
      <c r="I535" s="9">
        <v>-6.2050523531519541</v>
      </c>
      <c r="J535" s="9">
        <v>19.8101785811307</v>
      </c>
      <c r="K535" s="9">
        <v>42.469134065676876</v>
      </c>
      <c r="L535" s="9">
        <v>26.611254056507292</v>
      </c>
      <c r="M535" s="9">
        <v>38.355526823186679</v>
      </c>
      <c r="N535" s="9">
        <v>-54.877949499012864</v>
      </c>
    </row>
    <row r="536" spans="1:14">
      <c r="A536">
        <v>2</v>
      </c>
      <c r="B536">
        <v>25</v>
      </c>
      <c r="C536" t="s">
        <v>25</v>
      </c>
      <c r="D536">
        <v>16</v>
      </c>
      <c r="E536" t="s">
        <v>76</v>
      </c>
      <c r="F536" t="s">
        <v>77</v>
      </c>
      <c r="G536" s="9">
        <v>1.0754755521153569</v>
      </c>
      <c r="H536" s="9">
        <v>-3.3251568954498039</v>
      </c>
      <c r="I536" s="9">
        <v>-0.54812597344716385</v>
      </c>
      <c r="J536" s="9">
        <v>-12.325665435370748</v>
      </c>
      <c r="K536" s="9">
        <v>-1.4357692783227431</v>
      </c>
      <c r="L536" s="9">
        <v>2.4126151157871751</v>
      </c>
      <c r="M536" s="9">
        <v>2.3017671734215082</v>
      </c>
      <c r="N536" s="9">
        <v>6.255272183887298</v>
      </c>
    </row>
    <row r="537" spans="1:14">
      <c r="A537">
        <v>3</v>
      </c>
      <c r="B537">
        <v>26</v>
      </c>
      <c r="C537" t="s">
        <v>26</v>
      </c>
      <c r="D537">
        <v>16</v>
      </c>
      <c r="E537" t="s">
        <v>76</v>
      </c>
      <c r="F537" t="s">
        <v>77</v>
      </c>
      <c r="G537" s="9">
        <v>11.425096194628026</v>
      </c>
      <c r="H537" s="9">
        <v>-6.844313664267947</v>
      </c>
      <c r="I537" s="9">
        <v>-10.07015896603839</v>
      </c>
      <c r="J537" s="9">
        <v>-4.1119803960917878</v>
      </c>
      <c r="K537" s="9">
        <v>-3.0836740189864646</v>
      </c>
      <c r="L537" s="9">
        <v>1.6205279344790253</v>
      </c>
      <c r="M537" s="9">
        <v>2.5298685974979294</v>
      </c>
      <c r="N537" s="9">
        <v>5.5218921225522246</v>
      </c>
    </row>
    <row r="538" spans="1:14">
      <c r="A538">
        <v>2</v>
      </c>
      <c r="B538">
        <v>27</v>
      </c>
      <c r="C538" t="s">
        <v>27</v>
      </c>
      <c r="D538">
        <v>16</v>
      </c>
      <c r="E538" t="s">
        <v>76</v>
      </c>
      <c r="F538" t="s">
        <v>77</v>
      </c>
      <c r="G538" s="9">
        <v>4.082641185239293</v>
      </c>
      <c r="H538" s="9">
        <v>-1.7778293496033024</v>
      </c>
      <c r="I538" s="9">
        <v>-0.89929244450309653</v>
      </c>
      <c r="J538" s="9">
        <v>-1.9073372375077273</v>
      </c>
      <c r="K538" s="9">
        <v>0.39712871643655034</v>
      </c>
      <c r="L538" s="9">
        <v>0.27948942839533975</v>
      </c>
      <c r="M538" s="9">
        <v>0.48509590249572498</v>
      </c>
      <c r="N538" s="9">
        <v>0.5018746109761989</v>
      </c>
    </row>
    <row r="539" spans="1:14">
      <c r="A539">
        <v>2</v>
      </c>
      <c r="B539">
        <v>28</v>
      </c>
      <c r="C539" t="s">
        <v>28</v>
      </c>
      <c r="D539">
        <v>16</v>
      </c>
      <c r="E539" t="s">
        <v>76</v>
      </c>
      <c r="F539" t="s">
        <v>77</v>
      </c>
      <c r="G539" s="9">
        <v>-2.4275927944043749</v>
      </c>
      <c r="H539" s="9">
        <v>-2.1126991138641866</v>
      </c>
      <c r="I539" s="9">
        <v>-14.105847543912684</v>
      </c>
      <c r="J539" s="9">
        <v>25.896625959268864</v>
      </c>
      <c r="K539" s="9">
        <v>1.1488150086080813</v>
      </c>
      <c r="L539" s="9">
        <v>-1.783903868312456</v>
      </c>
      <c r="M539" s="9">
        <v>-5.9578605742002759</v>
      </c>
      <c r="N539" s="9">
        <v>-0.44193653613480666</v>
      </c>
    </row>
    <row r="540" spans="1:14">
      <c r="A540">
        <v>4</v>
      </c>
      <c r="B540">
        <v>29</v>
      </c>
      <c r="C540" t="s">
        <v>29</v>
      </c>
      <c r="D540">
        <v>16</v>
      </c>
      <c r="E540" t="s">
        <v>76</v>
      </c>
      <c r="F540" t="s">
        <v>77</v>
      </c>
      <c r="G540" s="9">
        <v>11.425096194628026</v>
      </c>
      <c r="H540" s="9">
        <v>-6.844313664267947</v>
      </c>
      <c r="I540" s="9">
        <v>-10.07015896603839</v>
      </c>
      <c r="J540" s="9">
        <v>-4.1119803960917878</v>
      </c>
      <c r="K540" s="9">
        <v>-3.0836740189864646</v>
      </c>
      <c r="L540" s="9">
        <v>1.6205279344790253</v>
      </c>
      <c r="M540" s="9">
        <v>2.5298685974979294</v>
      </c>
      <c r="N540" s="9">
        <v>5.5218921225522246</v>
      </c>
    </row>
    <row r="541" spans="1:14">
      <c r="A541">
        <v>3</v>
      </c>
      <c r="B541">
        <v>30</v>
      </c>
      <c r="C541" t="s">
        <v>30</v>
      </c>
      <c r="D541">
        <v>16</v>
      </c>
      <c r="E541" t="s">
        <v>76</v>
      </c>
      <c r="F541" t="s">
        <v>77</v>
      </c>
      <c r="G541" s="9">
        <v>1.6693523024804799</v>
      </c>
      <c r="H541" s="9">
        <v>-0.3118172820474262</v>
      </c>
      <c r="I541" s="9">
        <v>-0.11624607682581495</v>
      </c>
      <c r="J541" s="9">
        <v>-0.59815451519642382</v>
      </c>
      <c r="K541" s="9">
        <v>-7.4098532123293925E-2</v>
      </c>
      <c r="L541" s="9">
        <v>1.3856464856571773</v>
      </c>
      <c r="M541" s="9">
        <v>0.32062099145503864</v>
      </c>
      <c r="N541" s="9">
        <v>-1.0518415205421843</v>
      </c>
    </row>
    <row r="542" spans="1:14">
      <c r="A542">
        <v>2</v>
      </c>
      <c r="B542">
        <v>31</v>
      </c>
      <c r="C542" t="s">
        <v>31</v>
      </c>
      <c r="D542">
        <v>16</v>
      </c>
      <c r="E542" t="s">
        <v>76</v>
      </c>
      <c r="F542" t="s">
        <v>77</v>
      </c>
      <c r="G542" s="9">
        <v>0.60298517266041585</v>
      </c>
      <c r="H542" s="9">
        <v>0.57283480675617904</v>
      </c>
      <c r="I542" s="9">
        <v>0.49700020704166337</v>
      </c>
      <c r="J542" s="9">
        <v>-0.47601579966097662</v>
      </c>
      <c r="K542" s="9">
        <v>-0.89185057618440411</v>
      </c>
      <c r="L542" s="9">
        <v>-0.14374899784827311</v>
      </c>
      <c r="M542" s="9">
        <v>-2.0136271573683917E-2</v>
      </c>
      <c r="N542" s="9">
        <v>0.38829757191369985</v>
      </c>
    </row>
    <row r="543" spans="1:14">
      <c r="A543">
        <v>3</v>
      </c>
      <c r="B543">
        <v>32</v>
      </c>
      <c r="C543" t="s">
        <v>32</v>
      </c>
      <c r="D543">
        <v>16</v>
      </c>
      <c r="E543" t="s">
        <v>76</v>
      </c>
      <c r="F543" t="s">
        <v>77</v>
      </c>
      <c r="G543" s="9">
        <v>5.3899898009658687</v>
      </c>
      <c r="H543" s="9">
        <v>-1.8860698297664484</v>
      </c>
      <c r="I543" s="9">
        <v>-4.2627453598044989</v>
      </c>
      <c r="J543" s="9">
        <v>-5.8872088607946509</v>
      </c>
      <c r="K543" s="9">
        <v>-2.2849670701268208</v>
      </c>
      <c r="L543" s="9">
        <v>0.52357692279362733</v>
      </c>
      <c r="M543" s="9">
        <v>3.6016072990233505</v>
      </c>
      <c r="N543" s="9">
        <v>2.3696739305335863</v>
      </c>
    </row>
    <row r="544" spans="1:14">
      <c r="A544">
        <v>2</v>
      </c>
      <c r="B544">
        <v>33</v>
      </c>
      <c r="C544" t="s">
        <v>33</v>
      </c>
      <c r="D544">
        <v>16</v>
      </c>
      <c r="E544" t="s">
        <v>76</v>
      </c>
      <c r="F544" t="s">
        <v>77</v>
      </c>
      <c r="G544" s="9">
        <v>1.491168555404411</v>
      </c>
      <c r="H544" s="9">
        <v>0.68729038654979557</v>
      </c>
      <c r="I544" s="9">
        <v>-2.526151571286869</v>
      </c>
      <c r="J544" s="9">
        <v>-2.2556601619142675</v>
      </c>
      <c r="K544" s="9">
        <v>-0.97254845773184251</v>
      </c>
      <c r="L544" s="9">
        <v>-0.37036121175864256</v>
      </c>
      <c r="M544" s="9">
        <v>0.78498170107512788</v>
      </c>
      <c r="N544" s="9">
        <v>1.9252031158685869</v>
      </c>
    </row>
    <row r="545" spans="1:14">
      <c r="A545">
        <v>4</v>
      </c>
      <c r="B545">
        <v>34</v>
      </c>
      <c r="C545" t="s">
        <v>34</v>
      </c>
      <c r="D545">
        <v>16</v>
      </c>
      <c r="E545" t="s">
        <v>76</v>
      </c>
      <c r="F545" t="s">
        <v>77</v>
      </c>
      <c r="G545" s="9">
        <v>1.9175843101272481</v>
      </c>
      <c r="H545" s="9">
        <v>1.8118069688630012</v>
      </c>
      <c r="I545" s="9">
        <v>-0.88921931720976644</v>
      </c>
      <c r="J545" s="9">
        <v>-2.7725534019776679</v>
      </c>
      <c r="K545" s="9">
        <v>-2.9389651963098364</v>
      </c>
      <c r="L545" s="9">
        <v>-2.5393887345588291</v>
      </c>
      <c r="M545" s="9">
        <v>1.7936745894762547</v>
      </c>
      <c r="N545" s="9">
        <v>3.0213946465117094</v>
      </c>
    </row>
    <row r="546" spans="1:14">
      <c r="A546">
        <v>4</v>
      </c>
      <c r="B546">
        <v>1</v>
      </c>
      <c r="C546" t="s">
        <v>1</v>
      </c>
      <c r="D546">
        <v>17</v>
      </c>
      <c r="E546" t="s">
        <v>214</v>
      </c>
      <c r="F546" t="s">
        <v>213</v>
      </c>
      <c r="G546" s="9">
        <f>'spatial lag polygon'!E38</f>
        <v>3.8564591119207399</v>
      </c>
      <c r="H546" s="9">
        <f>'spatial lag polygon'!F38</f>
        <v>10.281268473022999</v>
      </c>
      <c r="I546" s="9">
        <f>'spatial lag polygon'!G38</f>
        <v>8.1692721550290006</v>
      </c>
      <c r="J546" s="9">
        <f>'spatial lag polygon'!H38</f>
        <v>3.24458103198819</v>
      </c>
      <c r="K546" s="9">
        <f>'spatial lag polygon'!I38</f>
        <v>6.3353239442701001</v>
      </c>
      <c r="L546" s="9">
        <f>'spatial lag polygon'!J38</f>
        <v>3.2013228016749</v>
      </c>
      <c r="M546" s="9">
        <f>'spatial lag polygon'!K38</f>
        <v>1.2247494366137199</v>
      </c>
      <c r="N546" s="9">
        <f>'spatial lag polygon'!L38</f>
        <v>2.3326506564280698</v>
      </c>
    </row>
    <row r="547" spans="1:14">
      <c r="A547">
        <v>3</v>
      </c>
      <c r="B547">
        <v>2</v>
      </c>
      <c r="C547" t="s">
        <v>2</v>
      </c>
      <c r="D547">
        <v>17</v>
      </c>
      <c r="E547" t="s">
        <v>214</v>
      </c>
      <c r="F547" t="s">
        <v>213</v>
      </c>
      <c r="G547" s="9">
        <f>'spatial lag polygon'!E39</f>
        <v>4.6909203539673996</v>
      </c>
      <c r="H547" s="9">
        <f>'spatial lag polygon'!F39</f>
        <v>7.5680278612192797</v>
      </c>
      <c r="I547" s="9">
        <f>'spatial lag polygon'!G39</f>
        <v>7.21492190768629</v>
      </c>
      <c r="J547" s="9">
        <f>'spatial lag polygon'!H39</f>
        <v>3.6875144652465699</v>
      </c>
      <c r="K547" s="9">
        <f>'spatial lag polygon'!I39</f>
        <v>2.7984597126799202</v>
      </c>
      <c r="L547" s="9">
        <f>'spatial lag polygon'!J39</f>
        <v>3.9131998636471499</v>
      </c>
      <c r="M547" s="9">
        <f>'spatial lag polygon'!K39</f>
        <v>2.8297652485102902</v>
      </c>
      <c r="N547" s="9">
        <f>'spatial lag polygon'!L39</f>
        <v>2.6919949586347101</v>
      </c>
    </row>
    <row r="548" spans="1:14">
      <c r="A548">
        <v>1</v>
      </c>
      <c r="B548">
        <v>3</v>
      </c>
      <c r="C548" t="s">
        <v>3</v>
      </c>
      <c r="D548">
        <v>17</v>
      </c>
      <c r="E548" t="s">
        <v>214</v>
      </c>
      <c r="F548" t="s">
        <v>213</v>
      </c>
      <c r="G548" s="9">
        <f>'spatial lag polygon'!E40</f>
        <v>4.0797343981248302</v>
      </c>
      <c r="H548" s="9">
        <f>'spatial lag polygon'!F40</f>
        <v>7.9490001185924104</v>
      </c>
      <c r="I548" s="9">
        <f>'spatial lag polygon'!G40</f>
        <v>8.4973391452755092</v>
      </c>
      <c r="J548" s="9">
        <f>'spatial lag polygon'!H40</f>
        <v>3.57433735517882</v>
      </c>
      <c r="K548" s="9">
        <f>'spatial lag polygon'!I40</f>
        <v>3.2382647723639599</v>
      </c>
      <c r="L548" s="9">
        <f>'spatial lag polygon'!J40</f>
        <v>3.4788504162456402</v>
      </c>
      <c r="M548" s="9">
        <f>'spatial lag polygon'!K40</f>
        <v>3.1200016003157698</v>
      </c>
      <c r="N548" s="9">
        <f>'spatial lag polygon'!L40</f>
        <v>2.4784023312167802</v>
      </c>
    </row>
    <row r="549" spans="1:14">
      <c r="A549">
        <v>1</v>
      </c>
      <c r="B549">
        <v>4</v>
      </c>
      <c r="C549" t="s">
        <v>4</v>
      </c>
      <c r="D549">
        <v>17</v>
      </c>
      <c r="E549" t="s">
        <v>214</v>
      </c>
      <c r="F549" t="s">
        <v>213</v>
      </c>
      <c r="G549" s="9">
        <f>'spatial lag polygon'!E41</f>
        <v>4.2233429737885997</v>
      </c>
      <c r="H549" s="9">
        <f>'spatial lag polygon'!F41</f>
        <v>8.0307574097308994</v>
      </c>
      <c r="I549" s="9">
        <f>'spatial lag polygon'!G41</f>
        <v>8.2039090216067301</v>
      </c>
      <c r="J549" s="9">
        <f>'spatial lag polygon'!H41</f>
        <v>3.4578043052526599</v>
      </c>
      <c r="K549" s="9">
        <f>'spatial lag polygon'!I41</f>
        <v>2.6313841136437</v>
      </c>
      <c r="L549" s="9">
        <f>'spatial lag polygon'!J41</f>
        <v>3.4566481919481702</v>
      </c>
      <c r="M549" s="9">
        <f>'spatial lag polygon'!K41</f>
        <v>3.1785939415457398</v>
      </c>
      <c r="N549" s="9">
        <f>'spatial lag polygon'!L41</f>
        <v>3.29681112646246</v>
      </c>
    </row>
    <row r="550" spans="1:14">
      <c r="A550">
        <v>1</v>
      </c>
      <c r="B550">
        <v>5</v>
      </c>
      <c r="C550" t="s">
        <v>5</v>
      </c>
      <c r="D550">
        <v>17</v>
      </c>
      <c r="E550" t="s">
        <v>214</v>
      </c>
      <c r="F550" t="s">
        <v>213</v>
      </c>
      <c r="G550" s="9">
        <f>'spatial lag polygon'!E42</f>
        <v>3.8486202822950002</v>
      </c>
      <c r="H550" s="9">
        <f>'spatial lag polygon'!F42</f>
        <v>8.3473957541504102</v>
      </c>
      <c r="I550" s="9">
        <f>'spatial lag polygon'!G42</f>
        <v>9.2176461930801903</v>
      </c>
      <c r="J550" s="9">
        <f>'spatial lag polygon'!H42</f>
        <v>2.4688009287739301</v>
      </c>
      <c r="K550" s="9">
        <f>'spatial lag polygon'!I42</f>
        <v>3.9098457985789699</v>
      </c>
      <c r="L550" s="9">
        <f>'spatial lag polygon'!J42</f>
        <v>2.7093585042539501</v>
      </c>
      <c r="M550" s="9">
        <f>'spatial lag polygon'!K42</f>
        <v>2.7585678575064798</v>
      </c>
      <c r="N550" s="9">
        <f>'spatial lag polygon'!L42</f>
        <v>2.14529723208065</v>
      </c>
    </row>
    <row r="551" spans="1:14">
      <c r="A551">
        <v>4</v>
      </c>
      <c r="B551">
        <v>6</v>
      </c>
      <c r="C551" t="s">
        <v>6</v>
      </c>
      <c r="D551">
        <v>17</v>
      </c>
      <c r="E551" t="s">
        <v>214</v>
      </c>
      <c r="F551" t="s">
        <v>213</v>
      </c>
      <c r="G551" s="9">
        <f>'spatial lag polygon'!E43</f>
        <v>5.9752736930040102</v>
      </c>
      <c r="H551" s="9">
        <f>'spatial lag polygon'!F43</f>
        <v>7.6481181705624799</v>
      </c>
      <c r="I551" s="9">
        <f>'spatial lag polygon'!G43</f>
        <v>9.2128399255560698</v>
      </c>
      <c r="J551" s="9">
        <f>'spatial lag polygon'!H43</f>
        <v>4.31163997361989</v>
      </c>
      <c r="K551" s="9">
        <f>'spatial lag polygon'!I43</f>
        <v>2.4193570457300102</v>
      </c>
      <c r="L551" s="9">
        <f>'spatial lag polygon'!J43</f>
        <v>2.6578801370626102</v>
      </c>
      <c r="M551" s="9">
        <f>'spatial lag polygon'!K43</f>
        <v>4.2577253733085296</v>
      </c>
      <c r="N551" s="9">
        <f>'spatial lag polygon'!L43</f>
        <v>2.4148180627092799</v>
      </c>
    </row>
    <row r="552" spans="1:14">
      <c r="A552">
        <v>3</v>
      </c>
      <c r="B552">
        <v>7</v>
      </c>
      <c r="C552" t="s">
        <v>7</v>
      </c>
      <c r="D552">
        <v>17</v>
      </c>
      <c r="E552" t="s">
        <v>214</v>
      </c>
      <c r="F552" t="s">
        <v>213</v>
      </c>
      <c r="G552" s="9">
        <f>'spatial lag polygon'!E44</f>
        <v>4.8457973409161603</v>
      </c>
      <c r="H552" s="9">
        <f>'spatial lag polygon'!F44</f>
        <v>8.4813531989974908</v>
      </c>
      <c r="I552" s="9">
        <f>'spatial lag polygon'!G44</f>
        <v>8.5492953406287295</v>
      </c>
      <c r="J552" s="9">
        <f>'spatial lag polygon'!H44</f>
        <v>4.75153069380627</v>
      </c>
      <c r="K552" s="9">
        <f>'spatial lag polygon'!I44</f>
        <v>2.7957045783666699</v>
      </c>
      <c r="L552" s="9">
        <f>'spatial lag polygon'!J44</f>
        <v>1.61741274204075</v>
      </c>
      <c r="M552" s="9">
        <f>'spatial lag polygon'!K44</f>
        <v>4.60919403337767</v>
      </c>
      <c r="N552" s="9">
        <f>'spatial lag polygon'!L44</f>
        <v>1.45992164560543</v>
      </c>
    </row>
    <row r="553" spans="1:14">
      <c r="A553">
        <v>2</v>
      </c>
      <c r="B553">
        <v>8</v>
      </c>
      <c r="C553" t="s">
        <v>8</v>
      </c>
      <c r="D553">
        <v>17</v>
      </c>
      <c r="E553" t="s">
        <v>214</v>
      </c>
      <c r="F553" t="s">
        <v>213</v>
      </c>
      <c r="G553" s="9">
        <f>'spatial lag polygon'!E45</f>
        <v>4.6645017263790702</v>
      </c>
      <c r="H553" s="9">
        <f>'spatial lag polygon'!F45</f>
        <v>9.0782407829174794</v>
      </c>
      <c r="I553" s="9">
        <f>'spatial lag polygon'!G45</f>
        <v>8.6269402228153105</v>
      </c>
      <c r="J553" s="9">
        <f>'spatial lag polygon'!H45</f>
        <v>3.47377178479424</v>
      </c>
      <c r="K553" s="9">
        <f>'spatial lag polygon'!I45</f>
        <v>3.5159069790883</v>
      </c>
      <c r="L553" s="9">
        <f>'spatial lag polygon'!J45</f>
        <v>3.4908088649370002</v>
      </c>
      <c r="M553" s="9">
        <f>'spatial lag polygon'!K45</f>
        <v>3.1373283105004099</v>
      </c>
      <c r="N553" s="9">
        <f>'spatial lag polygon'!L45</f>
        <v>3.0772927838606798</v>
      </c>
    </row>
    <row r="554" spans="1:14">
      <c r="A554">
        <v>3</v>
      </c>
      <c r="B554">
        <v>9</v>
      </c>
      <c r="C554" t="s">
        <v>9</v>
      </c>
      <c r="D554">
        <v>17</v>
      </c>
      <c r="E554" t="s">
        <v>214</v>
      </c>
      <c r="F554" t="s">
        <v>213</v>
      </c>
      <c r="G554" s="9">
        <f>'spatial lag polygon'!E46</f>
        <v>3.9594088354919399</v>
      </c>
      <c r="H554" s="9">
        <f>'spatial lag polygon'!F46</f>
        <v>8.9802274795256007</v>
      </c>
      <c r="I554" s="9">
        <f>'spatial lag polygon'!G46</f>
        <v>9.3669026749657593</v>
      </c>
      <c r="J554" s="9">
        <f>'spatial lag polygon'!H46</f>
        <v>2.9568792240876598</v>
      </c>
      <c r="K554" s="9">
        <f>'spatial lag polygon'!I46</f>
        <v>4.6312457549711299</v>
      </c>
      <c r="L554" s="9">
        <f>'spatial lag polygon'!J46</f>
        <v>3.3152439322590701</v>
      </c>
      <c r="M554" s="9">
        <f>'spatial lag polygon'!K46</f>
        <v>2.7993950723886099</v>
      </c>
      <c r="N554" s="9">
        <f>'spatial lag polygon'!L46</f>
        <v>2.2765567412141401</v>
      </c>
    </row>
    <row r="555" spans="1:14">
      <c r="A555">
        <v>3</v>
      </c>
      <c r="B555">
        <v>10</v>
      </c>
      <c r="C555" t="s">
        <v>10</v>
      </c>
      <c r="D555">
        <v>17</v>
      </c>
      <c r="E555" t="s">
        <v>214</v>
      </c>
      <c r="F555" t="s">
        <v>213</v>
      </c>
      <c r="G555" s="9">
        <f>'spatial lag polygon'!E47</f>
        <v>4.3594762197469104</v>
      </c>
      <c r="H555" s="9">
        <f>'spatial lag polygon'!F47</f>
        <v>8.3815699303705902</v>
      </c>
      <c r="I555" s="9">
        <f>'spatial lag polygon'!G47</f>
        <v>8.4896185418069692</v>
      </c>
      <c r="J555" s="9">
        <f>'spatial lag polygon'!H47</f>
        <v>3.3536085897261598</v>
      </c>
      <c r="K555" s="9">
        <f>'spatial lag polygon'!I47</f>
        <v>2.4900613093746302</v>
      </c>
      <c r="L555" s="9">
        <f>'spatial lag polygon'!J47</f>
        <v>3.90221272970033</v>
      </c>
      <c r="M555" s="9">
        <f>'spatial lag polygon'!K47</f>
        <v>3.0410635509494601</v>
      </c>
      <c r="N555" s="9">
        <f>'spatial lag polygon'!L47</f>
        <v>3.0267895621008698</v>
      </c>
    </row>
    <row r="556" spans="1:14">
      <c r="A556">
        <v>3</v>
      </c>
      <c r="B556">
        <v>11</v>
      </c>
      <c r="C556" t="s">
        <v>11</v>
      </c>
      <c r="D556">
        <v>17</v>
      </c>
      <c r="E556" t="s">
        <v>214</v>
      </c>
      <c r="F556" t="s">
        <v>213</v>
      </c>
      <c r="G556" s="9">
        <f>'spatial lag polygon'!E48</f>
        <v>5.1112736183420804</v>
      </c>
      <c r="H556" s="9">
        <f>'spatial lag polygon'!F48</f>
        <v>8.0740183949230708</v>
      </c>
      <c r="I556" s="9">
        <f>'spatial lag polygon'!G48</f>
        <v>8.0664008330804897</v>
      </c>
      <c r="J556" s="9">
        <f>'spatial lag polygon'!H48</f>
        <v>3.71572342373595</v>
      </c>
      <c r="K556" s="9">
        <f>'spatial lag polygon'!I48</f>
        <v>3.2370183671067498</v>
      </c>
      <c r="L556" s="9">
        <f>'spatial lag polygon'!J48</f>
        <v>3.7127429613217098</v>
      </c>
      <c r="M556" s="9">
        <f>'spatial lag polygon'!K48</f>
        <v>3.4117507986277098</v>
      </c>
      <c r="N556" s="9">
        <f>'spatial lag polygon'!L48</f>
        <v>2.6833200949391198</v>
      </c>
    </row>
    <row r="557" spans="1:14">
      <c r="A557">
        <v>3</v>
      </c>
      <c r="B557">
        <v>12</v>
      </c>
      <c r="C557" t="s">
        <v>12</v>
      </c>
      <c r="D557">
        <v>17</v>
      </c>
      <c r="E557" t="s">
        <v>214</v>
      </c>
      <c r="F557" t="s">
        <v>213</v>
      </c>
      <c r="G557" s="9">
        <f>'spatial lag polygon'!E49</f>
        <v>5.0105947916645803</v>
      </c>
      <c r="H557" s="9">
        <f>'spatial lag polygon'!F49</f>
        <v>7.1659473270388796</v>
      </c>
      <c r="I557" s="9">
        <f>'spatial lag polygon'!G49</f>
        <v>7.5180744290852299</v>
      </c>
      <c r="J557" s="9">
        <f>'spatial lag polygon'!H49</f>
        <v>3.6914664898020599</v>
      </c>
      <c r="K557" s="9">
        <f>'spatial lag polygon'!I49</f>
        <v>2.7107754038211902</v>
      </c>
      <c r="L557" s="9">
        <f>'spatial lag polygon'!J49</f>
        <v>3.6250111589709602</v>
      </c>
      <c r="M557" s="9">
        <f>'spatial lag polygon'!K49</f>
        <v>3.1515239329732401</v>
      </c>
      <c r="N557" s="9">
        <f>'spatial lag polygon'!L49</f>
        <v>2.8827970934135099</v>
      </c>
    </row>
    <row r="558" spans="1:14">
      <c r="A558">
        <v>1</v>
      </c>
      <c r="B558">
        <v>13</v>
      </c>
      <c r="C558" t="s">
        <v>13</v>
      </c>
      <c r="D558">
        <v>17</v>
      </c>
      <c r="E558" t="s">
        <v>214</v>
      </c>
      <c r="F558" t="s">
        <v>213</v>
      </c>
      <c r="G558" s="9">
        <f>'spatial lag polygon'!E50</f>
        <v>5.0024200419772198</v>
      </c>
      <c r="H558" s="9">
        <f>'spatial lag polygon'!F50</f>
        <v>8.6572692006432099</v>
      </c>
      <c r="I558" s="9">
        <f>'spatial lag polygon'!G50</f>
        <v>8.7691006763875308</v>
      </c>
      <c r="J558" s="9">
        <f>'spatial lag polygon'!H50</f>
        <v>3.7118674066617499</v>
      </c>
      <c r="K558" s="9">
        <f>'spatial lag polygon'!I50</f>
        <v>3.8106705185047498</v>
      </c>
      <c r="L558" s="9">
        <f>'spatial lag polygon'!J50</f>
        <v>3.3590089401986001</v>
      </c>
      <c r="M558" s="9">
        <f>'spatial lag polygon'!K50</f>
        <v>3.7987190334932399</v>
      </c>
      <c r="N558" s="9">
        <f>'spatial lag polygon'!L50</f>
        <v>2.2743176034600499</v>
      </c>
    </row>
    <row r="559" spans="1:14">
      <c r="A559">
        <v>2</v>
      </c>
      <c r="B559">
        <v>14</v>
      </c>
      <c r="C559" t="s">
        <v>14</v>
      </c>
      <c r="D559">
        <v>17</v>
      </c>
      <c r="E559" t="s">
        <v>214</v>
      </c>
      <c r="F559" t="s">
        <v>213</v>
      </c>
      <c r="G559" s="9">
        <f>'spatial lag polygon'!E51</f>
        <v>4.6081579328529196</v>
      </c>
      <c r="H559" s="9">
        <f>'spatial lag polygon'!F51</f>
        <v>7.5476793655159504</v>
      </c>
      <c r="I559" s="9">
        <f>'spatial lag polygon'!G51</f>
        <v>7.7184908211947203</v>
      </c>
      <c r="J559" s="9">
        <f>'spatial lag polygon'!H51</f>
        <v>4.0952692830774797</v>
      </c>
      <c r="K559" s="9">
        <f>'spatial lag polygon'!I51</f>
        <v>2.7485122073586301</v>
      </c>
      <c r="L559" s="9">
        <f>'spatial lag polygon'!J51</f>
        <v>3.6569982154263401</v>
      </c>
      <c r="M559" s="9">
        <f>'spatial lag polygon'!K51</f>
        <v>3.1732978836127801</v>
      </c>
      <c r="N559" s="9">
        <f>'spatial lag polygon'!L51</f>
        <v>2.0375357365109599</v>
      </c>
    </row>
    <row r="560" spans="1:14">
      <c r="A560">
        <v>3</v>
      </c>
      <c r="B560">
        <v>15</v>
      </c>
      <c r="C560" t="s">
        <v>15</v>
      </c>
      <c r="D560">
        <v>17</v>
      </c>
      <c r="E560" t="s">
        <v>214</v>
      </c>
      <c r="F560" t="s">
        <v>213</v>
      </c>
      <c r="G560" s="9">
        <f>'spatial lag polygon'!E52</f>
        <v>5.4016986240174498</v>
      </c>
      <c r="H560" s="9">
        <f>'spatial lag polygon'!F52</f>
        <v>8.5115232747316298</v>
      </c>
      <c r="I560" s="9">
        <f>'spatial lag polygon'!G52</f>
        <v>8.6072629439664592</v>
      </c>
      <c r="J560" s="9">
        <f>'spatial lag polygon'!H52</f>
        <v>4.2147115940352302</v>
      </c>
      <c r="K560" s="9">
        <f>'spatial lag polygon'!I52</f>
        <v>3.3370426874583301</v>
      </c>
      <c r="L560" s="9">
        <f>'spatial lag polygon'!J52</f>
        <v>3.5777793784203298</v>
      </c>
      <c r="M560" s="9">
        <f>'spatial lag polygon'!K52</f>
        <v>3.3984961368724602</v>
      </c>
      <c r="N560" s="9">
        <f>'spatial lag polygon'!L52</f>
        <v>2.4047475422465601</v>
      </c>
    </row>
    <row r="561" spans="1:14">
      <c r="A561">
        <v>2</v>
      </c>
      <c r="B561">
        <v>16</v>
      </c>
      <c r="C561" t="s">
        <v>16</v>
      </c>
      <c r="D561">
        <v>17</v>
      </c>
      <c r="E561" t="s">
        <v>214</v>
      </c>
      <c r="F561" t="s">
        <v>213</v>
      </c>
      <c r="G561" s="9">
        <f>'spatial lag polygon'!E53</f>
        <v>5.3871975548616504</v>
      </c>
      <c r="H561" s="9">
        <f>'spatial lag polygon'!F53</f>
        <v>7.6026712590863301</v>
      </c>
      <c r="I561" s="9">
        <f>'spatial lag polygon'!G53</f>
        <v>8.6000330936820006</v>
      </c>
      <c r="J561" s="9">
        <f>'spatial lag polygon'!H53</f>
        <v>4.5106290599344598</v>
      </c>
      <c r="K561" s="9">
        <f>'spatial lag polygon'!I53</f>
        <v>2.7405474112841999</v>
      </c>
      <c r="L561" s="9">
        <f>'spatial lag polygon'!J53</f>
        <v>3.5565949940569799</v>
      </c>
      <c r="M561" s="9">
        <f>'spatial lag polygon'!K53</f>
        <v>4.0800200082858096</v>
      </c>
      <c r="N561" s="9">
        <f>'spatial lag polygon'!L53</f>
        <v>2.3319744936605198</v>
      </c>
    </row>
    <row r="562" spans="1:14">
      <c r="A562">
        <v>1</v>
      </c>
      <c r="B562">
        <v>17</v>
      </c>
      <c r="C562" t="s">
        <v>17</v>
      </c>
      <c r="D562">
        <v>17</v>
      </c>
      <c r="E562" t="s">
        <v>214</v>
      </c>
      <c r="F562" t="s">
        <v>213</v>
      </c>
      <c r="G562" s="9">
        <f>'spatial lag polygon'!E54</f>
        <v>5.7971443840949801</v>
      </c>
      <c r="H562" s="9">
        <f>'spatial lag polygon'!F54</f>
        <v>7.7006350932696002</v>
      </c>
      <c r="I562" s="9">
        <f>'spatial lag polygon'!G54</f>
        <v>8.0329818560697905</v>
      </c>
      <c r="J562" s="9">
        <f>'spatial lag polygon'!H54</f>
        <v>4.94543901536285</v>
      </c>
      <c r="K562" s="9">
        <f>'spatial lag polygon'!I54</f>
        <v>2.0508997482215401</v>
      </c>
      <c r="L562" s="9">
        <f>'spatial lag polygon'!J54</f>
        <v>3.58795177287791</v>
      </c>
      <c r="M562" s="9">
        <f>'spatial lag polygon'!K54</f>
        <v>4.0066614874402697</v>
      </c>
      <c r="N562" s="9">
        <f>'spatial lag polygon'!L54</f>
        <v>2.5290229760114098</v>
      </c>
    </row>
    <row r="563" spans="1:14">
      <c r="A563">
        <v>2</v>
      </c>
      <c r="B563">
        <v>18</v>
      </c>
      <c r="C563" t="s">
        <v>48</v>
      </c>
      <c r="D563">
        <v>17</v>
      </c>
      <c r="E563" t="s">
        <v>214</v>
      </c>
      <c r="F563" t="s">
        <v>213</v>
      </c>
      <c r="G563" s="9">
        <f>'spatial lag polygon'!E55</f>
        <v>4.8316228460144197</v>
      </c>
      <c r="H563" s="9">
        <f>'spatial lag polygon'!F55</f>
        <v>9.4349988673795604</v>
      </c>
      <c r="I563" s="9">
        <f>'spatial lag polygon'!G55</f>
        <v>8.8109732526419098</v>
      </c>
      <c r="J563" s="9">
        <f>'spatial lag polygon'!H55</f>
        <v>3.264475023858</v>
      </c>
      <c r="K563" s="9">
        <f>'spatial lag polygon'!I55</f>
        <v>5.0364385307312203</v>
      </c>
      <c r="L563" s="9">
        <f>'spatial lag polygon'!J55</f>
        <v>3.4896500641820198</v>
      </c>
      <c r="M563" s="9">
        <f>'spatial lag polygon'!K55</f>
        <v>2.7347298308521601</v>
      </c>
      <c r="N563" s="9">
        <f>'spatial lag polygon'!L55</f>
        <v>2.2181883174863701</v>
      </c>
    </row>
    <row r="564" spans="1:14">
      <c r="A564">
        <v>2</v>
      </c>
      <c r="B564">
        <v>19</v>
      </c>
      <c r="C564" t="s">
        <v>19</v>
      </c>
      <c r="D564">
        <v>17</v>
      </c>
      <c r="E564" t="s">
        <v>214</v>
      </c>
      <c r="F564" t="s">
        <v>213</v>
      </c>
      <c r="G564" s="9">
        <f>'spatial lag polygon'!E56</f>
        <v>4.5571628725627003</v>
      </c>
      <c r="H564" s="9">
        <f>'spatial lag polygon'!F56</f>
        <v>9.0153694498272596</v>
      </c>
      <c r="I564" s="9">
        <f>'spatial lag polygon'!G56</f>
        <v>9.5075682772867491</v>
      </c>
      <c r="J564" s="9">
        <f>'spatial lag polygon'!H56</f>
        <v>3.4421640130239402</v>
      </c>
      <c r="K564" s="9">
        <f>'spatial lag polygon'!I56</f>
        <v>4.1273853979389097</v>
      </c>
      <c r="L564" s="9">
        <f>'spatial lag polygon'!J56</f>
        <v>3.46926616464062</v>
      </c>
      <c r="M564" s="9">
        <f>'spatial lag polygon'!K56</f>
        <v>2.9927093547135102</v>
      </c>
      <c r="N564" s="9">
        <f>'spatial lag polygon'!L56</f>
        <v>2.8263018794133701</v>
      </c>
    </row>
    <row r="565" spans="1:14">
      <c r="A565">
        <v>2</v>
      </c>
      <c r="B565">
        <v>20</v>
      </c>
      <c r="C565" t="s">
        <v>20</v>
      </c>
      <c r="D565">
        <v>17</v>
      </c>
      <c r="E565" t="s">
        <v>214</v>
      </c>
      <c r="F565" t="s">
        <v>213</v>
      </c>
      <c r="G565" s="9">
        <f>'spatial lag polygon'!E57</f>
        <v>5.94498416137034</v>
      </c>
      <c r="H565" s="9">
        <f>'spatial lag polygon'!F57</f>
        <v>6.5067238496537598</v>
      </c>
      <c r="I565" s="9">
        <f>'spatial lag polygon'!G57</f>
        <v>7.8055485015810397</v>
      </c>
      <c r="J565" s="9">
        <f>'spatial lag polygon'!H57</f>
        <v>5.6811786746241699</v>
      </c>
      <c r="K565" s="9">
        <f>'spatial lag polygon'!I57</f>
        <v>2.40900575088498</v>
      </c>
      <c r="L565" s="9">
        <f>'spatial lag polygon'!J57</f>
        <v>1.55515623752066</v>
      </c>
      <c r="M565" s="9">
        <f>'spatial lag polygon'!K57</f>
        <v>4.1295846181300604</v>
      </c>
      <c r="N565" s="9">
        <f>'spatial lag polygon'!L57</f>
        <v>2.5105889920883602</v>
      </c>
    </row>
    <row r="566" spans="1:14">
      <c r="A566">
        <v>3</v>
      </c>
      <c r="B566">
        <v>21</v>
      </c>
      <c r="C566" t="s">
        <v>21</v>
      </c>
      <c r="D566">
        <v>17</v>
      </c>
      <c r="E566" t="s">
        <v>214</v>
      </c>
      <c r="F566" t="s">
        <v>213</v>
      </c>
      <c r="G566" s="9">
        <f>'spatial lag polygon'!E58</f>
        <v>4.9718284448283301</v>
      </c>
      <c r="H566" s="9">
        <f>'spatial lag polygon'!F58</f>
        <v>7.5467914392443198</v>
      </c>
      <c r="I566" s="9">
        <f>'spatial lag polygon'!G58</f>
        <v>8.1469583101909393</v>
      </c>
      <c r="J566" s="9">
        <f>'spatial lag polygon'!H58</f>
        <v>4.3566369298675998</v>
      </c>
      <c r="K566" s="9">
        <f>'spatial lag polygon'!I58</f>
        <v>2.2241673719250201</v>
      </c>
      <c r="L566" s="9">
        <f>'spatial lag polygon'!J58</f>
        <v>2.46766554059377</v>
      </c>
      <c r="M566" s="9">
        <f>'spatial lag polygon'!K58</f>
        <v>3.9136591032388002</v>
      </c>
      <c r="N566" s="9">
        <f>'spatial lag polygon'!L58</f>
        <v>1.99811602742123</v>
      </c>
    </row>
    <row r="567" spans="1:14">
      <c r="A567">
        <v>3</v>
      </c>
      <c r="B567">
        <v>22</v>
      </c>
      <c r="C567" t="s">
        <v>22</v>
      </c>
      <c r="D567">
        <v>17</v>
      </c>
      <c r="E567" t="s">
        <v>214</v>
      </c>
      <c r="F567" t="s">
        <v>213</v>
      </c>
      <c r="G567" s="9">
        <f>'spatial lag polygon'!E59</f>
        <v>5.0993553365678297</v>
      </c>
      <c r="H567" s="9">
        <f>'spatial lag polygon'!F59</f>
        <v>7.04221785804818</v>
      </c>
      <c r="I567" s="9">
        <f>'spatial lag polygon'!G59</f>
        <v>8.0209854983868194</v>
      </c>
      <c r="J567" s="9">
        <f>'spatial lag polygon'!H59</f>
        <v>4.3256792461419904</v>
      </c>
      <c r="K567" s="9">
        <f>'spatial lag polygon'!I59</f>
        <v>3.0528652603047202</v>
      </c>
      <c r="L567" s="9">
        <f>'spatial lag polygon'!J59</f>
        <v>3.3688644196710902</v>
      </c>
      <c r="M567" s="9">
        <f>'spatial lag polygon'!K59</f>
        <v>3.0836582103314698</v>
      </c>
      <c r="N567" s="9">
        <f>'spatial lag polygon'!L59</f>
        <v>2.3506309562586201</v>
      </c>
    </row>
    <row r="568" spans="1:14">
      <c r="A568">
        <v>3</v>
      </c>
      <c r="B568">
        <v>23</v>
      </c>
      <c r="C568" t="s">
        <v>23</v>
      </c>
      <c r="D568">
        <v>17</v>
      </c>
      <c r="E568" t="s">
        <v>214</v>
      </c>
      <c r="F568" t="s">
        <v>213</v>
      </c>
      <c r="G568" s="9">
        <f>'spatial lag polygon'!E60</f>
        <v>5.0939750461384303</v>
      </c>
      <c r="H568" s="9">
        <f>'spatial lag polygon'!F60</f>
        <v>7.1986132915633698</v>
      </c>
      <c r="I568" s="9">
        <f>'spatial lag polygon'!G60</f>
        <v>7.8686457433868</v>
      </c>
      <c r="J568" s="9">
        <f>'spatial lag polygon'!H60</f>
        <v>4.0814934025327698</v>
      </c>
      <c r="K568" s="9">
        <f>'spatial lag polygon'!I60</f>
        <v>2.8719432373778102</v>
      </c>
      <c r="L568" s="9">
        <f>'spatial lag polygon'!J60</f>
        <v>2.9695908704998999</v>
      </c>
      <c r="M568" s="9">
        <f>'spatial lag polygon'!K60</f>
        <v>3.1678721701570902</v>
      </c>
      <c r="N568" s="9">
        <f>'spatial lag polygon'!L60</f>
        <v>2.25128717420922</v>
      </c>
    </row>
    <row r="569" spans="1:14">
      <c r="A569">
        <v>2</v>
      </c>
      <c r="B569">
        <v>24</v>
      </c>
      <c r="C569" t="s">
        <v>24</v>
      </c>
      <c r="D569">
        <v>17</v>
      </c>
      <c r="E569" t="s">
        <v>214</v>
      </c>
      <c r="F569" t="s">
        <v>213</v>
      </c>
      <c r="G569" s="9">
        <f>'spatial lag polygon'!E61</f>
        <v>5.8963042493507398</v>
      </c>
      <c r="H569" s="9">
        <f>'spatial lag polygon'!F61</f>
        <v>6.71265009196037</v>
      </c>
      <c r="I569" s="9">
        <f>'spatial lag polygon'!G61</f>
        <v>6.8742577935426601</v>
      </c>
      <c r="J569" s="9">
        <f>'spatial lag polygon'!H61</f>
        <v>5.7437560399271499</v>
      </c>
      <c r="K569" s="9">
        <f>'spatial lag polygon'!I61</f>
        <v>3.4377897764872198</v>
      </c>
      <c r="L569" s="9">
        <f>'spatial lag polygon'!J61</f>
        <v>1.1109896889775801</v>
      </c>
      <c r="M569" s="9">
        <f>'spatial lag polygon'!K61</f>
        <v>4.2792188198219296</v>
      </c>
      <c r="N569" s="9">
        <f>'spatial lag polygon'!L61</f>
        <v>2.0074279359026699</v>
      </c>
    </row>
    <row r="570" spans="1:14">
      <c r="A570">
        <v>2</v>
      </c>
      <c r="B570">
        <v>25</v>
      </c>
      <c r="C570" t="s">
        <v>25</v>
      </c>
      <c r="D570">
        <v>17</v>
      </c>
      <c r="E570" t="s">
        <v>214</v>
      </c>
      <c r="F570" t="s">
        <v>213</v>
      </c>
      <c r="G570" s="9">
        <f>'spatial lag polygon'!E62</f>
        <v>3.6529515533302299</v>
      </c>
      <c r="H570" s="9">
        <f>'spatial lag polygon'!F62</f>
        <v>9.1098460260248597</v>
      </c>
      <c r="I570" s="9">
        <f>'spatial lag polygon'!G62</f>
        <v>9.0229170280579005</v>
      </c>
      <c r="J570" s="9">
        <f>'spatial lag polygon'!H62</f>
        <v>2.5214005934023</v>
      </c>
      <c r="K570" s="9">
        <f>'spatial lag polygon'!I62</f>
        <v>4.7871664505119504</v>
      </c>
      <c r="L570" s="9">
        <f>'spatial lag polygon'!J62</f>
        <v>3.0204719673764302</v>
      </c>
      <c r="M570" s="9">
        <f>'spatial lag polygon'!K62</f>
        <v>2.56580284126224</v>
      </c>
      <c r="N570" s="9">
        <f>'spatial lag polygon'!L62</f>
        <v>1.8589032401177601</v>
      </c>
    </row>
    <row r="571" spans="1:14">
      <c r="A571">
        <v>3</v>
      </c>
      <c r="B571">
        <v>26</v>
      </c>
      <c r="C571" t="s">
        <v>26</v>
      </c>
      <c r="D571">
        <v>17</v>
      </c>
      <c r="E571" t="s">
        <v>214</v>
      </c>
      <c r="F571" t="s">
        <v>213</v>
      </c>
      <c r="G571" s="9">
        <f>'spatial lag polygon'!E63</f>
        <v>5.4038318586531497</v>
      </c>
      <c r="H571" s="9">
        <f>'spatial lag polygon'!F63</f>
        <v>7.4053743852580602</v>
      </c>
      <c r="I571" s="9">
        <f>'spatial lag polygon'!G63</f>
        <v>8.0448066510498002</v>
      </c>
      <c r="J571" s="9">
        <f>'spatial lag polygon'!H63</f>
        <v>4.2364224144340401</v>
      </c>
      <c r="K571" s="9">
        <f>'spatial lag polygon'!I63</f>
        <v>2.8165035863443602</v>
      </c>
      <c r="L571" s="9">
        <f>'spatial lag polygon'!J63</f>
        <v>3.71967940599892</v>
      </c>
      <c r="M571" s="9">
        <f>'spatial lag polygon'!K63</f>
        <v>3.69599109132287</v>
      </c>
      <c r="N571" s="9">
        <f>'spatial lag polygon'!L63</f>
        <v>2.6036675831437801</v>
      </c>
    </row>
    <row r="572" spans="1:14">
      <c r="A572">
        <v>2</v>
      </c>
      <c r="B572">
        <v>27</v>
      </c>
      <c r="C572" t="s">
        <v>27</v>
      </c>
      <c r="D572">
        <v>17</v>
      </c>
      <c r="E572" t="s">
        <v>214</v>
      </c>
      <c r="F572" t="s">
        <v>213</v>
      </c>
      <c r="G572" s="9">
        <f>'spatial lag polygon'!E64</f>
        <v>4.7627427250778203</v>
      </c>
      <c r="H572" s="9">
        <f>'spatial lag polygon'!F64</f>
        <v>7.3568838939679502</v>
      </c>
      <c r="I572" s="9">
        <f>'spatial lag polygon'!G64</f>
        <v>7.7205468981131098</v>
      </c>
      <c r="J572" s="9">
        <f>'spatial lag polygon'!H64</f>
        <v>4.1687857910932102</v>
      </c>
      <c r="K572" s="9">
        <f>'spatial lag polygon'!I64</f>
        <v>2.7137735786857098</v>
      </c>
      <c r="L572" s="9">
        <f>'spatial lag polygon'!J64</f>
        <v>3.2349086889549401</v>
      </c>
      <c r="M572" s="9">
        <f>'spatial lag polygon'!K64</f>
        <v>2.6638807728182901</v>
      </c>
      <c r="N572" s="9">
        <f>'spatial lag polygon'!L64</f>
        <v>2.1357200311476898</v>
      </c>
    </row>
    <row r="573" spans="1:14">
      <c r="A573">
        <v>2</v>
      </c>
      <c r="B573">
        <v>28</v>
      </c>
      <c r="C573" t="s">
        <v>28</v>
      </c>
      <c r="D573">
        <v>17</v>
      </c>
      <c r="E573" t="s">
        <v>214</v>
      </c>
      <c r="F573" t="s">
        <v>213</v>
      </c>
      <c r="G573" s="9">
        <f>'spatial lag polygon'!E65</f>
        <v>5.0726406637787296</v>
      </c>
      <c r="H573" s="9">
        <f>'spatial lag polygon'!F65</f>
        <v>8.1441400773436907</v>
      </c>
      <c r="I573" s="9">
        <f>'spatial lag polygon'!G65</f>
        <v>8.2856337647959606</v>
      </c>
      <c r="J573" s="9">
        <f>'spatial lag polygon'!H65</f>
        <v>4.0356225708419204</v>
      </c>
      <c r="K573" s="9">
        <f>'spatial lag polygon'!I65</f>
        <v>2.78438464392472</v>
      </c>
      <c r="L573" s="9">
        <f>'spatial lag polygon'!J65</f>
        <v>3.4038004434951601</v>
      </c>
      <c r="M573" s="9">
        <f>'spatial lag polygon'!K65</f>
        <v>2.9676497975036802</v>
      </c>
      <c r="N573" s="9">
        <f>'spatial lag polygon'!L65</f>
        <v>2.0265738943421998</v>
      </c>
    </row>
    <row r="574" spans="1:14">
      <c r="A574">
        <v>4</v>
      </c>
      <c r="B574">
        <v>29</v>
      </c>
      <c r="C574" t="s">
        <v>29</v>
      </c>
      <c r="D574">
        <v>17</v>
      </c>
      <c r="E574" t="s">
        <v>214</v>
      </c>
      <c r="F574" t="s">
        <v>213</v>
      </c>
      <c r="G574" s="9">
        <f>'spatial lag polygon'!E66</f>
        <v>5.1519111561990902</v>
      </c>
      <c r="H574" s="9">
        <f>'spatial lag polygon'!F66</f>
        <v>7.1510636413677702</v>
      </c>
      <c r="I574" s="9">
        <f>'spatial lag polygon'!G66</f>
        <v>7.7397960914149202</v>
      </c>
      <c r="J574" s="9">
        <f>'spatial lag polygon'!H66</f>
        <v>4.8500518704889002</v>
      </c>
      <c r="K574" s="9">
        <f>'spatial lag polygon'!I66</f>
        <v>2.2822184109336598</v>
      </c>
      <c r="L574" s="9">
        <f>'spatial lag polygon'!J66</f>
        <v>3.2803469880817002</v>
      </c>
      <c r="M574" s="9">
        <f>'spatial lag polygon'!K66</f>
        <v>3.3872521445231398</v>
      </c>
      <c r="N574" s="9">
        <f>'spatial lag polygon'!L66</f>
        <v>1.9511708642212</v>
      </c>
    </row>
    <row r="575" spans="1:14">
      <c r="A575">
        <v>3</v>
      </c>
      <c r="B575">
        <v>30</v>
      </c>
      <c r="C575" t="s">
        <v>30</v>
      </c>
      <c r="D575">
        <v>17</v>
      </c>
      <c r="E575" t="s">
        <v>214</v>
      </c>
      <c r="F575" t="s">
        <v>213</v>
      </c>
      <c r="G575" s="9">
        <f>'spatial lag polygon'!E67</f>
        <v>5.3281724942180499</v>
      </c>
      <c r="H575" s="9">
        <f>'spatial lag polygon'!F67</f>
        <v>8.7278269601660092</v>
      </c>
      <c r="I575" s="9">
        <f>'spatial lag polygon'!G67</f>
        <v>8.6481961946997803</v>
      </c>
      <c r="J575" s="9">
        <f>'spatial lag polygon'!H67</f>
        <v>4.5980511954029701</v>
      </c>
      <c r="K575" s="9">
        <f>'spatial lag polygon'!I67</f>
        <v>2.69205081091037</v>
      </c>
      <c r="L575" s="9">
        <f>'spatial lag polygon'!J67</f>
        <v>2.4660457235569702</v>
      </c>
      <c r="M575" s="9">
        <f>'spatial lag polygon'!K67</f>
        <v>3.65369226159729</v>
      </c>
      <c r="N575" s="9">
        <f>'spatial lag polygon'!L67</f>
        <v>2.1120077212116102</v>
      </c>
    </row>
    <row r="576" spans="1:14">
      <c r="A576">
        <v>2</v>
      </c>
      <c r="B576">
        <v>31</v>
      </c>
      <c r="C576" t="s">
        <v>31</v>
      </c>
      <c r="D576">
        <v>17</v>
      </c>
      <c r="E576" t="s">
        <v>214</v>
      </c>
      <c r="F576" t="s">
        <v>213</v>
      </c>
      <c r="G576" s="9">
        <f>'spatial lag polygon'!E68</f>
        <v>4.0009233821121803</v>
      </c>
      <c r="H576" s="9">
        <f>'spatial lag polygon'!F68</f>
        <v>9.4371736252985308</v>
      </c>
      <c r="I576" s="9">
        <f>'spatial lag polygon'!G68</f>
        <v>9.1037391771172196</v>
      </c>
      <c r="J576" s="9">
        <f>'spatial lag polygon'!H68</f>
        <v>2.6280951328808499</v>
      </c>
      <c r="K576" s="9">
        <f>'spatial lag polygon'!I68</f>
        <v>4.94249494351783</v>
      </c>
      <c r="L576" s="9">
        <f>'spatial lag polygon'!J68</f>
        <v>3.4489807925454601</v>
      </c>
      <c r="M576" s="9">
        <f>'spatial lag polygon'!K68</f>
        <v>2.2481422376790801</v>
      </c>
      <c r="N576" s="9">
        <f>'spatial lag polygon'!L68</f>
        <v>2.2529792790557002</v>
      </c>
    </row>
    <row r="577" spans="1:14">
      <c r="A577">
        <v>3</v>
      </c>
      <c r="B577">
        <v>32</v>
      </c>
      <c r="C577" t="s">
        <v>32</v>
      </c>
      <c r="D577">
        <v>17</v>
      </c>
      <c r="E577" t="s">
        <v>214</v>
      </c>
      <c r="F577" t="s">
        <v>213</v>
      </c>
      <c r="G577" s="9">
        <f>'spatial lag polygon'!E69</f>
        <v>4.9236180042558102</v>
      </c>
      <c r="H577" s="9">
        <f>'spatial lag polygon'!F69</f>
        <v>9.3280246909656999</v>
      </c>
      <c r="I577" s="9">
        <f>'spatial lag polygon'!G69</f>
        <v>9.1781297649833302</v>
      </c>
      <c r="J577" s="9">
        <f>'spatial lag polygon'!H69</f>
        <v>3.0562922383187501</v>
      </c>
      <c r="K577" s="9">
        <f>'spatial lag polygon'!I69</f>
        <v>4.7307857980060701</v>
      </c>
      <c r="L577" s="9">
        <f>'spatial lag polygon'!J69</f>
        <v>3.1340446037084799</v>
      </c>
      <c r="M577" s="9">
        <f>'spatial lag polygon'!K69</f>
        <v>2.8087815494949999</v>
      </c>
      <c r="N577" s="9">
        <f>'spatial lag polygon'!L69</f>
        <v>2.5953906201832599</v>
      </c>
    </row>
    <row r="578" spans="1:14">
      <c r="A578">
        <v>2</v>
      </c>
      <c r="B578">
        <v>33</v>
      </c>
      <c r="C578" t="s">
        <v>33</v>
      </c>
      <c r="D578">
        <v>17</v>
      </c>
      <c r="E578" t="s">
        <v>214</v>
      </c>
      <c r="F578" t="s">
        <v>213</v>
      </c>
      <c r="G578" s="9">
        <f>'spatial lag polygon'!E70</f>
        <v>2.51954544665052</v>
      </c>
      <c r="H578" s="9">
        <f>'spatial lag polygon'!F70</f>
        <v>8.3922038142363107</v>
      </c>
      <c r="I578" s="9">
        <f>'spatial lag polygon'!G70</f>
        <v>8.9758868454613907</v>
      </c>
      <c r="J578" s="9">
        <f>'spatial lag polygon'!H70</f>
        <v>2.4131716272784001</v>
      </c>
      <c r="K578" s="9">
        <f>'spatial lag polygon'!I70</f>
        <v>4.1020241115634697</v>
      </c>
      <c r="L578" s="9">
        <f>'spatial lag polygon'!J70</f>
        <v>3.6222867112685102</v>
      </c>
      <c r="M578" s="9">
        <f>'spatial lag polygon'!K70</f>
        <v>2.58972165023052</v>
      </c>
      <c r="N578" s="9">
        <f>'spatial lag polygon'!L70</f>
        <v>1.9386396812409501</v>
      </c>
    </row>
    <row r="579" spans="1:14">
      <c r="A579">
        <v>4</v>
      </c>
      <c r="B579">
        <v>34</v>
      </c>
      <c r="C579" t="s">
        <v>34</v>
      </c>
      <c r="D579">
        <v>17</v>
      </c>
      <c r="E579" t="s">
        <v>214</v>
      </c>
      <c r="F579" t="s">
        <v>213</v>
      </c>
      <c r="G579" s="9">
        <f>'spatial lag polygon'!E71</f>
        <v>4.3220017180749801</v>
      </c>
      <c r="H579" s="9">
        <f>'spatial lag polygon'!F71</f>
        <v>7.7095490553970798</v>
      </c>
      <c r="I579" s="9">
        <f>'spatial lag polygon'!G71</f>
        <v>8.0029248536204296</v>
      </c>
      <c r="J579" s="9">
        <f>'spatial lag polygon'!H71</f>
        <v>2.82378847809332</v>
      </c>
      <c r="K579" s="9">
        <f>'spatial lag polygon'!I71</f>
        <v>2.7684233869736201</v>
      </c>
      <c r="L579" s="9">
        <f>'spatial lag polygon'!J71</f>
        <v>3.6740314195133101</v>
      </c>
      <c r="M579" s="9">
        <f>'spatial lag polygon'!K71</f>
        <v>3.0862486610337498</v>
      </c>
      <c r="N579" s="9">
        <f>'spatial lag polygon'!L71</f>
        <v>2.6309645764871701</v>
      </c>
    </row>
    <row r="580" spans="1:14">
      <c r="A580">
        <v>4</v>
      </c>
      <c r="B580">
        <v>1</v>
      </c>
      <c r="C580" t="s">
        <v>1</v>
      </c>
      <c r="D580">
        <v>18</v>
      </c>
      <c r="E580" t="s">
        <v>223</v>
      </c>
      <c r="F580" t="s">
        <v>224</v>
      </c>
      <c r="G580" s="9">
        <v>0.48896434</v>
      </c>
      <c r="H580" s="9">
        <v>0.73555351000000002</v>
      </c>
      <c r="I580" s="9">
        <v>0.48725822000000002</v>
      </c>
      <c r="J580" s="9">
        <v>0.14220146</v>
      </c>
      <c r="K580" s="9">
        <v>-3.1575640000000002E-2</v>
      </c>
      <c r="L580" s="9">
        <v>-0.15540556999999999</v>
      </c>
      <c r="M580" s="9">
        <v>-0.17580702000000001</v>
      </c>
      <c r="N580" s="9">
        <v>-0.33085938999999998</v>
      </c>
    </row>
    <row r="581" spans="1:14">
      <c r="A581">
        <v>3</v>
      </c>
      <c r="B581">
        <v>2</v>
      </c>
      <c r="C581" t="s">
        <v>2</v>
      </c>
      <c r="D581">
        <v>18</v>
      </c>
      <c r="E581" t="s">
        <v>223</v>
      </c>
      <c r="F581" t="s">
        <v>224</v>
      </c>
      <c r="G581" s="9">
        <v>0.48896434</v>
      </c>
      <c r="H581" s="9">
        <v>0.73555351000000002</v>
      </c>
      <c r="I581" s="9">
        <v>0.48725822000000002</v>
      </c>
      <c r="J581" s="9">
        <v>0.14220146</v>
      </c>
      <c r="K581" s="9">
        <v>-3.1575640000000002E-2</v>
      </c>
      <c r="L581" s="9">
        <v>-0.15540556999999999</v>
      </c>
      <c r="M581" s="9">
        <v>-0.17580702000000001</v>
      </c>
      <c r="N581" s="9">
        <v>-0.33085938999999998</v>
      </c>
    </row>
    <row r="582" spans="1:14">
      <c r="A582">
        <v>1</v>
      </c>
      <c r="B582">
        <v>3</v>
      </c>
      <c r="C582" t="s">
        <v>3</v>
      </c>
      <c r="D582">
        <v>18</v>
      </c>
      <c r="E582" t="s">
        <v>223</v>
      </c>
      <c r="F582" t="s">
        <v>224</v>
      </c>
      <c r="G582" s="9">
        <v>0.48896434</v>
      </c>
      <c r="H582" s="9">
        <v>0.73555351000000002</v>
      </c>
      <c r="I582" s="9">
        <v>0.48725822000000002</v>
      </c>
      <c r="J582" s="9">
        <v>0.14220146</v>
      </c>
      <c r="K582" s="9">
        <v>-3.1575640000000002E-2</v>
      </c>
      <c r="L582" s="9">
        <v>-0.15540556999999999</v>
      </c>
      <c r="M582" s="9">
        <v>-0.17580702000000001</v>
      </c>
      <c r="N582" s="9">
        <v>-0.33085938999999998</v>
      </c>
    </row>
    <row r="583" spans="1:14">
      <c r="A583">
        <v>1</v>
      </c>
      <c r="B583">
        <v>4</v>
      </c>
      <c r="C583" t="s">
        <v>4</v>
      </c>
      <c r="D583">
        <v>18</v>
      </c>
      <c r="E583" t="s">
        <v>223</v>
      </c>
      <c r="F583" t="s">
        <v>224</v>
      </c>
      <c r="G583" s="9">
        <v>0.48896434</v>
      </c>
      <c r="H583" s="9">
        <v>0.73555351000000002</v>
      </c>
      <c r="I583" s="9">
        <v>0.48725822000000002</v>
      </c>
      <c r="J583" s="9">
        <v>0.14220146</v>
      </c>
      <c r="K583" s="9">
        <v>-3.1575640000000002E-2</v>
      </c>
      <c r="L583" s="9">
        <v>-0.15540556999999999</v>
      </c>
      <c r="M583" s="9">
        <v>-0.17580702000000001</v>
      </c>
      <c r="N583" s="9">
        <v>-0.33085938999999998</v>
      </c>
    </row>
    <row r="584" spans="1:14">
      <c r="A584">
        <v>1</v>
      </c>
      <c r="B584">
        <v>5</v>
      </c>
      <c r="C584" t="s">
        <v>5</v>
      </c>
      <c r="D584">
        <v>18</v>
      </c>
      <c r="E584" t="s">
        <v>223</v>
      </c>
      <c r="F584" t="s">
        <v>224</v>
      </c>
      <c r="G584" s="9">
        <v>0.48896434</v>
      </c>
      <c r="H584" s="9">
        <v>0.73555351000000002</v>
      </c>
      <c r="I584" s="9">
        <v>0.48725822000000002</v>
      </c>
      <c r="J584" s="9">
        <v>0.14220146</v>
      </c>
      <c r="K584" s="9">
        <v>-3.1575640000000002E-2</v>
      </c>
      <c r="L584" s="9">
        <v>-0.15540556999999999</v>
      </c>
      <c r="M584" s="9">
        <v>-0.17580702000000001</v>
      </c>
      <c r="N584" s="9">
        <v>-0.33085938999999998</v>
      </c>
    </row>
    <row r="585" spans="1:14">
      <c r="A585">
        <v>4</v>
      </c>
      <c r="B585">
        <v>6</v>
      </c>
      <c r="C585" t="s">
        <v>6</v>
      </c>
      <c r="D585">
        <v>18</v>
      </c>
      <c r="E585" t="s">
        <v>223</v>
      </c>
      <c r="F585" t="s">
        <v>224</v>
      </c>
      <c r="G585" s="9">
        <v>0.48896434</v>
      </c>
      <c r="H585" s="9">
        <v>0.73555351000000002</v>
      </c>
      <c r="I585" s="9">
        <v>0.48725822000000002</v>
      </c>
      <c r="J585" s="9">
        <v>0.14220146</v>
      </c>
      <c r="K585" s="9">
        <v>-3.1575640000000002E-2</v>
      </c>
      <c r="L585" s="9">
        <v>-0.15540556999999999</v>
      </c>
      <c r="M585" s="9">
        <v>-0.17580702000000001</v>
      </c>
      <c r="N585" s="9">
        <v>-0.33085938999999998</v>
      </c>
    </row>
    <row r="586" spans="1:14">
      <c r="A586">
        <v>3</v>
      </c>
      <c r="B586">
        <v>7</v>
      </c>
      <c r="C586" t="s">
        <v>7</v>
      </c>
      <c r="D586">
        <v>18</v>
      </c>
      <c r="E586" t="s">
        <v>223</v>
      </c>
      <c r="F586" t="s">
        <v>224</v>
      </c>
      <c r="G586" s="9">
        <v>0.48896434</v>
      </c>
      <c r="H586" s="9">
        <v>0.73555351000000002</v>
      </c>
      <c r="I586" s="9">
        <v>0.48725822000000002</v>
      </c>
      <c r="J586" s="9">
        <v>0.14220146</v>
      </c>
      <c r="K586" s="9">
        <v>-3.1575640000000002E-2</v>
      </c>
      <c r="L586" s="9">
        <v>-0.15540556999999999</v>
      </c>
      <c r="M586" s="9">
        <v>-0.17580702000000001</v>
      </c>
      <c r="N586" s="9">
        <v>-0.33085938999999998</v>
      </c>
    </row>
    <row r="587" spans="1:14">
      <c r="A587">
        <v>2</v>
      </c>
      <c r="B587">
        <v>8</v>
      </c>
      <c r="C587" t="s">
        <v>8</v>
      </c>
      <c r="D587">
        <v>18</v>
      </c>
      <c r="E587" t="s">
        <v>223</v>
      </c>
      <c r="F587" t="s">
        <v>224</v>
      </c>
      <c r="G587" s="9">
        <v>0.48896434</v>
      </c>
      <c r="H587" s="9">
        <v>0.73555351000000002</v>
      </c>
      <c r="I587" s="9">
        <v>0.48725822000000002</v>
      </c>
      <c r="J587" s="9">
        <v>0.14220146</v>
      </c>
      <c r="K587" s="9">
        <v>-3.1575640000000002E-2</v>
      </c>
      <c r="L587" s="9">
        <v>-0.15540556999999999</v>
      </c>
      <c r="M587" s="9">
        <v>-0.17580702000000001</v>
      </c>
      <c r="N587" s="9">
        <v>-0.33085938999999998</v>
      </c>
    </row>
    <row r="588" spans="1:14">
      <c r="A588">
        <v>3</v>
      </c>
      <c r="B588">
        <v>9</v>
      </c>
      <c r="C588" t="s">
        <v>9</v>
      </c>
      <c r="D588">
        <v>18</v>
      </c>
      <c r="E588" t="s">
        <v>223</v>
      </c>
      <c r="F588" t="s">
        <v>224</v>
      </c>
      <c r="G588" s="9">
        <v>0.48896434</v>
      </c>
      <c r="H588" s="9">
        <v>0.73555351000000002</v>
      </c>
      <c r="I588" s="9">
        <v>0.48725822000000002</v>
      </c>
      <c r="J588" s="9">
        <v>0.14220146</v>
      </c>
      <c r="K588" s="9">
        <v>-3.1575640000000002E-2</v>
      </c>
      <c r="L588" s="9">
        <v>-0.15540556999999999</v>
      </c>
      <c r="M588" s="9">
        <v>-0.17580702000000001</v>
      </c>
      <c r="N588" s="9">
        <v>-0.33085938999999998</v>
      </c>
    </row>
    <row r="589" spans="1:14">
      <c r="A589">
        <v>3</v>
      </c>
      <c r="B589">
        <v>10</v>
      </c>
      <c r="C589" t="s">
        <v>10</v>
      </c>
      <c r="D589">
        <v>18</v>
      </c>
      <c r="E589" t="s">
        <v>223</v>
      </c>
      <c r="F589" t="s">
        <v>224</v>
      </c>
      <c r="G589" s="9">
        <v>0.48896434</v>
      </c>
      <c r="H589" s="9">
        <v>0.73555351000000002</v>
      </c>
      <c r="I589" s="9">
        <v>0.48725822000000002</v>
      </c>
      <c r="J589" s="9">
        <v>0.14220146</v>
      </c>
      <c r="K589" s="9">
        <v>-3.1575640000000002E-2</v>
      </c>
      <c r="L589" s="9">
        <v>-0.15540556999999999</v>
      </c>
      <c r="M589" s="9">
        <v>-0.17580702000000001</v>
      </c>
      <c r="N589" s="9">
        <v>-0.33085938999999998</v>
      </c>
    </row>
    <row r="590" spans="1:14">
      <c r="A590">
        <v>3</v>
      </c>
      <c r="B590">
        <v>11</v>
      </c>
      <c r="C590" t="s">
        <v>11</v>
      </c>
      <c r="D590">
        <v>18</v>
      </c>
      <c r="E590" t="s">
        <v>223</v>
      </c>
      <c r="F590" t="s">
        <v>224</v>
      </c>
      <c r="G590" s="9">
        <v>0.48896434</v>
      </c>
      <c r="H590" s="9">
        <v>0.73555351000000002</v>
      </c>
      <c r="I590" s="9">
        <v>0.48725822000000002</v>
      </c>
      <c r="J590" s="9">
        <v>0.14220146</v>
      </c>
      <c r="K590" s="9">
        <v>-3.1575640000000002E-2</v>
      </c>
      <c r="L590" s="9">
        <v>-0.15540556999999999</v>
      </c>
      <c r="M590" s="9">
        <v>-0.17580702000000001</v>
      </c>
      <c r="N590" s="9">
        <v>-0.33085938999999998</v>
      </c>
    </row>
    <row r="591" spans="1:14">
      <c r="A591">
        <v>3</v>
      </c>
      <c r="B591">
        <v>12</v>
      </c>
      <c r="C591" t="s">
        <v>12</v>
      </c>
      <c r="D591">
        <v>18</v>
      </c>
      <c r="E591" t="s">
        <v>223</v>
      </c>
      <c r="F591" t="s">
        <v>224</v>
      </c>
      <c r="G591" s="9">
        <v>0.48896434</v>
      </c>
      <c r="H591" s="9">
        <v>0.73555351000000002</v>
      </c>
      <c r="I591" s="9">
        <v>0.48725822000000002</v>
      </c>
      <c r="J591" s="9">
        <v>0.14220146</v>
      </c>
      <c r="K591" s="9">
        <v>-3.1575640000000002E-2</v>
      </c>
      <c r="L591" s="9">
        <v>-0.15540556999999999</v>
      </c>
      <c r="M591" s="9">
        <v>-0.17580702000000001</v>
      </c>
      <c r="N591" s="9">
        <v>-0.33085938999999998</v>
      </c>
    </row>
    <row r="592" spans="1:14">
      <c r="A592">
        <v>1</v>
      </c>
      <c r="B592">
        <v>13</v>
      </c>
      <c r="C592" t="s">
        <v>13</v>
      </c>
      <c r="D592">
        <v>18</v>
      </c>
      <c r="E592" t="s">
        <v>223</v>
      </c>
      <c r="F592" t="s">
        <v>224</v>
      </c>
      <c r="G592" s="9">
        <v>0.48896434</v>
      </c>
      <c r="H592" s="9">
        <v>0.73555351000000002</v>
      </c>
      <c r="I592" s="9">
        <v>0.48725822000000002</v>
      </c>
      <c r="J592" s="9">
        <v>0.14220146</v>
      </c>
      <c r="K592" s="9">
        <v>-3.1575640000000002E-2</v>
      </c>
      <c r="L592" s="9">
        <v>-0.15540556999999999</v>
      </c>
      <c r="M592" s="9">
        <v>-0.17580702000000001</v>
      </c>
      <c r="N592" s="9">
        <v>-0.33085938999999998</v>
      </c>
    </row>
    <row r="593" spans="1:14">
      <c r="A593">
        <v>2</v>
      </c>
      <c r="B593">
        <v>14</v>
      </c>
      <c r="C593" t="s">
        <v>14</v>
      </c>
      <c r="D593">
        <v>18</v>
      </c>
      <c r="E593" t="s">
        <v>223</v>
      </c>
      <c r="F593" t="s">
        <v>224</v>
      </c>
      <c r="G593" s="9">
        <v>0.48896434</v>
      </c>
      <c r="H593" s="9">
        <v>0.73555351000000002</v>
      </c>
      <c r="I593" s="9">
        <v>0.48725822000000002</v>
      </c>
      <c r="J593" s="9">
        <v>0.14220146</v>
      </c>
      <c r="K593" s="9">
        <v>-3.1575640000000002E-2</v>
      </c>
      <c r="L593" s="9">
        <v>-0.15540556999999999</v>
      </c>
      <c r="M593" s="9">
        <v>-0.17580702000000001</v>
      </c>
      <c r="N593" s="9">
        <v>-0.33085938999999998</v>
      </c>
    </row>
    <row r="594" spans="1:14">
      <c r="A594">
        <v>3</v>
      </c>
      <c r="B594">
        <v>15</v>
      </c>
      <c r="C594" t="s">
        <v>15</v>
      </c>
      <c r="D594">
        <v>18</v>
      </c>
      <c r="E594" t="s">
        <v>223</v>
      </c>
      <c r="F594" t="s">
        <v>224</v>
      </c>
      <c r="G594" s="9">
        <v>0.48896434</v>
      </c>
      <c r="H594" s="9">
        <v>0.73555351000000002</v>
      </c>
      <c r="I594" s="9">
        <v>0.48725822000000002</v>
      </c>
      <c r="J594" s="9">
        <v>0.14220146</v>
      </c>
      <c r="K594" s="9">
        <v>-3.1575640000000002E-2</v>
      </c>
      <c r="L594" s="9">
        <v>-0.15540556999999999</v>
      </c>
      <c r="M594" s="9">
        <v>-0.17580702000000001</v>
      </c>
      <c r="N594" s="9">
        <v>-0.33085938999999998</v>
      </c>
    </row>
    <row r="595" spans="1:14">
      <c r="A595">
        <v>2</v>
      </c>
      <c r="B595">
        <v>16</v>
      </c>
      <c r="C595" t="s">
        <v>16</v>
      </c>
      <c r="D595">
        <v>18</v>
      </c>
      <c r="E595" t="s">
        <v>223</v>
      </c>
      <c r="F595" t="s">
        <v>224</v>
      </c>
      <c r="G595" s="9">
        <v>0.48896434</v>
      </c>
      <c r="H595" s="9">
        <v>0.73555351000000002</v>
      </c>
      <c r="I595" s="9">
        <v>0.48725822000000002</v>
      </c>
      <c r="J595" s="9">
        <v>0.14220146</v>
      </c>
      <c r="K595" s="9">
        <v>-3.1575640000000002E-2</v>
      </c>
      <c r="L595" s="9">
        <v>-0.15540556999999999</v>
      </c>
      <c r="M595" s="9">
        <v>-0.17580702000000001</v>
      </c>
      <c r="N595" s="9">
        <v>-0.33085938999999998</v>
      </c>
    </row>
    <row r="596" spans="1:14">
      <c r="A596">
        <v>1</v>
      </c>
      <c r="B596">
        <v>17</v>
      </c>
      <c r="C596" t="s">
        <v>17</v>
      </c>
      <c r="D596">
        <v>18</v>
      </c>
      <c r="E596" t="s">
        <v>223</v>
      </c>
      <c r="F596" t="s">
        <v>224</v>
      </c>
      <c r="G596" s="9">
        <v>0.48896434</v>
      </c>
      <c r="H596" s="9">
        <v>0.73555351000000002</v>
      </c>
      <c r="I596" s="9">
        <v>0.48725822000000002</v>
      </c>
      <c r="J596" s="9">
        <v>0.14220146</v>
      </c>
      <c r="K596" s="9">
        <v>-3.1575640000000002E-2</v>
      </c>
      <c r="L596" s="9">
        <v>-0.15540556999999999</v>
      </c>
      <c r="M596" s="9">
        <v>-0.17580702000000001</v>
      </c>
      <c r="N596" s="9">
        <v>-0.33085938999999998</v>
      </c>
    </row>
    <row r="597" spans="1:14">
      <c r="A597">
        <v>2</v>
      </c>
      <c r="B597">
        <v>18</v>
      </c>
      <c r="C597" t="s">
        <v>48</v>
      </c>
      <c r="D597">
        <v>18</v>
      </c>
      <c r="E597" t="s">
        <v>223</v>
      </c>
      <c r="F597" t="s">
        <v>224</v>
      </c>
      <c r="G597" s="9">
        <v>0.48896434</v>
      </c>
      <c r="H597" s="9">
        <v>0.73555351000000002</v>
      </c>
      <c r="I597" s="9">
        <v>0.48725822000000002</v>
      </c>
      <c r="J597" s="9">
        <v>0.14220146</v>
      </c>
      <c r="K597" s="9">
        <v>-3.1575640000000002E-2</v>
      </c>
      <c r="L597" s="9">
        <v>-0.15540556999999999</v>
      </c>
      <c r="M597" s="9">
        <v>-0.17580702000000001</v>
      </c>
      <c r="N597" s="9">
        <v>-0.33085938999999998</v>
      </c>
    </row>
    <row r="598" spans="1:14">
      <c r="A598">
        <v>2</v>
      </c>
      <c r="B598">
        <v>19</v>
      </c>
      <c r="C598" t="s">
        <v>19</v>
      </c>
      <c r="D598">
        <v>18</v>
      </c>
      <c r="E598" t="s">
        <v>223</v>
      </c>
      <c r="F598" t="s">
        <v>224</v>
      </c>
      <c r="G598" s="9">
        <v>0.48896434</v>
      </c>
      <c r="H598" s="9">
        <v>0.73555351000000002</v>
      </c>
      <c r="I598" s="9">
        <v>0.48725822000000002</v>
      </c>
      <c r="J598" s="9">
        <v>0.14220146</v>
      </c>
      <c r="K598" s="9">
        <v>-3.1575640000000002E-2</v>
      </c>
      <c r="L598" s="9">
        <v>-0.15540556999999999</v>
      </c>
      <c r="M598" s="9">
        <v>-0.17580702000000001</v>
      </c>
      <c r="N598" s="9">
        <v>-0.33085938999999998</v>
      </c>
    </row>
    <row r="599" spans="1:14">
      <c r="A599">
        <v>2</v>
      </c>
      <c r="B599">
        <v>20</v>
      </c>
      <c r="C599" t="s">
        <v>20</v>
      </c>
      <c r="D599">
        <v>18</v>
      </c>
      <c r="E599" t="s">
        <v>223</v>
      </c>
      <c r="F599" t="s">
        <v>224</v>
      </c>
      <c r="G599" s="9">
        <v>0.48896434</v>
      </c>
      <c r="H599" s="9">
        <v>0.73555351000000002</v>
      </c>
      <c r="I599" s="9">
        <v>0.48725822000000002</v>
      </c>
      <c r="J599" s="9">
        <v>0.14220146</v>
      </c>
      <c r="K599" s="9">
        <v>-3.1575640000000002E-2</v>
      </c>
      <c r="L599" s="9">
        <v>-0.15540556999999999</v>
      </c>
      <c r="M599" s="9">
        <v>-0.17580702000000001</v>
      </c>
      <c r="N599" s="9">
        <v>-0.33085938999999998</v>
      </c>
    </row>
    <row r="600" spans="1:14">
      <c r="A600">
        <v>3</v>
      </c>
      <c r="B600">
        <v>21</v>
      </c>
      <c r="C600" t="s">
        <v>21</v>
      </c>
      <c r="D600">
        <v>18</v>
      </c>
      <c r="E600" t="s">
        <v>223</v>
      </c>
      <c r="F600" t="s">
        <v>224</v>
      </c>
      <c r="G600" s="9">
        <v>0.48896434</v>
      </c>
      <c r="H600" s="9">
        <v>0.73555351000000002</v>
      </c>
      <c r="I600" s="9">
        <v>0.48725822000000002</v>
      </c>
      <c r="J600" s="9">
        <v>0.14220146</v>
      </c>
      <c r="K600" s="9">
        <v>-3.1575640000000002E-2</v>
      </c>
      <c r="L600" s="9">
        <v>-0.15540556999999999</v>
      </c>
      <c r="M600" s="9">
        <v>-0.17580702000000001</v>
      </c>
      <c r="N600" s="9">
        <v>-0.33085938999999998</v>
      </c>
    </row>
    <row r="601" spans="1:14">
      <c r="A601">
        <v>3</v>
      </c>
      <c r="B601">
        <v>22</v>
      </c>
      <c r="C601" t="s">
        <v>22</v>
      </c>
      <c r="D601">
        <v>18</v>
      </c>
      <c r="E601" t="s">
        <v>223</v>
      </c>
      <c r="F601" t="s">
        <v>224</v>
      </c>
      <c r="G601" s="9">
        <v>0.48896434</v>
      </c>
      <c r="H601" s="9">
        <v>0.73555351000000002</v>
      </c>
      <c r="I601" s="9">
        <v>0.48725822000000002</v>
      </c>
      <c r="J601" s="9">
        <v>0.14220146</v>
      </c>
      <c r="K601" s="9">
        <v>-3.1575640000000002E-2</v>
      </c>
      <c r="L601" s="9">
        <v>-0.15540556999999999</v>
      </c>
      <c r="M601" s="9">
        <v>-0.17580702000000001</v>
      </c>
      <c r="N601" s="9">
        <v>-0.33085938999999998</v>
      </c>
    </row>
    <row r="602" spans="1:14">
      <c r="A602">
        <v>3</v>
      </c>
      <c r="B602">
        <v>23</v>
      </c>
      <c r="C602" t="s">
        <v>23</v>
      </c>
      <c r="D602">
        <v>18</v>
      </c>
      <c r="E602" t="s">
        <v>223</v>
      </c>
      <c r="F602" t="s">
        <v>224</v>
      </c>
      <c r="G602" s="9">
        <v>0.48896434</v>
      </c>
      <c r="H602" s="9">
        <v>0.73555351000000002</v>
      </c>
      <c r="I602" s="9">
        <v>0.48725822000000002</v>
      </c>
      <c r="J602" s="9">
        <v>0.14220146</v>
      </c>
      <c r="K602" s="9">
        <v>-3.1575640000000002E-2</v>
      </c>
      <c r="L602" s="9">
        <v>-0.15540556999999999</v>
      </c>
      <c r="M602" s="9">
        <v>-0.17580702000000001</v>
      </c>
      <c r="N602" s="9">
        <v>-0.33085938999999998</v>
      </c>
    </row>
    <row r="603" spans="1:14">
      <c r="A603">
        <v>2</v>
      </c>
      <c r="B603">
        <v>24</v>
      </c>
      <c r="C603" t="s">
        <v>24</v>
      </c>
      <c r="D603">
        <v>18</v>
      </c>
      <c r="E603" t="s">
        <v>223</v>
      </c>
      <c r="F603" t="s">
        <v>224</v>
      </c>
      <c r="G603" s="9">
        <v>0.48896434</v>
      </c>
      <c r="H603" s="9">
        <v>0.73555351000000002</v>
      </c>
      <c r="I603" s="9">
        <v>0.48725822000000002</v>
      </c>
      <c r="J603" s="9">
        <v>0.14220146</v>
      </c>
      <c r="K603" s="9">
        <v>-3.1575640000000002E-2</v>
      </c>
      <c r="L603" s="9">
        <v>-0.15540556999999999</v>
      </c>
      <c r="M603" s="9">
        <v>-0.17580702000000001</v>
      </c>
      <c r="N603" s="9">
        <v>-0.33085938999999998</v>
      </c>
    </row>
    <row r="604" spans="1:14">
      <c r="A604">
        <v>2</v>
      </c>
      <c r="B604">
        <v>25</v>
      </c>
      <c r="C604" t="s">
        <v>25</v>
      </c>
      <c r="D604">
        <v>18</v>
      </c>
      <c r="E604" t="s">
        <v>223</v>
      </c>
      <c r="F604" t="s">
        <v>224</v>
      </c>
      <c r="G604" s="9">
        <v>0.48896434</v>
      </c>
      <c r="H604" s="9">
        <v>0.73555351000000002</v>
      </c>
      <c r="I604" s="9">
        <v>0.48725822000000002</v>
      </c>
      <c r="J604" s="9">
        <v>0.14220146</v>
      </c>
      <c r="K604" s="9">
        <v>-3.1575640000000002E-2</v>
      </c>
      <c r="L604" s="9">
        <v>-0.15540556999999999</v>
      </c>
      <c r="M604" s="9">
        <v>-0.17580702000000001</v>
      </c>
      <c r="N604" s="9">
        <v>-0.33085938999999998</v>
      </c>
    </row>
    <row r="605" spans="1:14">
      <c r="A605">
        <v>3</v>
      </c>
      <c r="B605">
        <v>26</v>
      </c>
      <c r="C605" t="s">
        <v>26</v>
      </c>
      <c r="D605">
        <v>18</v>
      </c>
      <c r="E605" t="s">
        <v>223</v>
      </c>
      <c r="F605" t="s">
        <v>224</v>
      </c>
      <c r="G605" s="9">
        <v>0.48896434</v>
      </c>
      <c r="H605" s="9">
        <v>0.73555351000000002</v>
      </c>
      <c r="I605" s="9">
        <v>0.48725822000000002</v>
      </c>
      <c r="J605" s="9">
        <v>0.14220146</v>
      </c>
      <c r="K605" s="9">
        <v>-3.1575640000000002E-2</v>
      </c>
      <c r="L605" s="9">
        <v>-0.15540556999999999</v>
      </c>
      <c r="M605" s="9">
        <v>-0.17580702000000001</v>
      </c>
      <c r="N605" s="9">
        <v>-0.33085938999999998</v>
      </c>
    </row>
    <row r="606" spans="1:14">
      <c r="A606">
        <v>2</v>
      </c>
      <c r="B606">
        <v>27</v>
      </c>
      <c r="C606" t="s">
        <v>27</v>
      </c>
      <c r="D606">
        <v>18</v>
      </c>
      <c r="E606" t="s">
        <v>223</v>
      </c>
      <c r="F606" t="s">
        <v>224</v>
      </c>
      <c r="G606" s="9">
        <v>0.48896434</v>
      </c>
      <c r="H606" s="9">
        <v>0.73555351000000002</v>
      </c>
      <c r="I606" s="9">
        <v>0.48725822000000002</v>
      </c>
      <c r="J606" s="9">
        <v>0.14220146</v>
      </c>
      <c r="K606" s="9">
        <v>-3.1575640000000002E-2</v>
      </c>
      <c r="L606" s="9">
        <v>-0.15540556999999999</v>
      </c>
      <c r="M606" s="9">
        <v>-0.17580702000000001</v>
      </c>
      <c r="N606" s="9">
        <v>-0.33085938999999998</v>
      </c>
    </row>
    <row r="607" spans="1:14">
      <c r="A607">
        <v>2</v>
      </c>
      <c r="B607">
        <v>28</v>
      </c>
      <c r="C607" t="s">
        <v>28</v>
      </c>
      <c r="D607">
        <v>18</v>
      </c>
      <c r="E607" t="s">
        <v>223</v>
      </c>
      <c r="F607" t="s">
        <v>224</v>
      </c>
      <c r="G607" s="9">
        <v>0.48896434</v>
      </c>
      <c r="H607" s="9">
        <v>0.73555351000000002</v>
      </c>
      <c r="I607" s="9">
        <v>0.48725822000000002</v>
      </c>
      <c r="J607" s="9">
        <v>0.14220146</v>
      </c>
      <c r="K607" s="9">
        <v>-3.1575640000000002E-2</v>
      </c>
      <c r="L607" s="9">
        <v>-0.15540556999999999</v>
      </c>
      <c r="M607" s="9">
        <v>-0.17580702000000001</v>
      </c>
      <c r="N607" s="9">
        <v>-0.33085938999999998</v>
      </c>
    </row>
    <row r="608" spans="1:14">
      <c r="A608">
        <v>4</v>
      </c>
      <c r="B608">
        <v>29</v>
      </c>
      <c r="C608" t="s">
        <v>29</v>
      </c>
      <c r="D608">
        <v>18</v>
      </c>
      <c r="E608" t="s">
        <v>223</v>
      </c>
      <c r="F608" t="s">
        <v>224</v>
      </c>
      <c r="G608" s="9">
        <v>0.48896434</v>
      </c>
      <c r="H608" s="9">
        <v>0.73555351000000002</v>
      </c>
      <c r="I608" s="9">
        <v>0.48725822000000002</v>
      </c>
      <c r="J608" s="9">
        <v>0.14220146</v>
      </c>
      <c r="K608" s="9">
        <v>-3.1575640000000002E-2</v>
      </c>
      <c r="L608" s="9">
        <v>-0.15540556999999999</v>
      </c>
      <c r="M608" s="9">
        <v>-0.17580702000000001</v>
      </c>
      <c r="N608" s="9">
        <v>-0.33085938999999998</v>
      </c>
    </row>
    <row r="609" spans="1:14">
      <c r="A609">
        <v>3</v>
      </c>
      <c r="B609">
        <v>30</v>
      </c>
      <c r="C609" t="s">
        <v>30</v>
      </c>
      <c r="D609">
        <v>18</v>
      </c>
      <c r="E609" t="s">
        <v>223</v>
      </c>
      <c r="F609" t="s">
        <v>224</v>
      </c>
      <c r="G609" s="9">
        <v>0.48896434</v>
      </c>
      <c r="H609" s="9">
        <v>0.73555351000000002</v>
      </c>
      <c r="I609" s="9">
        <v>0.48725822000000002</v>
      </c>
      <c r="J609" s="9">
        <v>0.14220146</v>
      </c>
      <c r="K609" s="9">
        <v>-3.1575640000000002E-2</v>
      </c>
      <c r="L609" s="9">
        <v>-0.15540556999999999</v>
      </c>
      <c r="M609" s="9">
        <v>-0.17580702000000001</v>
      </c>
      <c r="N609" s="9">
        <v>-0.33085938999999998</v>
      </c>
    </row>
    <row r="610" spans="1:14">
      <c r="A610">
        <v>2</v>
      </c>
      <c r="B610">
        <v>31</v>
      </c>
      <c r="C610" t="s">
        <v>31</v>
      </c>
      <c r="D610">
        <v>18</v>
      </c>
      <c r="E610" t="s">
        <v>223</v>
      </c>
      <c r="F610" t="s">
        <v>224</v>
      </c>
      <c r="G610" s="9">
        <v>0.48896434</v>
      </c>
      <c r="H610" s="9">
        <v>0.73555351000000002</v>
      </c>
      <c r="I610" s="9">
        <v>0.48725822000000002</v>
      </c>
      <c r="J610" s="9">
        <v>0.14220146</v>
      </c>
      <c r="K610" s="9">
        <v>-3.1575640000000002E-2</v>
      </c>
      <c r="L610" s="9">
        <v>-0.15540556999999999</v>
      </c>
      <c r="M610" s="9">
        <v>-0.17580702000000001</v>
      </c>
      <c r="N610" s="9">
        <v>-0.33085938999999998</v>
      </c>
    </row>
    <row r="611" spans="1:14">
      <c r="A611">
        <v>3</v>
      </c>
      <c r="B611">
        <v>32</v>
      </c>
      <c r="C611" t="s">
        <v>32</v>
      </c>
      <c r="D611">
        <v>18</v>
      </c>
      <c r="E611" t="s">
        <v>223</v>
      </c>
      <c r="F611" t="s">
        <v>224</v>
      </c>
      <c r="G611" s="9">
        <v>0.48896434</v>
      </c>
      <c r="H611" s="9">
        <v>0.73555351000000002</v>
      </c>
      <c r="I611" s="9">
        <v>0.48725822000000002</v>
      </c>
      <c r="J611" s="9">
        <v>0.14220146</v>
      </c>
      <c r="K611" s="9">
        <v>-3.1575640000000002E-2</v>
      </c>
      <c r="L611" s="9">
        <v>-0.15540556999999999</v>
      </c>
      <c r="M611" s="9">
        <v>-0.17580702000000001</v>
      </c>
      <c r="N611" s="9">
        <v>-0.33085938999999998</v>
      </c>
    </row>
    <row r="612" spans="1:14">
      <c r="A612">
        <v>2</v>
      </c>
      <c r="B612">
        <v>33</v>
      </c>
      <c r="C612" t="s">
        <v>33</v>
      </c>
      <c r="D612">
        <v>18</v>
      </c>
      <c r="E612" t="s">
        <v>223</v>
      </c>
      <c r="F612" t="s">
        <v>224</v>
      </c>
      <c r="G612" s="9">
        <v>0.48896434</v>
      </c>
      <c r="H612" s="9">
        <v>0.73555351000000002</v>
      </c>
      <c r="I612" s="9">
        <v>0.48725822000000002</v>
      </c>
      <c r="J612" s="9">
        <v>0.14220146</v>
      </c>
      <c r="K612" s="9">
        <v>-3.1575640000000002E-2</v>
      </c>
      <c r="L612" s="9">
        <v>-0.15540556999999999</v>
      </c>
      <c r="M612" s="9">
        <v>-0.17580702000000001</v>
      </c>
      <c r="N612" s="9">
        <v>-0.33085938999999998</v>
      </c>
    </row>
    <row r="613" spans="1:14">
      <c r="A613">
        <v>4</v>
      </c>
      <c r="B613">
        <v>34</v>
      </c>
      <c r="C613" t="s">
        <v>34</v>
      </c>
      <c r="D613">
        <v>18</v>
      </c>
      <c r="E613" t="s">
        <v>223</v>
      </c>
      <c r="F613" t="s">
        <v>224</v>
      </c>
      <c r="G613" s="9">
        <v>0.48896434</v>
      </c>
      <c r="H613" s="9">
        <v>0.73555351000000002</v>
      </c>
      <c r="I613" s="9">
        <v>0.48725822000000002</v>
      </c>
      <c r="J613" s="9">
        <v>0.14220146</v>
      </c>
      <c r="K613" s="9">
        <v>-3.1575640000000002E-2</v>
      </c>
      <c r="L613" s="9">
        <v>-0.15540556999999999</v>
      </c>
      <c r="M613" s="9">
        <v>-0.17580702000000001</v>
      </c>
      <c r="N613" s="9">
        <v>-0.33085938999999998</v>
      </c>
    </row>
    <row r="614" spans="1:14">
      <c r="A614">
        <v>4</v>
      </c>
      <c r="B614">
        <v>1</v>
      </c>
      <c r="C614" t="s">
        <v>1</v>
      </c>
      <c r="D614">
        <v>19</v>
      </c>
      <c r="E614" t="s">
        <v>225</v>
      </c>
      <c r="F614" t="s">
        <v>226</v>
      </c>
      <c r="G614" s="9">
        <f>G2*G580</f>
        <v>0.56825585459459449</v>
      </c>
      <c r="H614" s="9">
        <f t="shared" ref="H614:N614" si="68">H2*H580</f>
        <v>4.1469314104324324</v>
      </c>
      <c r="I614" s="9">
        <f t="shared" si="68"/>
        <v>2.109696401189189</v>
      </c>
      <c r="J614" s="9">
        <f t="shared" si="68"/>
        <v>-1.4869991381720429</v>
      </c>
      <c r="K614" s="9">
        <f t="shared" si="68"/>
        <v>0.21865281892473121</v>
      </c>
      <c r="L614" s="9">
        <f t="shared" si="68"/>
        <v>0.29660740510752687</v>
      </c>
      <c r="M614" s="9">
        <f t="shared" si="68"/>
        <v>0.33375129465240649</v>
      </c>
      <c r="N614" s="9">
        <f t="shared" si="68"/>
        <v>-1.666682060855615</v>
      </c>
    </row>
    <row r="615" spans="1:14">
      <c r="A615">
        <v>3</v>
      </c>
      <c r="B615">
        <v>2</v>
      </c>
      <c r="C615" t="s">
        <v>2</v>
      </c>
      <c r="D615">
        <v>19</v>
      </c>
      <c r="E615" t="s">
        <v>225</v>
      </c>
      <c r="F615" t="s">
        <v>226</v>
      </c>
      <c r="G615" s="9">
        <f t="shared" ref="G615:N615" si="69">G3*G581</f>
        <v>-0.77203504710270277</v>
      </c>
      <c r="H615" s="9">
        <f t="shared" si="69"/>
        <v>-0.15778809166129029</v>
      </c>
      <c r="I615" s="9">
        <f t="shared" si="69"/>
        <v>0.79402132517204294</v>
      </c>
      <c r="J615" s="9">
        <f t="shared" si="69"/>
        <v>6.1062979882352937E-2</v>
      </c>
      <c r="K615" s="9">
        <f t="shared" si="69"/>
        <v>-4.141981011764706E-2</v>
      </c>
      <c r="L615" s="9">
        <f t="shared" si="69"/>
        <v>0.17135943968617021</v>
      </c>
      <c r="M615" s="9">
        <f t="shared" si="69"/>
        <v>0.19282960447619049</v>
      </c>
      <c r="N615" s="9">
        <f t="shared" si="69"/>
        <v>0.37707466987301591</v>
      </c>
    </row>
    <row r="616" spans="1:14">
      <c r="A616">
        <v>1</v>
      </c>
      <c r="B616">
        <v>3</v>
      </c>
      <c r="C616" t="s">
        <v>3</v>
      </c>
      <c r="D616">
        <v>19</v>
      </c>
      <c r="E616" t="s">
        <v>225</v>
      </c>
      <c r="F616" t="s">
        <v>226</v>
      </c>
      <c r="G616" s="9">
        <f t="shared" ref="G616:N616" si="70">G4*G582</f>
        <v>-1.1634557210057141</v>
      </c>
      <c r="H616" s="9">
        <f t="shared" si="70"/>
        <v>0.75770370092613637</v>
      </c>
      <c r="I616" s="9">
        <f t="shared" si="70"/>
        <v>0.92855913061363649</v>
      </c>
      <c r="J616" s="9">
        <f t="shared" si="70"/>
        <v>2.8278699431818179E-2</v>
      </c>
      <c r="K616" s="9">
        <f t="shared" si="70"/>
        <v>2.8043449762711874E-2</v>
      </c>
      <c r="L616" s="9">
        <f t="shared" si="70"/>
        <v>-5.9528235288135591E-2</v>
      </c>
      <c r="M616" s="9">
        <f t="shared" si="70"/>
        <v>-6.6964696382022473E-2</v>
      </c>
      <c r="N616" s="9">
        <f t="shared" si="70"/>
        <v>0.72863416224719102</v>
      </c>
    </row>
    <row r="617" spans="1:14">
      <c r="A617">
        <v>1</v>
      </c>
      <c r="B617">
        <v>4</v>
      </c>
      <c r="C617" t="s">
        <v>4</v>
      </c>
      <c r="D617">
        <v>19</v>
      </c>
      <c r="E617" t="s">
        <v>225</v>
      </c>
      <c r="F617" t="s">
        <v>226</v>
      </c>
      <c r="G617" s="9">
        <f t="shared" ref="G617:N617" si="71">G5*G583</f>
        <v>-1.0687363431428567</v>
      </c>
      <c r="H617" s="9">
        <f t="shared" si="71"/>
        <v>1.5570466903010203</v>
      </c>
      <c r="I617" s="9">
        <f t="shared" si="71"/>
        <v>0.57481629608121831</v>
      </c>
      <c r="J617" s="9">
        <f t="shared" si="71"/>
        <v>4.1577685766497466E-2</v>
      </c>
      <c r="K617" s="9">
        <f t="shared" si="71"/>
        <v>3.7826978828282828E-2</v>
      </c>
      <c r="L617" s="9">
        <f t="shared" si="71"/>
        <v>9.3321829661616146E-2</v>
      </c>
      <c r="M617" s="9">
        <f t="shared" si="71"/>
        <v>0.10504248581909549</v>
      </c>
      <c r="N617" s="9">
        <f t="shared" si="71"/>
        <v>-2.1780191000000001E-2</v>
      </c>
    </row>
    <row r="618" spans="1:14">
      <c r="A618">
        <v>1</v>
      </c>
      <c r="B618">
        <v>5</v>
      </c>
      <c r="C618" t="s">
        <v>5</v>
      </c>
      <c r="D618">
        <v>19</v>
      </c>
      <c r="E618" t="s">
        <v>225</v>
      </c>
      <c r="F618" t="s">
        <v>226</v>
      </c>
      <c r="G618" s="9">
        <f t="shared" ref="G618:N618" si="72">G6*G584</f>
        <v>-1.1006785140242774</v>
      </c>
      <c r="H618" s="9">
        <f t="shared" si="72"/>
        <v>0.7066840976710983</v>
      </c>
      <c r="I618" s="9">
        <f t="shared" si="72"/>
        <v>0.64052053253218388</v>
      </c>
      <c r="J618" s="9">
        <f t="shared" si="72"/>
        <v>4.9998033336000003E-2</v>
      </c>
      <c r="K618" s="9">
        <f t="shared" si="72"/>
        <v>-2.3802619593142862E-2</v>
      </c>
      <c r="L618" s="9">
        <f t="shared" si="72"/>
        <v>-3.9646080073863629E-3</v>
      </c>
      <c r="M618" s="9">
        <f t="shared" si="72"/>
        <v>-4.485076817045454E-3</v>
      </c>
      <c r="N618" s="9">
        <f t="shared" si="72"/>
        <v>0.25745346771016947</v>
      </c>
    </row>
    <row r="619" spans="1:14">
      <c r="A619">
        <v>4</v>
      </c>
      <c r="B619">
        <v>6</v>
      </c>
      <c r="C619" t="s">
        <v>6</v>
      </c>
      <c r="D619">
        <v>19</v>
      </c>
      <c r="E619" t="s">
        <v>225</v>
      </c>
      <c r="F619" t="s">
        <v>226</v>
      </c>
      <c r="G619" s="9">
        <f t="shared" ref="G619:N619" si="73">G7*G585</f>
        <v>-1.416825413928144</v>
      </c>
      <c r="H619" s="9">
        <f t="shared" si="73"/>
        <v>0.73117521529761909</v>
      </c>
      <c r="I619" s="9">
        <f t="shared" si="73"/>
        <v>1.5067300314880949</v>
      </c>
      <c r="J619" s="9">
        <f t="shared" si="73"/>
        <v>1.5903003514792902E-2</v>
      </c>
      <c r="K619" s="9">
        <f t="shared" si="73"/>
        <v>2.0319853035294121E-2</v>
      </c>
      <c r="L619" s="9">
        <f t="shared" si="73"/>
        <v>-2.3767910705882349E-2</v>
      </c>
      <c r="M619" s="9">
        <f t="shared" si="73"/>
        <v>-2.6730891929824557E-2</v>
      </c>
      <c r="N619" s="9">
        <f t="shared" si="73"/>
        <v>0.24410498018023252</v>
      </c>
    </row>
    <row r="620" spans="1:14">
      <c r="A620">
        <v>3</v>
      </c>
      <c r="B620">
        <v>7</v>
      </c>
      <c r="C620" t="s">
        <v>7</v>
      </c>
      <c r="D620">
        <v>19</v>
      </c>
      <c r="E620" t="s">
        <v>225</v>
      </c>
      <c r="F620" t="s">
        <v>226</v>
      </c>
      <c r="G620" s="9">
        <f t="shared" ref="G620:N620" si="74">G8*G586</f>
        <v>-3.2185522039204546</v>
      </c>
      <c r="H620" s="9">
        <f t="shared" si="74"/>
        <v>2.8424779708474581</v>
      </c>
      <c r="I620" s="9">
        <f t="shared" si="74"/>
        <v>2.3314067034915258</v>
      </c>
      <c r="J620" s="9">
        <f t="shared" si="74"/>
        <v>7.9249352988764052E-2</v>
      </c>
      <c r="K620" s="9">
        <f t="shared" si="74"/>
        <v>1.7047297775280898E-2</v>
      </c>
      <c r="L620" s="9">
        <f t="shared" si="74"/>
        <v>0.56996512125698329</v>
      </c>
      <c r="M620" s="9">
        <f t="shared" si="74"/>
        <v>0.64478943368715091</v>
      </c>
      <c r="N620" s="9">
        <f t="shared" si="74"/>
        <v>1.2767496238555553</v>
      </c>
    </row>
    <row r="621" spans="1:14">
      <c r="A621">
        <v>2</v>
      </c>
      <c r="B621">
        <v>8</v>
      </c>
      <c r="C621" t="s">
        <v>8</v>
      </c>
      <c r="D621">
        <v>19</v>
      </c>
      <c r="E621" t="s">
        <v>225</v>
      </c>
      <c r="F621" t="s">
        <v>226</v>
      </c>
      <c r="G621" s="9">
        <f t="shared" ref="G621:N621" si="75">G9*G587</f>
        <v>-3.5935369676555015E-2</v>
      </c>
      <c r="H621" s="9">
        <f t="shared" si="75"/>
        <v>0.26623534426238099</v>
      </c>
      <c r="I621" s="9">
        <f t="shared" si="75"/>
        <v>6.1208913540952391E-2</v>
      </c>
      <c r="J621" s="9">
        <f t="shared" si="75"/>
        <v>-2.3143119129857819E-2</v>
      </c>
      <c r="K621" s="9">
        <f t="shared" si="75"/>
        <v>2.3303418086792455E-2</v>
      </c>
      <c r="L621" s="9">
        <f t="shared" si="75"/>
        <v>-2.5216752867924528E-3</v>
      </c>
      <c r="M621" s="9">
        <f t="shared" si="75"/>
        <v>-2.8393246422535215E-3</v>
      </c>
      <c r="N621" s="9">
        <f t="shared" si="75"/>
        <v>2.9637545357746473E-2</v>
      </c>
    </row>
    <row r="622" spans="1:14">
      <c r="A622">
        <v>3</v>
      </c>
      <c r="B622">
        <v>9</v>
      </c>
      <c r="C622" t="s">
        <v>9</v>
      </c>
      <c r="D622">
        <v>19</v>
      </c>
      <c r="E622" t="s">
        <v>225</v>
      </c>
      <c r="F622" t="s">
        <v>226</v>
      </c>
      <c r="G622" s="9">
        <f t="shared" ref="G622:N622" si="76">G10*G588</f>
        <v>-2.8122057176216222</v>
      </c>
      <c r="H622" s="9">
        <f t="shared" si="76"/>
        <v>-0.51289947454054052</v>
      </c>
      <c r="I622" s="9">
        <f t="shared" si="76"/>
        <v>3.837813399462366</v>
      </c>
      <c r="J622" s="9">
        <f t="shared" si="76"/>
        <v>0.33486150258064518</v>
      </c>
      <c r="K622" s="9">
        <f t="shared" si="76"/>
        <v>1.9080466951871659E-2</v>
      </c>
      <c r="L622" s="9">
        <f t="shared" si="76"/>
        <v>0.16704021160427807</v>
      </c>
      <c r="M622" s="9">
        <f t="shared" si="76"/>
        <v>0.18796388840425535</v>
      </c>
      <c r="N622" s="9">
        <f t="shared" si="76"/>
        <v>0.50332864648936171</v>
      </c>
    </row>
    <row r="623" spans="1:14">
      <c r="A623">
        <v>3</v>
      </c>
      <c r="B623">
        <v>10</v>
      </c>
      <c r="C623" t="s">
        <v>10</v>
      </c>
      <c r="D623">
        <v>19</v>
      </c>
      <c r="E623" t="s">
        <v>225</v>
      </c>
      <c r="F623" t="s">
        <v>226</v>
      </c>
      <c r="G623" s="9">
        <f t="shared" ref="G623:N623" si="77">G11*G589</f>
        <v>-0.78751468221153864</v>
      </c>
      <c r="H623" s="9">
        <f t="shared" si="77"/>
        <v>1.5793182575288462</v>
      </c>
      <c r="I623" s="9">
        <f t="shared" si="77"/>
        <v>0.24829186808612444</v>
      </c>
      <c r="J623" s="9">
        <f t="shared" si="77"/>
        <v>-0.16220491896650716</v>
      </c>
      <c r="K623" s="9">
        <f t="shared" si="77"/>
        <v>-3.9093649523809526E-4</v>
      </c>
      <c r="L623" s="9">
        <f t="shared" si="77"/>
        <v>3.7445342104761907E-2</v>
      </c>
      <c r="M623" s="9">
        <f t="shared" si="77"/>
        <v>4.216035645497631E-2</v>
      </c>
      <c r="N623" s="9">
        <f t="shared" si="77"/>
        <v>0.17530843508056873</v>
      </c>
    </row>
    <row r="624" spans="1:14">
      <c r="A624">
        <v>3</v>
      </c>
      <c r="B624">
        <v>11</v>
      </c>
      <c r="C624" t="s">
        <v>11</v>
      </c>
      <c r="D624">
        <v>19</v>
      </c>
      <c r="E624" t="s">
        <v>225</v>
      </c>
      <c r="F624" t="s">
        <v>226</v>
      </c>
      <c r="G624" s="9">
        <f t="shared" ref="G624:N624" si="78">G12*G590</f>
        <v>0.20061919244117649</v>
      </c>
      <c r="H624" s="9">
        <f t="shared" si="78"/>
        <v>-0.25528033582352944</v>
      </c>
      <c r="I624" s="9">
        <f t="shared" si="78"/>
        <v>-0.1977555312390244</v>
      </c>
      <c r="J624" s="9">
        <f t="shared" si="78"/>
        <v>5.0568226507317078E-2</v>
      </c>
      <c r="K624" s="9">
        <f t="shared" si="78"/>
        <v>-2.7896924660194178E-3</v>
      </c>
      <c r="L624" s="9">
        <f t="shared" si="78"/>
        <v>2.3009077111650483E-2</v>
      </c>
      <c r="M624" s="9">
        <f t="shared" si="78"/>
        <v>2.5903932898550724E-2</v>
      </c>
      <c r="N624" s="9">
        <f t="shared" si="78"/>
        <v>-6.4094017096618355E-2</v>
      </c>
    </row>
    <row r="625" spans="1:14">
      <c r="A625">
        <v>3</v>
      </c>
      <c r="B625">
        <v>12</v>
      </c>
      <c r="C625" t="s">
        <v>12</v>
      </c>
      <c r="D625">
        <v>19</v>
      </c>
      <c r="E625" t="s">
        <v>225</v>
      </c>
      <c r="F625" t="s">
        <v>226</v>
      </c>
      <c r="G625" s="9">
        <f t="shared" ref="G625:N625" si="79">G13*G591</f>
        <v>-0.56254407000961537</v>
      </c>
      <c r="H625" s="9">
        <f t="shared" si="79"/>
        <v>0.26149103250239236</v>
      </c>
      <c r="I625" s="9">
        <f t="shared" si="79"/>
        <v>0.51510154685714304</v>
      </c>
      <c r="J625" s="9">
        <f t="shared" si="79"/>
        <v>2.5122257933333336E-2</v>
      </c>
      <c r="K625" s="9">
        <f t="shared" si="79"/>
        <v>-4.953334995260664E-3</v>
      </c>
      <c r="L625" s="9">
        <f t="shared" si="79"/>
        <v>2.7472169483412318E-2</v>
      </c>
      <c r="M625" s="9">
        <f t="shared" si="79"/>
        <v>3.0932084179245287E-2</v>
      </c>
      <c r="N625" s="9">
        <f t="shared" si="79"/>
        <v>5.6807933000000005E-2</v>
      </c>
    </row>
    <row r="626" spans="1:14">
      <c r="A626">
        <v>1</v>
      </c>
      <c r="B626">
        <v>13</v>
      </c>
      <c r="C626" t="s">
        <v>13</v>
      </c>
      <c r="D626">
        <v>19</v>
      </c>
      <c r="E626" t="s">
        <v>225</v>
      </c>
      <c r="F626" t="s">
        <v>226</v>
      </c>
      <c r="G626" s="9">
        <f t="shared" ref="G626:N626" si="80">G14*G592</f>
        <v>-0.96894661766739132</v>
      </c>
      <c r="H626" s="9">
        <f t="shared" si="80"/>
        <v>1.4198581287054348</v>
      </c>
      <c r="I626" s="9">
        <f t="shared" si="80"/>
        <v>0.45022659528000003</v>
      </c>
      <c r="J626" s="9">
        <f t="shared" si="80"/>
        <v>-7.4544311301621632E-2</v>
      </c>
      <c r="K626" s="9">
        <f t="shared" si="80"/>
        <v>5.9399550731182799E-3</v>
      </c>
      <c r="L626" s="9">
        <f t="shared" si="80"/>
        <v>-2.3101957045698923E-2</v>
      </c>
      <c r="M626" s="9">
        <f t="shared" si="80"/>
        <v>-2.5994995203208558E-2</v>
      </c>
      <c r="N626" s="9">
        <f t="shared" si="80"/>
        <v>0.10847587807967912</v>
      </c>
    </row>
    <row r="627" spans="1:14">
      <c r="A627">
        <v>2</v>
      </c>
      <c r="B627">
        <v>14</v>
      </c>
      <c r="C627" t="s">
        <v>14</v>
      </c>
      <c r="D627">
        <v>19</v>
      </c>
      <c r="E627" t="s">
        <v>225</v>
      </c>
      <c r="F627" t="s">
        <v>226</v>
      </c>
      <c r="G627" s="9">
        <f t="shared" ref="G627:N627" si="81">G15*G593</f>
        <v>-0.78074849506521748</v>
      </c>
      <c r="H627" s="9">
        <f t="shared" si="81"/>
        <v>1.1976729978043479</v>
      </c>
      <c r="I627" s="9">
        <f t="shared" si="81"/>
        <v>1.2492247229513513</v>
      </c>
      <c r="J627" s="9">
        <f t="shared" si="81"/>
        <v>-0.21337905565405402</v>
      </c>
      <c r="K627" s="9">
        <f t="shared" si="81"/>
        <v>8.5797464817204308E-2</v>
      </c>
      <c r="L627" s="9">
        <f t="shared" si="81"/>
        <v>-3.4840926177419351E-2</v>
      </c>
      <c r="M627" s="9">
        <f t="shared" si="81"/>
        <v>-3.9204025315508026E-2</v>
      </c>
      <c r="N627" s="9">
        <f t="shared" si="81"/>
        <v>0.29901196208556152</v>
      </c>
    </row>
    <row r="628" spans="1:14">
      <c r="A628">
        <v>3</v>
      </c>
      <c r="B628">
        <v>15</v>
      </c>
      <c r="C628" t="s">
        <v>15</v>
      </c>
      <c r="D628">
        <v>19</v>
      </c>
      <c r="E628" t="s">
        <v>225</v>
      </c>
      <c r="F628" t="s">
        <v>226</v>
      </c>
      <c r="G628" s="9">
        <f t="shared" ref="G628:N628" si="82">G16*G594</f>
        <v>-0.90512732271111107</v>
      </c>
      <c r="H628" s="9">
        <f t="shared" si="82"/>
        <v>1.05497066959116</v>
      </c>
      <c r="I628" s="9">
        <f t="shared" si="82"/>
        <v>-0.46383752102762432</v>
      </c>
      <c r="J628" s="9">
        <f t="shared" si="82"/>
        <v>0.16017197417582421</v>
      </c>
      <c r="K628" s="9">
        <f t="shared" si="82"/>
        <v>-1.210977841758242E-2</v>
      </c>
      <c r="L628" s="9">
        <f t="shared" si="82"/>
        <v>-0.33662714725683057</v>
      </c>
      <c r="M628" s="9">
        <f t="shared" si="82"/>
        <v>-0.37874947134782611</v>
      </c>
      <c r="N628" s="9">
        <f t="shared" si="82"/>
        <v>0.42957776234239131</v>
      </c>
    </row>
    <row r="629" spans="1:14">
      <c r="A629">
        <v>2</v>
      </c>
      <c r="B629">
        <v>16</v>
      </c>
      <c r="C629" t="s">
        <v>16</v>
      </c>
      <c r="D629">
        <v>19</v>
      </c>
      <c r="E629" t="s">
        <v>225</v>
      </c>
      <c r="F629" t="s">
        <v>226</v>
      </c>
      <c r="G629" s="9">
        <f t="shared" ref="G629:N629" si="83">G17*G595</f>
        <v>-1.0516418970854271</v>
      </c>
      <c r="H629" s="9">
        <f t="shared" si="83"/>
        <v>3.0641902502010057</v>
      </c>
      <c r="I629" s="9">
        <f t="shared" si="83"/>
        <v>3.9764188406030154</v>
      </c>
      <c r="J629" s="9">
        <f t="shared" si="83"/>
        <v>-0.34228391628140709</v>
      </c>
      <c r="K629" s="9">
        <f t="shared" si="83"/>
        <v>0.32924348241206036</v>
      </c>
      <c r="L629" s="9">
        <f t="shared" si="83"/>
        <v>0.60600362974874367</v>
      </c>
      <c r="M629" s="9">
        <f t="shared" si="83"/>
        <v>0.68213123760000005</v>
      </c>
      <c r="N629" s="9">
        <f t="shared" si="83"/>
        <v>-2.8305020814499997</v>
      </c>
    </row>
    <row r="630" spans="1:14">
      <c r="A630">
        <v>1</v>
      </c>
      <c r="B630">
        <v>17</v>
      </c>
      <c r="C630" t="s">
        <v>17</v>
      </c>
      <c r="D630">
        <v>19</v>
      </c>
      <c r="E630" t="s">
        <v>225</v>
      </c>
      <c r="F630" t="s">
        <v>226</v>
      </c>
      <c r="G630" s="9">
        <f t="shared" ref="G630:N630" si="84">G18*G596</f>
        <v>-3.7999514422857139</v>
      </c>
      <c r="H630" s="9">
        <f t="shared" si="84"/>
        <v>1.7009674918749997</v>
      </c>
      <c r="I630" s="9">
        <f t="shared" si="84"/>
        <v>6.6426784455367232</v>
      </c>
      <c r="J630" s="9">
        <f t="shared" si="84"/>
        <v>0.21691748135593222</v>
      </c>
      <c r="K630" s="9">
        <f t="shared" si="84"/>
        <v>0.28222945640449437</v>
      </c>
      <c r="L630" s="9">
        <f t="shared" si="84"/>
        <v>0.43915169499999995</v>
      </c>
      <c r="M630" s="9">
        <f t="shared" si="84"/>
        <v>0.4940275478212291</v>
      </c>
      <c r="N630" s="9">
        <f t="shared" si="84"/>
        <v>-1.2125349711731845</v>
      </c>
    </row>
    <row r="631" spans="1:14">
      <c r="A631">
        <v>2</v>
      </c>
      <c r="B631">
        <v>18</v>
      </c>
      <c r="C631" t="s">
        <v>48</v>
      </c>
      <c r="D631">
        <v>19</v>
      </c>
      <c r="E631" t="s">
        <v>225</v>
      </c>
      <c r="F631" t="s">
        <v>226</v>
      </c>
      <c r="G631" s="9">
        <f t="shared" ref="G631:N631" si="85">G19*G597</f>
        <v>-3.1638869058823533</v>
      </c>
      <c r="H631" s="9">
        <f t="shared" si="85"/>
        <v>-0.42481165283422462</v>
      </c>
      <c r="I631" s="9">
        <f t="shared" si="85"/>
        <v>1.6069154063829787</v>
      </c>
      <c r="J631" s="9">
        <f t="shared" si="85"/>
        <v>0.90993806585106374</v>
      </c>
      <c r="K631" s="9">
        <f t="shared" si="85"/>
        <v>-0.21986001185185189</v>
      </c>
      <c r="L631" s="9">
        <f t="shared" si="85"/>
        <v>0.83211871343915333</v>
      </c>
      <c r="M631" s="9">
        <f t="shared" si="85"/>
        <v>0.93640370652631588</v>
      </c>
      <c r="N631" s="9">
        <f t="shared" si="85"/>
        <v>0.16020559936842105</v>
      </c>
    </row>
    <row r="632" spans="1:14">
      <c r="A632">
        <v>2</v>
      </c>
      <c r="B632">
        <v>19</v>
      </c>
      <c r="C632" t="s">
        <v>19</v>
      </c>
      <c r="D632">
        <v>19</v>
      </c>
      <c r="E632" t="s">
        <v>225</v>
      </c>
      <c r="F632" t="s">
        <v>226</v>
      </c>
      <c r="G632" s="9">
        <f t="shared" ref="G632:N632" si="86">G20*G598</f>
        <v>-0.57157357849473678</v>
      </c>
      <c r="H632" s="9">
        <f t="shared" si="86"/>
        <v>0.92021615435263182</v>
      </c>
      <c r="I632" s="9">
        <f t="shared" si="86"/>
        <v>0.20638319370680627</v>
      </c>
      <c r="J632" s="9">
        <f t="shared" si="86"/>
        <v>3.8714533612565446E-3</v>
      </c>
      <c r="K632" s="9">
        <f t="shared" si="86"/>
        <v>7.3183123958333344E-3</v>
      </c>
      <c r="L632" s="9">
        <f t="shared" si="86"/>
        <v>5.7629565541666664E-2</v>
      </c>
      <c r="M632" s="9">
        <f t="shared" si="86"/>
        <v>6.4857304787564768E-2</v>
      </c>
      <c r="N632" s="9">
        <f t="shared" si="86"/>
        <v>-5.9486118305699463E-2</v>
      </c>
    </row>
    <row r="633" spans="1:14">
      <c r="A633">
        <v>2</v>
      </c>
      <c r="B633">
        <v>20</v>
      </c>
      <c r="C633" t="s">
        <v>20</v>
      </c>
      <c r="D633">
        <v>19</v>
      </c>
      <c r="E633" t="s">
        <v>225</v>
      </c>
      <c r="F633" t="s">
        <v>226</v>
      </c>
      <c r="G633" s="9">
        <f t="shared" ref="G633:N633" si="87">G21*G599</f>
        <v>0.58031576160479048</v>
      </c>
      <c r="H633" s="9">
        <f t="shared" si="87"/>
        <v>2.0203496708802393</v>
      </c>
      <c r="I633" s="9">
        <f t="shared" si="87"/>
        <v>-0.38023543239285723</v>
      </c>
      <c r="J633" s="9">
        <f t="shared" si="87"/>
        <v>-0.24021889492857143</v>
      </c>
      <c r="K633" s="9">
        <f t="shared" si="87"/>
        <v>0.18050429469822485</v>
      </c>
      <c r="L633" s="9">
        <f t="shared" si="87"/>
        <v>0.11536578196470589</v>
      </c>
      <c r="M633" s="9">
        <f t="shared" si="87"/>
        <v>0.13051085837647061</v>
      </c>
      <c r="N633" s="9">
        <f t="shared" si="87"/>
        <v>-9.3066296251461969E-2</v>
      </c>
    </row>
    <row r="634" spans="1:14">
      <c r="A634">
        <v>3</v>
      </c>
      <c r="B634">
        <v>21</v>
      </c>
      <c r="C634" t="s">
        <v>21</v>
      </c>
      <c r="D634">
        <v>19</v>
      </c>
      <c r="E634" t="s">
        <v>225</v>
      </c>
      <c r="F634" t="s">
        <v>226</v>
      </c>
      <c r="G634" s="9">
        <f t="shared" ref="G634:N634" si="88">G22*G600</f>
        <v>0.38599250058816575</v>
      </c>
      <c r="H634" s="9">
        <f t="shared" si="88"/>
        <v>-1.8095922062289944</v>
      </c>
      <c r="I634" s="9">
        <f t="shared" si="88"/>
        <v>0.94637011223294132</v>
      </c>
      <c r="J634" s="9">
        <f t="shared" si="88"/>
        <v>7.5450421717647058E-3</v>
      </c>
      <c r="K634" s="9">
        <f t="shared" si="88"/>
        <v>1.0479050116959062E-2</v>
      </c>
      <c r="L634" s="9">
        <f t="shared" si="88"/>
        <v>2.9681555065497075E-2</v>
      </c>
      <c r="M634" s="9">
        <f t="shared" si="88"/>
        <v>3.3382891123255813E-2</v>
      </c>
      <c r="N634" s="9">
        <f t="shared" si="88"/>
        <v>0.14678299527456645</v>
      </c>
    </row>
    <row r="635" spans="1:14">
      <c r="A635">
        <v>3</v>
      </c>
      <c r="B635">
        <v>22</v>
      </c>
      <c r="C635" t="s">
        <v>22</v>
      </c>
      <c r="D635">
        <v>19</v>
      </c>
      <c r="E635" t="s">
        <v>225</v>
      </c>
      <c r="F635" t="s">
        <v>226</v>
      </c>
      <c r="G635" s="9">
        <f t="shared" ref="G635:N635" si="89">G23*G601</f>
        <v>0.33684210088888888</v>
      </c>
      <c r="H635" s="9">
        <f t="shared" si="89"/>
        <v>-11.407175152320441</v>
      </c>
      <c r="I635" s="9">
        <f t="shared" si="89"/>
        <v>-15.404856032307693</v>
      </c>
      <c r="J635" s="9">
        <f t="shared" si="89"/>
        <v>4.9661125261538466</v>
      </c>
      <c r="K635" s="9">
        <f t="shared" si="89"/>
        <v>-1.0664974362841531</v>
      </c>
      <c r="L635" s="9">
        <f t="shared" si="89"/>
        <v>-2.1884161414754097</v>
      </c>
      <c r="M635" s="9">
        <f t="shared" si="89"/>
        <v>-2.462253752934783</v>
      </c>
      <c r="N635" s="9">
        <f t="shared" si="89"/>
        <v>4.1303479284239133</v>
      </c>
    </row>
    <row r="636" spans="1:14">
      <c r="A636">
        <v>3</v>
      </c>
      <c r="B636">
        <v>23</v>
      </c>
      <c r="C636" t="s">
        <v>23</v>
      </c>
      <c r="D636">
        <v>19</v>
      </c>
      <c r="E636" t="s">
        <v>225</v>
      </c>
      <c r="F636" t="s">
        <v>226</v>
      </c>
      <c r="G636" s="9">
        <f t="shared" ref="G636:N636" si="90">G24*G602</f>
        <v>-0.33730251928813565</v>
      </c>
      <c r="H636" s="9">
        <f t="shared" si="90"/>
        <v>0.59546775725280898</v>
      </c>
      <c r="I636" s="9">
        <f t="shared" si="90"/>
        <v>0.256768657505618</v>
      </c>
      <c r="J636" s="9">
        <f t="shared" si="90"/>
        <v>-5.2590707553072637E-2</v>
      </c>
      <c r="K636" s="9">
        <f t="shared" si="90"/>
        <v>6.8266886480446935E-3</v>
      </c>
      <c r="L636" s="9">
        <f t="shared" si="90"/>
        <v>3.159913256666666E-2</v>
      </c>
      <c r="M636" s="9">
        <f t="shared" si="90"/>
        <v>3.5747427399999997E-2</v>
      </c>
      <c r="N636" s="9">
        <f t="shared" si="90"/>
        <v>-9.2128802519337014E-2</v>
      </c>
    </row>
    <row r="637" spans="1:14">
      <c r="A637">
        <v>2</v>
      </c>
      <c r="B637">
        <v>24</v>
      </c>
      <c r="C637" t="s">
        <v>24</v>
      </c>
      <c r="D637">
        <v>19</v>
      </c>
      <c r="E637" t="s">
        <v>225</v>
      </c>
      <c r="F637" t="s">
        <v>226</v>
      </c>
      <c r="G637" s="9">
        <f t="shared" ref="G637:N637" si="91">G25*G603</f>
        <v>-3.1928049876756761</v>
      </c>
      <c r="H637" s="9">
        <f t="shared" si="91"/>
        <v>1.9298393165591397</v>
      </c>
      <c r="I637" s="9">
        <f t="shared" si="91"/>
        <v>-5.8863936577419347</v>
      </c>
      <c r="J637" s="9">
        <f t="shared" si="91"/>
        <v>-0.88590749144385039</v>
      </c>
      <c r="K637" s="9">
        <f t="shared" si="91"/>
        <v>-0.39815700064171122</v>
      </c>
      <c r="L637" s="9">
        <f t="shared" si="91"/>
        <v>-2.5716315333510629</v>
      </c>
      <c r="M637" s="9">
        <f t="shared" si="91"/>
        <v>-2.9092321235106375</v>
      </c>
      <c r="N637" s="9">
        <f t="shared" si="91"/>
        <v>16.660882154946808</v>
      </c>
    </row>
    <row r="638" spans="1:14">
      <c r="A638">
        <v>2</v>
      </c>
      <c r="B638">
        <v>25</v>
      </c>
      <c r="C638" t="s">
        <v>25</v>
      </c>
      <c r="D638">
        <v>19</v>
      </c>
      <c r="E638" t="s">
        <v>225</v>
      </c>
      <c r="F638" t="s">
        <v>226</v>
      </c>
      <c r="G638" s="9">
        <f t="shared" ref="G638:N638" si="92">G26*G604</f>
        <v>-0.59167142247236182</v>
      </c>
      <c r="H638" s="9">
        <f t="shared" si="92"/>
        <v>0.88451233639698501</v>
      </c>
      <c r="I638" s="9">
        <f t="shared" si="92"/>
        <v>2.3897689583919601</v>
      </c>
      <c r="J638" s="9">
        <f t="shared" si="92"/>
        <v>-0.49556136939698497</v>
      </c>
      <c r="K638" s="9">
        <f t="shared" si="92"/>
        <v>8.7269356783919602E-2</v>
      </c>
      <c r="L638" s="9">
        <f t="shared" si="92"/>
        <v>5.7888574824999997E-2</v>
      </c>
      <c r="M638" s="9">
        <f t="shared" si="92"/>
        <v>6.5488114950000009E-2</v>
      </c>
      <c r="N638" s="9">
        <f t="shared" si="92"/>
        <v>-0.66287678786500004</v>
      </c>
    </row>
    <row r="639" spans="1:14">
      <c r="A639">
        <v>3</v>
      </c>
      <c r="B639">
        <v>26</v>
      </c>
      <c r="C639" t="s">
        <v>26</v>
      </c>
      <c r="D639">
        <v>19</v>
      </c>
      <c r="E639" t="s">
        <v>225</v>
      </c>
      <c r="F639" t="s">
        <v>226</v>
      </c>
      <c r="G639" s="9">
        <f t="shared" ref="G639:N639" si="93">G27*G605</f>
        <v>-0.93366149418934918</v>
      </c>
      <c r="H639" s="9">
        <f t="shared" si="93"/>
        <v>-3.3596080140177516</v>
      </c>
      <c r="I639" s="9">
        <f t="shared" si="93"/>
        <v>1.7630148889529411</v>
      </c>
      <c r="J639" s="9">
        <f t="shared" si="93"/>
        <v>0.66485419456140349</v>
      </c>
      <c r="K639" s="9">
        <f t="shared" si="93"/>
        <v>-1.2537929567251461E-2</v>
      </c>
      <c r="L639" s="9">
        <f t="shared" si="93"/>
        <v>-0.14790634772674419</v>
      </c>
      <c r="M639" s="9">
        <f t="shared" si="93"/>
        <v>-0.1663561223930636</v>
      </c>
      <c r="N639" s="9">
        <f t="shared" si="93"/>
        <v>1.2188247933352601</v>
      </c>
    </row>
    <row r="640" spans="1:14">
      <c r="A640">
        <v>2</v>
      </c>
      <c r="B640">
        <v>27</v>
      </c>
      <c r="C640" t="s">
        <v>27</v>
      </c>
      <c r="D640">
        <v>19</v>
      </c>
      <c r="E640" t="s">
        <v>225</v>
      </c>
      <c r="F640" t="s">
        <v>226</v>
      </c>
      <c r="G640" s="9">
        <f t="shared" ref="G640:N640" si="94">G28*G606</f>
        <v>-0.43041662033612565</v>
      </c>
      <c r="H640" s="9">
        <f t="shared" si="94"/>
        <v>2.6510574422916666E-2</v>
      </c>
      <c r="I640" s="9">
        <f t="shared" si="94"/>
        <v>0.33396122974922282</v>
      </c>
      <c r="J640" s="9">
        <f t="shared" si="94"/>
        <v>-1.1832929780310881E-2</v>
      </c>
      <c r="K640" s="9">
        <f t="shared" si="94"/>
        <v>-1.7350325896907218E-2</v>
      </c>
      <c r="L640" s="9">
        <f t="shared" si="94"/>
        <v>-7.8475828091794861E-2</v>
      </c>
      <c r="M640" s="9">
        <f t="shared" si="94"/>
        <v>-8.87780372276923E-2</v>
      </c>
      <c r="N640" s="9">
        <f t="shared" si="94"/>
        <v>0.3064669502780612</v>
      </c>
    </row>
    <row r="641" spans="1:14">
      <c r="A641">
        <v>2</v>
      </c>
      <c r="B641">
        <v>28</v>
      </c>
      <c r="C641" t="s">
        <v>28</v>
      </c>
      <c r="D641">
        <v>19</v>
      </c>
      <c r="E641" t="s">
        <v>225</v>
      </c>
      <c r="F641" t="s">
        <v>226</v>
      </c>
      <c r="G641" s="9">
        <f t="shared" ref="G641:N641" si="95">G29*G607</f>
        <v>0.56271873765363134</v>
      </c>
      <c r="H641" s="9">
        <f t="shared" si="95"/>
        <v>1.5773536381111115</v>
      </c>
      <c r="I641" s="9">
        <f t="shared" si="95"/>
        <v>-9.9039944275138136</v>
      </c>
      <c r="J641" s="9">
        <f t="shared" si="95"/>
        <v>1.2438721116483518</v>
      </c>
      <c r="K641" s="9">
        <f t="shared" si="95"/>
        <v>-0.39616212808743173</v>
      </c>
      <c r="L641" s="9">
        <f t="shared" si="95"/>
        <v>-0.8344603432608696</v>
      </c>
      <c r="M641" s="9">
        <f t="shared" si="95"/>
        <v>-0.93890451762162175</v>
      </c>
      <c r="N641" s="9">
        <f t="shared" si="95"/>
        <v>2.1443265330270274</v>
      </c>
    </row>
    <row r="642" spans="1:14">
      <c r="A642">
        <v>4</v>
      </c>
      <c r="B642">
        <v>29</v>
      </c>
      <c r="C642" t="s">
        <v>29</v>
      </c>
      <c r="D642">
        <v>19</v>
      </c>
      <c r="E642" t="s">
        <v>225</v>
      </c>
      <c r="F642" t="s">
        <v>226</v>
      </c>
      <c r="G642" s="9">
        <f t="shared" ref="G642:N642" si="96">G30*G608</f>
        <v>-0.83014672025698333</v>
      </c>
      <c r="H642" s="9">
        <f t="shared" si="96"/>
        <v>1.4674292524499999</v>
      </c>
      <c r="I642" s="9">
        <f t="shared" si="96"/>
        <v>-0.24011002285555555</v>
      </c>
      <c r="J642" s="9">
        <f t="shared" si="96"/>
        <v>7.0236522232044199E-2</v>
      </c>
      <c r="K642" s="9">
        <f t="shared" si="96"/>
        <v>6.5927160439560456E-3</v>
      </c>
      <c r="L642" s="9">
        <f t="shared" si="96"/>
        <v>-9.0340161021978005E-2</v>
      </c>
      <c r="M642" s="9">
        <f t="shared" si="96"/>
        <v>-0.10164143560655738</v>
      </c>
      <c r="N642" s="9">
        <f t="shared" si="96"/>
        <v>0.15194357855978263</v>
      </c>
    </row>
    <row r="643" spans="1:14">
      <c r="A643">
        <v>3</v>
      </c>
      <c r="B643">
        <v>30</v>
      </c>
      <c r="C643" t="s">
        <v>30</v>
      </c>
      <c r="D643">
        <v>19</v>
      </c>
      <c r="E643" t="s">
        <v>225</v>
      </c>
      <c r="F643" t="s">
        <v>226</v>
      </c>
      <c r="G643" s="9">
        <f t="shared" ref="G643:N643" si="97">G31*G609</f>
        <v>-0.29264106002346368</v>
      </c>
      <c r="H643" s="9">
        <f t="shared" si="97"/>
        <v>2.6504581784916201E-2</v>
      </c>
      <c r="I643" s="9">
        <f t="shared" si="97"/>
        <v>0.18513105369888885</v>
      </c>
      <c r="J643" s="9">
        <f t="shared" si="97"/>
        <v>-7.6443105292817656E-3</v>
      </c>
      <c r="K643" s="9">
        <f t="shared" si="97"/>
        <v>2.5993206408839778E-3</v>
      </c>
      <c r="L643" s="9">
        <f t="shared" si="97"/>
        <v>-0.14406608665054946</v>
      </c>
      <c r="M643" s="9">
        <f t="shared" si="97"/>
        <v>-0.16297890337582419</v>
      </c>
      <c r="N643" s="9">
        <f t="shared" si="97"/>
        <v>0.4108441955387977</v>
      </c>
    </row>
    <row r="644" spans="1:14">
      <c r="A644">
        <v>2</v>
      </c>
      <c r="B644">
        <v>31</v>
      </c>
      <c r="C644" t="s">
        <v>31</v>
      </c>
      <c r="D644">
        <v>19</v>
      </c>
      <c r="E644" t="s">
        <v>225</v>
      </c>
      <c r="F644" t="s">
        <v>226</v>
      </c>
      <c r="G644" s="9">
        <f t="shared" ref="G644:N644" si="98">G32*G610</f>
        <v>-0.87040910201075261</v>
      </c>
      <c r="H644" s="9">
        <f t="shared" si="98"/>
        <v>6.1755027310160429E-2</v>
      </c>
      <c r="I644" s="9">
        <f t="shared" si="98"/>
        <v>0.5854915616791444</v>
      </c>
      <c r="J644" s="9">
        <f t="shared" si="98"/>
        <v>0.1613381458404255</v>
      </c>
      <c r="K644" s="9">
        <f t="shared" si="98"/>
        <v>-1.1588931702127658E-2</v>
      </c>
      <c r="L644" s="9">
        <f t="shared" si="98"/>
        <v>-3.8399154068783074E-2</v>
      </c>
      <c r="M644" s="9">
        <f t="shared" si="98"/>
        <v>-4.344014726984128E-2</v>
      </c>
      <c r="N644" s="9">
        <f t="shared" si="98"/>
        <v>0.32215256394736841</v>
      </c>
    </row>
    <row r="645" spans="1:14">
      <c r="A645">
        <v>3</v>
      </c>
      <c r="B645">
        <v>32</v>
      </c>
      <c r="C645" t="s">
        <v>32</v>
      </c>
      <c r="D645">
        <v>19</v>
      </c>
      <c r="E645" t="s">
        <v>225</v>
      </c>
      <c r="F645" t="s">
        <v>226</v>
      </c>
      <c r="G645" s="9">
        <f t="shared" ref="G645:N645" si="99">G33*G611</f>
        <v>3.6672325499999998E-3</v>
      </c>
      <c r="H645" s="9">
        <f t="shared" si="99"/>
        <v>1.3520464414901556</v>
      </c>
      <c r="I645" s="9">
        <f t="shared" si="99"/>
        <v>0.5286877919699482</v>
      </c>
      <c r="J645" s="9">
        <f t="shared" si="99"/>
        <v>-0.25664431541134025</v>
      </c>
      <c r="K645" s="9">
        <f t="shared" si="99"/>
        <v>7.4791948931958771E-2</v>
      </c>
      <c r="L645" s="9">
        <f t="shared" si="99"/>
        <v>0.24261598807743587</v>
      </c>
      <c r="M645" s="9">
        <f t="shared" si="99"/>
        <v>0.27446631332615384</v>
      </c>
      <c r="N645" s="9">
        <f t="shared" si="99"/>
        <v>-0.58447324078367335</v>
      </c>
    </row>
    <row r="646" spans="1:14">
      <c r="A646">
        <v>2</v>
      </c>
      <c r="B646">
        <v>33</v>
      </c>
      <c r="C646" t="s">
        <v>33</v>
      </c>
      <c r="D646">
        <v>19</v>
      </c>
      <c r="E646" t="s">
        <v>225</v>
      </c>
      <c r="F646" t="s">
        <v>226</v>
      </c>
      <c r="G646" s="9">
        <f t="shared" ref="G646:N646" si="100">G34*G612</f>
        <v>-0.87807570843553295</v>
      </c>
      <c r="H646" s="9">
        <f t="shared" si="100"/>
        <v>1.0464920392272727</v>
      </c>
      <c r="I646" s="9">
        <f t="shared" si="100"/>
        <v>0.44289078810854277</v>
      </c>
      <c r="J646" s="9">
        <f t="shared" si="100"/>
        <v>1.6249553770854273E-2</v>
      </c>
      <c r="K646" s="9">
        <f t="shared" si="100"/>
        <v>1.537733668E-3</v>
      </c>
      <c r="L646" s="9">
        <f t="shared" si="100"/>
        <v>4.8742957030500002E-2</v>
      </c>
      <c r="M646" s="9">
        <f t="shared" si="100"/>
        <v>5.4867534152238807E-2</v>
      </c>
      <c r="N646" s="9">
        <f t="shared" si="100"/>
        <v>7.5719064378109444E-3</v>
      </c>
    </row>
    <row r="647" spans="1:14">
      <c r="A647">
        <v>4</v>
      </c>
      <c r="B647">
        <v>34</v>
      </c>
      <c r="C647" t="s">
        <v>34</v>
      </c>
      <c r="D647">
        <v>19</v>
      </c>
      <c r="E647" t="s">
        <v>225</v>
      </c>
      <c r="F647" t="s">
        <v>226</v>
      </c>
      <c r="G647" s="9">
        <f t="shared" ref="G647:N647" si="101">G35*G613</f>
        <v>-4.4033805204419886E-2</v>
      </c>
      <c r="H647" s="9">
        <f t="shared" si="101"/>
        <v>0.99523234585082854</v>
      </c>
      <c r="I647" s="9">
        <f t="shared" si="101"/>
        <v>0.58497758829670332</v>
      </c>
      <c r="J647" s="9">
        <f t="shared" si="101"/>
        <v>-3.7581814428571426E-2</v>
      </c>
      <c r="K647" s="9">
        <f t="shared" si="101"/>
        <v>5.7129477617486345E-2</v>
      </c>
      <c r="L647" s="9">
        <f t="shared" si="101"/>
        <v>0.48821126881420751</v>
      </c>
      <c r="M647" s="9">
        <f t="shared" si="101"/>
        <v>0.5493013902065218</v>
      </c>
      <c r="N647" s="9">
        <f t="shared" si="101"/>
        <v>-1.1073953204756755</v>
      </c>
    </row>
    <row r="648" spans="1:14">
      <c r="A648">
        <v>4</v>
      </c>
      <c r="B648">
        <v>1</v>
      </c>
      <c r="C648" t="s">
        <v>1</v>
      </c>
      <c r="D648">
        <v>20</v>
      </c>
      <c r="E648" t="s">
        <v>342</v>
      </c>
      <c r="F648" t="s">
        <v>325</v>
      </c>
      <c r="G648" s="9">
        <f>inf_mtm!C38</f>
        <v>0.64698802911249098</v>
      </c>
      <c r="H648" s="9">
        <f>G648</f>
        <v>0.64698802911249098</v>
      </c>
      <c r="I648" s="9">
        <f t="shared" ref="I648:N648" si="102">H648</f>
        <v>0.64698802911249098</v>
      </c>
      <c r="J648" s="9">
        <f t="shared" si="102"/>
        <v>0.64698802911249098</v>
      </c>
      <c r="K648" s="9">
        <f t="shared" si="102"/>
        <v>0.64698802911249098</v>
      </c>
      <c r="L648" s="9">
        <f t="shared" si="102"/>
        <v>0.64698802911249098</v>
      </c>
      <c r="M648" s="9">
        <f t="shared" si="102"/>
        <v>0.64698802911249098</v>
      </c>
      <c r="N648" s="9">
        <f t="shared" si="102"/>
        <v>0.64698802911249098</v>
      </c>
    </row>
    <row r="649" spans="1:14">
      <c r="A649">
        <v>3</v>
      </c>
      <c r="B649">
        <v>2</v>
      </c>
      <c r="C649" t="s">
        <v>2</v>
      </c>
      <c r="D649">
        <v>20</v>
      </c>
      <c r="E649" t="s">
        <v>342</v>
      </c>
      <c r="F649" t="s">
        <v>325</v>
      </c>
      <c r="G649" s="9">
        <f>inf_mtm!C39</f>
        <v>0.5512593261714509</v>
      </c>
      <c r="H649" s="9">
        <f t="shared" ref="H649:N649" si="103">G649</f>
        <v>0.5512593261714509</v>
      </c>
      <c r="I649" s="9">
        <f t="shared" si="103"/>
        <v>0.5512593261714509</v>
      </c>
      <c r="J649" s="9">
        <f t="shared" si="103"/>
        <v>0.5512593261714509</v>
      </c>
      <c r="K649" s="9">
        <f t="shared" si="103"/>
        <v>0.5512593261714509</v>
      </c>
      <c r="L649" s="9">
        <f t="shared" si="103"/>
        <v>0.5512593261714509</v>
      </c>
      <c r="M649" s="9">
        <f t="shared" si="103"/>
        <v>0.5512593261714509</v>
      </c>
      <c r="N649" s="9">
        <f t="shared" si="103"/>
        <v>0.5512593261714509</v>
      </c>
    </row>
    <row r="650" spans="1:14">
      <c r="A650">
        <v>1</v>
      </c>
      <c r="B650">
        <v>3</v>
      </c>
      <c r="C650" t="s">
        <v>3</v>
      </c>
      <c r="D650">
        <v>20</v>
      </c>
      <c r="E650" t="s">
        <v>342</v>
      </c>
      <c r="F650" t="s">
        <v>325</v>
      </c>
      <c r="G650" s="9">
        <f>inf_mtm!C40</f>
        <v>1.0725640045166738</v>
      </c>
      <c r="H650" s="9">
        <f t="shared" ref="H650:N650" si="104">G650</f>
        <v>1.0725640045166738</v>
      </c>
      <c r="I650" s="9">
        <f t="shared" si="104"/>
        <v>1.0725640045166738</v>
      </c>
      <c r="J650" s="9">
        <f t="shared" si="104"/>
        <v>1.0725640045166738</v>
      </c>
      <c r="K650" s="9">
        <f t="shared" si="104"/>
        <v>1.0725640045166738</v>
      </c>
      <c r="L650" s="9">
        <f t="shared" si="104"/>
        <v>1.0725640045166738</v>
      </c>
      <c r="M650" s="9">
        <f t="shared" si="104"/>
        <v>1.0725640045166738</v>
      </c>
      <c r="N650" s="9">
        <f t="shared" si="104"/>
        <v>1.0725640045166738</v>
      </c>
    </row>
    <row r="651" spans="1:14">
      <c r="A651">
        <v>1</v>
      </c>
      <c r="B651">
        <v>4</v>
      </c>
      <c r="C651" t="s">
        <v>4</v>
      </c>
      <c r="D651">
        <v>20</v>
      </c>
      <c r="E651" t="s">
        <v>342</v>
      </c>
      <c r="F651" t="s">
        <v>325</v>
      </c>
      <c r="G651" s="9">
        <f>inf_mtm!C41</f>
        <v>0.59564049587449031</v>
      </c>
      <c r="H651" s="9">
        <f t="shared" ref="H651:N651" si="105">G651</f>
        <v>0.59564049587449031</v>
      </c>
      <c r="I651" s="9">
        <f t="shared" si="105"/>
        <v>0.59564049587449031</v>
      </c>
      <c r="J651" s="9">
        <f t="shared" si="105"/>
        <v>0.59564049587449031</v>
      </c>
      <c r="K651" s="9">
        <f t="shared" si="105"/>
        <v>0.59564049587449031</v>
      </c>
      <c r="L651" s="9">
        <f t="shared" si="105"/>
        <v>0.59564049587449031</v>
      </c>
      <c r="M651" s="9">
        <f t="shared" si="105"/>
        <v>0.59564049587449031</v>
      </c>
      <c r="N651" s="9">
        <f t="shared" si="105"/>
        <v>0.59564049587449031</v>
      </c>
    </row>
    <row r="652" spans="1:14">
      <c r="A652">
        <v>1</v>
      </c>
      <c r="B652">
        <v>5</v>
      </c>
      <c r="C652" t="s">
        <v>5</v>
      </c>
      <c r="D652">
        <v>20</v>
      </c>
      <c r="E652" t="s">
        <v>342</v>
      </c>
      <c r="F652" t="s">
        <v>325</v>
      </c>
      <c r="G652" s="9">
        <f>inf_mtm!C42</f>
        <v>0.83599915703217365</v>
      </c>
      <c r="H652" s="9">
        <f t="shared" ref="H652:N652" si="106">G652</f>
        <v>0.83599915703217365</v>
      </c>
      <c r="I652" s="9">
        <f t="shared" si="106"/>
        <v>0.83599915703217365</v>
      </c>
      <c r="J652" s="9">
        <f t="shared" si="106"/>
        <v>0.83599915703217365</v>
      </c>
      <c r="K652" s="9">
        <f t="shared" si="106"/>
        <v>0.83599915703217365</v>
      </c>
      <c r="L652" s="9">
        <f t="shared" si="106"/>
        <v>0.83599915703217365</v>
      </c>
      <c r="M652" s="9">
        <f t="shared" si="106"/>
        <v>0.83599915703217365</v>
      </c>
      <c r="N652" s="9">
        <f t="shared" si="106"/>
        <v>0.83599915703217365</v>
      </c>
    </row>
    <row r="653" spans="1:14">
      <c r="A653">
        <v>4</v>
      </c>
      <c r="B653">
        <v>6</v>
      </c>
      <c r="C653" t="s">
        <v>6</v>
      </c>
      <c r="D653">
        <v>20</v>
      </c>
      <c r="E653" t="s">
        <v>342</v>
      </c>
      <c r="F653" t="s">
        <v>325</v>
      </c>
      <c r="G653" s="9">
        <f>inf_mtm!C43</f>
        <v>0.89076382020506284</v>
      </c>
      <c r="H653" s="9">
        <f t="shared" ref="H653:N653" si="107">G653</f>
        <v>0.89076382020506284</v>
      </c>
      <c r="I653" s="9">
        <f t="shared" si="107"/>
        <v>0.89076382020506284</v>
      </c>
      <c r="J653" s="9">
        <f t="shared" si="107"/>
        <v>0.89076382020506284</v>
      </c>
      <c r="K653" s="9">
        <f t="shared" si="107"/>
        <v>0.89076382020506284</v>
      </c>
      <c r="L653" s="9">
        <f t="shared" si="107"/>
        <v>0.89076382020506284</v>
      </c>
      <c r="M653" s="9">
        <f t="shared" si="107"/>
        <v>0.89076382020506284</v>
      </c>
      <c r="N653" s="9">
        <f t="shared" si="107"/>
        <v>0.89076382020506284</v>
      </c>
    </row>
    <row r="654" spans="1:14">
      <c r="A654">
        <v>3</v>
      </c>
      <c r="B654">
        <v>7</v>
      </c>
      <c r="C654" t="s">
        <v>7</v>
      </c>
      <c r="D654">
        <v>20</v>
      </c>
      <c r="E654" t="s">
        <v>342</v>
      </c>
      <c r="F654" t="s">
        <v>325</v>
      </c>
      <c r="G654" s="9">
        <f>inf_mtm!C44</f>
        <v>1.0957932014382235</v>
      </c>
      <c r="H654" s="9">
        <f t="shared" ref="H654:N654" si="108">G654</f>
        <v>1.0957932014382235</v>
      </c>
      <c r="I654" s="9">
        <f t="shared" si="108"/>
        <v>1.0957932014382235</v>
      </c>
      <c r="J654" s="9">
        <f t="shared" si="108"/>
        <v>1.0957932014382235</v>
      </c>
      <c r="K654" s="9">
        <f t="shared" si="108"/>
        <v>1.0957932014382235</v>
      </c>
      <c r="L654" s="9">
        <f t="shared" si="108"/>
        <v>1.0957932014382235</v>
      </c>
      <c r="M654" s="9">
        <f t="shared" si="108"/>
        <v>1.0957932014382235</v>
      </c>
      <c r="N654" s="9">
        <f t="shared" si="108"/>
        <v>1.0957932014382235</v>
      </c>
    </row>
    <row r="655" spans="1:14">
      <c r="A655">
        <v>2</v>
      </c>
      <c r="B655">
        <v>8</v>
      </c>
      <c r="C655" t="s">
        <v>8</v>
      </c>
      <c r="D655">
        <v>20</v>
      </c>
      <c r="E655" t="s">
        <v>342</v>
      </c>
      <c r="F655" t="s">
        <v>325</v>
      </c>
      <c r="G655" s="9">
        <f>inf_mtm!C45</f>
        <v>0.49144446264203867</v>
      </c>
      <c r="H655" s="9">
        <f t="shared" ref="H655:N655" si="109">G655</f>
        <v>0.49144446264203867</v>
      </c>
      <c r="I655" s="9">
        <f t="shared" si="109"/>
        <v>0.49144446264203867</v>
      </c>
      <c r="J655" s="9">
        <f t="shared" si="109"/>
        <v>0.49144446264203867</v>
      </c>
      <c r="K655" s="9">
        <f t="shared" si="109"/>
        <v>0.49144446264203867</v>
      </c>
      <c r="L655" s="9">
        <f t="shared" si="109"/>
        <v>0.49144446264203867</v>
      </c>
      <c r="M655" s="9">
        <f t="shared" si="109"/>
        <v>0.49144446264203867</v>
      </c>
      <c r="N655" s="9">
        <f t="shared" si="109"/>
        <v>0.49144446264203867</v>
      </c>
    </row>
    <row r="656" spans="1:14">
      <c r="A656">
        <v>3</v>
      </c>
      <c r="B656">
        <v>9</v>
      </c>
      <c r="C656" t="s">
        <v>9</v>
      </c>
      <c r="D656">
        <v>20</v>
      </c>
      <c r="E656" t="s">
        <v>342</v>
      </c>
      <c r="F656" t="s">
        <v>325</v>
      </c>
      <c r="G656" s="9">
        <f>inf_mtm!C46</f>
        <v>0.79329529230339191</v>
      </c>
      <c r="H656" s="9">
        <f t="shared" ref="H656:N656" si="110">G656</f>
        <v>0.79329529230339191</v>
      </c>
      <c r="I656" s="9">
        <f t="shared" si="110"/>
        <v>0.79329529230339191</v>
      </c>
      <c r="J656" s="9">
        <f t="shared" si="110"/>
        <v>0.79329529230339191</v>
      </c>
      <c r="K656" s="9">
        <f t="shared" si="110"/>
        <v>0.79329529230339191</v>
      </c>
      <c r="L656" s="9">
        <f t="shared" si="110"/>
        <v>0.79329529230339191</v>
      </c>
      <c r="M656" s="9">
        <f t="shared" si="110"/>
        <v>0.79329529230339191</v>
      </c>
      <c r="N656" s="9">
        <f t="shared" si="110"/>
        <v>0.79329529230339191</v>
      </c>
    </row>
    <row r="657" spans="1:14">
      <c r="A657">
        <v>3</v>
      </c>
      <c r="B657">
        <v>10</v>
      </c>
      <c r="C657" t="s">
        <v>10</v>
      </c>
      <c r="D657">
        <v>20</v>
      </c>
      <c r="E657" t="s">
        <v>342</v>
      </c>
      <c r="F657" t="s">
        <v>325</v>
      </c>
      <c r="G657" s="9">
        <f>inf_mtm!C47</f>
        <v>0.56884359983858135</v>
      </c>
      <c r="H657" s="9">
        <f t="shared" ref="H657:N657" si="111">G657</f>
        <v>0.56884359983858135</v>
      </c>
      <c r="I657" s="9">
        <f t="shared" si="111"/>
        <v>0.56884359983858135</v>
      </c>
      <c r="J657" s="9">
        <f t="shared" si="111"/>
        <v>0.56884359983858135</v>
      </c>
      <c r="K657" s="9">
        <f t="shared" si="111"/>
        <v>0.56884359983858135</v>
      </c>
      <c r="L657" s="9">
        <f t="shared" si="111"/>
        <v>0.56884359983858135</v>
      </c>
      <c r="M657" s="9">
        <f t="shared" si="111"/>
        <v>0.56884359983858135</v>
      </c>
      <c r="N657" s="9">
        <f t="shared" si="111"/>
        <v>0.56884359983858135</v>
      </c>
    </row>
    <row r="658" spans="1:14">
      <c r="A658">
        <v>3</v>
      </c>
      <c r="B658">
        <v>11</v>
      </c>
      <c r="C658" t="s">
        <v>11</v>
      </c>
      <c r="D658">
        <v>20</v>
      </c>
      <c r="E658" t="s">
        <v>342</v>
      </c>
      <c r="F658" t="s">
        <v>325</v>
      </c>
      <c r="G658" s="9">
        <f>inf_mtm!C48</f>
        <v>0.55666051738810574</v>
      </c>
      <c r="H658" s="9">
        <f t="shared" ref="H658:N658" si="112">G658</f>
        <v>0.55666051738810574</v>
      </c>
      <c r="I658" s="9">
        <f t="shared" si="112"/>
        <v>0.55666051738810574</v>
      </c>
      <c r="J658" s="9">
        <f t="shared" si="112"/>
        <v>0.55666051738810574</v>
      </c>
      <c r="K658" s="9">
        <f t="shared" si="112"/>
        <v>0.55666051738810574</v>
      </c>
      <c r="L658" s="9">
        <f t="shared" si="112"/>
        <v>0.55666051738810574</v>
      </c>
      <c r="M658" s="9">
        <f t="shared" si="112"/>
        <v>0.55666051738810574</v>
      </c>
      <c r="N658" s="9">
        <f t="shared" si="112"/>
        <v>0.55666051738810574</v>
      </c>
    </row>
    <row r="659" spans="1:14">
      <c r="A659">
        <v>3</v>
      </c>
      <c r="B659">
        <v>12</v>
      </c>
      <c r="C659" t="s">
        <v>12</v>
      </c>
      <c r="D659">
        <v>20</v>
      </c>
      <c r="E659" t="s">
        <v>342</v>
      </c>
      <c r="F659" t="s">
        <v>325</v>
      </c>
      <c r="G659" s="9">
        <f>inf_mtm!C49</f>
        <v>0.49662621226022369</v>
      </c>
      <c r="H659" s="9">
        <f t="shared" ref="H659:N659" si="113">G659</f>
        <v>0.49662621226022369</v>
      </c>
      <c r="I659" s="9">
        <f t="shared" si="113"/>
        <v>0.49662621226022369</v>
      </c>
      <c r="J659" s="9">
        <f t="shared" si="113"/>
        <v>0.49662621226022369</v>
      </c>
      <c r="K659" s="9">
        <f t="shared" si="113"/>
        <v>0.49662621226022369</v>
      </c>
      <c r="L659" s="9">
        <f t="shared" si="113"/>
        <v>0.49662621226022369</v>
      </c>
      <c r="M659" s="9">
        <f t="shared" si="113"/>
        <v>0.49662621226022369</v>
      </c>
      <c r="N659" s="9">
        <f t="shared" si="113"/>
        <v>0.49662621226022369</v>
      </c>
    </row>
    <row r="660" spans="1:14">
      <c r="A660">
        <v>1</v>
      </c>
      <c r="B660">
        <v>13</v>
      </c>
      <c r="C660" t="s">
        <v>13</v>
      </c>
      <c r="D660">
        <v>20</v>
      </c>
      <c r="E660" t="s">
        <v>342</v>
      </c>
      <c r="F660" t="s">
        <v>325</v>
      </c>
      <c r="G660" s="9">
        <f>inf_mtm!C50</f>
        <v>0.77727549768427284</v>
      </c>
      <c r="H660" s="9">
        <f t="shared" ref="H660:N660" si="114">G660</f>
        <v>0.77727549768427284</v>
      </c>
      <c r="I660" s="9">
        <f t="shared" si="114"/>
        <v>0.77727549768427284</v>
      </c>
      <c r="J660" s="9">
        <f t="shared" si="114"/>
        <v>0.77727549768427284</v>
      </c>
      <c r="K660" s="9">
        <f t="shared" si="114"/>
        <v>0.77727549768427284</v>
      </c>
      <c r="L660" s="9">
        <f t="shared" si="114"/>
        <v>0.77727549768427284</v>
      </c>
      <c r="M660" s="9">
        <f t="shared" si="114"/>
        <v>0.77727549768427284</v>
      </c>
      <c r="N660" s="9">
        <f t="shared" si="114"/>
        <v>0.77727549768427284</v>
      </c>
    </row>
    <row r="661" spans="1:14">
      <c r="A661">
        <v>2</v>
      </c>
      <c r="B661">
        <v>14</v>
      </c>
      <c r="C661" t="s">
        <v>14</v>
      </c>
      <c r="D661">
        <v>20</v>
      </c>
      <c r="E661" t="s">
        <v>342</v>
      </c>
      <c r="F661" t="s">
        <v>325</v>
      </c>
      <c r="G661" s="9">
        <f>inf_mtm!C51</f>
        <v>0.58465993086557777</v>
      </c>
      <c r="H661" s="9">
        <f t="shared" ref="H661:N661" si="115">G661</f>
        <v>0.58465993086557777</v>
      </c>
      <c r="I661" s="9">
        <f t="shared" si="115"/>
        <v>0.58465993086557777</v>
      </c>
      <c r="J661" s="9">
        <f t="shared" si="115"/>
        <v>0.58465993086557777</v>
      </c>
      <c r="K661" s="9">
        <f t="shared" si="115"/>
        <v>0.58465993086557777</v>
      </c>
      <c r="L661" s="9">
        <f t="shared" si="115"/>
        <v>0.58465993086557777</v>
      </c>
      <c r="M661" s="9">
        <f t="shared" si="115"/>
        <v>0.58465993086557777</v>
      </c>
      <c r="N661" s="9">
        <f t="shared" si="115"/>
        <v>0.58465993086557777</v>
      </c>
    </row>
    <row r="662" spans="1:14">
      <c r="A662">
        <v>3</v>
      </c>
      <c r="B662">
        <v>15</v>
      </c>
      <c r="C662" t="s">
        <v>15</v>
      </c>
      <c r="D662">
        <v>20</v>
      </c>
      <c r="E662" t="s">
        <v>342</v>
      </c>
      <c r="F662" t="s">
        <v>325</v>
      </c>
      <c r="G662" s="9">
        <f>inf_mtm!C52</f>
        <v>0.62785437567071312</v>
      </c>
      <c r="H662" s="9">
        <f t="shared" ref="H662:N662" si="116">G662</f>
        <v>0.62785437567071312</v>
      </c>
      <c r="I662" s="9">
        <f t="shared" si="116"/>
        <v>0.62785437567071312</v>
      </c>
      <c r="J662" s="9">
        <f t="shared" si="116"/>
        <v>0.62785437567071312</v>
      </c>
      <c r="K662" s="9">
        <f t="shared" si="116"/>
        <v>0.62785437567071312</v>
      </c>
      <c r="L662" s="9">
        <f t="shared" si="116"/>
        <v>0.62785437567071312</v>
      </c>
      <c r="M662" s="9">
        <f t="shared" si="116"/>
        <v>0.62785437567071312</v>
      </c>
      <c r="N662" s="9">
        <f t="shared" si="116"/>
        <v>0.62785437567071312</v>
      </c>
    </row>
    <row r="663" spans="1:14">
      <c r="A663">
        <v>2</v>
      </c>
      <c r="B663">
        <v>16</v>
      </c>
      <c r="C663" t="s">
        <v>16</v>
      </c>
      <c r="D663">
        <v>20</v>
      </c>
      <c r="E663" t="s">
        <v>342</v>
      </c>
      <c r="F663" t="s">
        <v>325</v>
      </c>
      <c r="G663" s="9">
        <f>inf_mtm!C53</f>
        <v>0.68538049852747918</v>
      </c>
      <c r="H663" s="9">
        <f t="shared" ref="H663:N663" si="117">G663</f>
        <v>0.68538049852747918</v>
      </c>
      <c r="I663" s="9">
        <f t="shared" si="117"/>
        <v>0.68538049852747918</v>
      </c>
      <c r="J663" s="9">
        <f t="shared" si="117"/>
        <v>0.68538049852747918</v>
      </c>
      <c r="K663" s="9">
        <f t="shared" si="117"/>
        <v>0.68538049852747918</v>
      </c>
      <c r="L663" s="9">
        <f t="shared" si="117"/>
        <v>0.68538049852747918</v>
      </c>
      <c r="M663" s="9">
        <f t="shared" si="117"/>
        <v>0.68538049852747918</v>
      </c>
      <c r="N663" s="9">
        <f t="shared" si="117"/>
        <v>0.68538049852747918</v>
      </c>
    </row>
    <row r="664" spans="1:14">
      <c r="A664">
        <v>1</v>
      </c>
      <c r="B664">
        <v>17</v>
      </c>
      <c r="C664" t="s">
        <v>17</v>
      </c>
      <c r="D664">
        <v>20</v>
      </c>
      <c r="E664" t="s">
        <v>342</v>
      </c>
      <c r="F664" t="s">
        <v>325</v>
      </c>
      <c r="G664" s="9">
        <f>inf_mtm!C54</f>
        <v>0.81600845340312456</v>
      </c>
      <c r="H664" s="9">
        <f t="shared" ref="H664:N664" si="118">G664</f>
        <v>0.81600845340312456</v>
      </c>
      <c r="I664" s="9">
        <f t="shared" si="118"/>
        <v>0.81600845340312456</v>
      </c>
      <c r="J664" s="9">
        <f t="shared" si="118"/>
        <v>0.81600845340312456</v>
      </c>
      <c r="K664" s="9">
        <f t="shared" si="118"/>
        <v>0.81600845340312456</v>
      </c>
      <c r="L664" s="9">
        <f t="shared" si="118"/>
        <v>0.81600845340312456</v>
      </c>
      <c r="M664" s="9">
        <f t="shared" si="118"/>
        <v>0.81600845340312456</v>
      </c>
      <c r="N664" s="9">
        <f t="shared" si="118"/>
        <v>0.81600845340312456</v>
      </c>
    </row>
    <row r="665" spans="1:14">
      <c r="A665">
        <v>2</v>
      </c>
      <c r="B665">
        <v>18</v>
      </c>
      <c r="C665" t="s">
        <v>48</v>
      </c>
      <c r="D665">
        <v>20</v>
      </c>
      <c r="E665" t="s">
        <v>342</v>
      </c>
      <c r="F665" t="s">
        <v>325</v>
      </c>
      <c r="G665" s="9">
        <f>inf_mtm!C55</f>
        <v>0.61835902894733397</v>
      </c>
      <c r="H665" s="9">
        <f t="shared" ref="H665:N665" si="119">G665</f>
        <v>0.61835902894733397</v>
      </c>
      <c r="I665" s="9">
        <f t="shared" si="119"/>
        <v>0.61835902894733397</v>
      </c>
      <c r="J665" s="9">
        <f t="shared" si="119"/>
        <v>0.61835902894733397</v>
      </c>
      <c r="K665" s="9">
        <f t="shared" si="119"/>
        <v>0.61835902894733397</v>
      </c>
      <c r="L665" s="9">
        <f t="shared" si="119"/>
        <v>0.61835902894733397</v>
      </c>
      <c r="M665" s="9">
        <f t="shared" si="119"/>
        <v>0.61835902894733397</v>
      </c>
      <c r="N665" s="9">
        <f t="shared" si="119"/>
        <v>0.61835902894733397</v>
      </c>
    </row>
    <row r="666" spans="1:14">
      <c r="A666">
        <v>2</v>
      </c>
      <c r="B666">
        <v>19</v>
      </c>
      <c r="C666" t="s">
        <v>19</v>
      </c>
      <c r="D666">
        <v>20</v>
      </c>
      <c r="E666" t="s">
        <v>342</v>
      </c>
      <c r="F666" t="s">
        <v>325</v>
      </c>
      <c r="G666" s="9">
        <f>inf_mtm!C56</f>
        <v>0.56659175319949662</v>
      </c>
      <c r="H666" s="9">
        <f t="shared" ref="H666:N666" si="120">G666</f>
        <v>0.56659175319949662</v>
      </c>
      <c r="I666" s="9">
        <f t="shared" si="120"/>
        <v>0.56659175319949662</v>
      </c>
      <c r="J666" s="9">
        <f t="shared" si="120"/>
        <v>0.56659175319949662</v>
      </c>
      <c r="K666" s="9">
        <f t="shared" si="120"/>
        <v>0.56659175319949662</v>
      </c>
      <c r="L666" s="9">
        <f t="shared" si="120"/>
        <v>0.56659175319949662</v>
      </c>
      <c r="M666" s="9">
        <f t="shared" si="120"/>
        <v>0.56659175319949662</v>
      </c>
      <c r="N666" s="9">
        <f t="shared" si="120"/>
        <v>0.56659175319949662</v>
      </c>
    </row>
    <row r="667" spans="1:14">
      <c r="A667">
        <v>2</v>
      </c>
      <c r="B667">
        <v>20</v>
      </c>
      <c r="C667" t="s">
        <v>20</v>
      </c>
      <c r="D667">
        <v>20</v>
      </c>
      <c r="E667" t="s">
        <v>342</v>
      </c>
      <c r="F667" t="s">
        <v>325</v>
      </c>
      <c r="G667" s="9">
        <f>inf_mtm!C57</f>
        <v>1.050897734202769</v>
      </c>
      <c r="H667" s="9">
        <f t="shared" ref="H667:N667" si="121">G667</f>
        <v>1.050897734202769</v>
      </c>
      <c r="I667" s="9">
        <f t="shared" si="121"/>
        <v>1.050897734202769</v>
      </c>
      <c r="J667" s="9">
        <f t="shared" si="121"/>
        <v>1.050897734202769</v>
      </c>
      <c r="K667" s="9">
        <f t="shared" si="121"/>
        <v>1.050897734202769</v>
      </c>
      <c r="L667" s="9">
        <f t="shared" si="121"/>
        <v>1.050897734202769</v>
      </c>
      <c r="M667" s="9">
        <f t="shared" si="121"/>
        <v>1.050897734202769</v>
      </c>
      <c r="N667" s="9">
        <f t="shared" si="121"/>
        <v>1.050897734202769</v>
      </c>
    </row>
    <row r="668" spans="1:14">
      <c r="A668">
        <v>3</v>
      </c>
      <c r="B668">
        <v>21</v>
      </c>
      <c r="C668" t="s">
        <v>21</v>
      </c>
      <c r="D668">
        <v>20</v>
      </c>
      <c r="E668" t="s">
        <v>342</v>
      </c>
      <c r="F668" t="s">
        <v>325</v>
      </c>
      <c r="G668" s="9">
        <f>inf_mtm!C58</f>
        <v>1.1999967557293452</v>
      </c>
      <c r="H668" s="9">
        <f t="shared" ref="H668:N668" si="122">G668</f>
        <v>1.1999967557293452</v>
      </c>
      <c r="I668" s="9">
        <f t="shared" si="122"/>
        <v>1.1999967557293452</v>
      </c>
      <c r="J668" s="9">
        <f t="shared" si="122"/>
        <v>1.1999967557293452</v>
      </c>
      <c r="K668" s="9">
        <f t="shared" si="122"/>
        <v>1.1999967557293452</v>
      </c>
      <c r="L668" s="9">
        <f t="shared" si="122"/>
        <v>1.1999967557293452</v>
      </c>
      <c r="M668" s="9">
        <f t="shared" si="122"/>
        <v>1.1999967557293452</v>
      </c>
      <c r="N668" s="9">
        <f t="shared" si="122"/>
        <v>1.1999967557293452</v>
      </c>
    </row>
    <row r="669" spans="1:14">
      <c r="A669">
        <v>3</v>
      </c>
      <c r="B669">
        <v>22</v>
      </c>
      <c r="C669" t="s">
        <v>22</v>
      </c>
      <c r="D669">
        <v>20</v>
      </c>
      <c r="E669" t="s">
        <v>342</v>
      </c>
      <c r="F669" t="s">
        <v>325</v>
      </c>
      <c r="G669" s="9">
        <f>inf_mtm!C59</f>
        <v>0.71888067881323214</v>
      </c>
      <c r="H669" s="9">
        <f t="shared" ref="H669:N669" si="123">G669</f>
        <v>0.71888067881323214</v>
      </c>
      <c r="I669" s="9">
        <f t="shared" si="123"/>
        <v>0.71888067881323214</v>
      </c>
      <c r="J669" s="9">
        <f t="shared" si="123"/>
        <v>0.71888067881323214</v>
      </c>
      <c r="K669" s="9">
        <f t="shared" si="123"/>
        <v>0.71888067881323214</v>
      </c>
      <c r="L669" s="9">
        <f t="shared" si="123"/>
        <v>0.71888067881323214</v>
      </c>
      <c r="M669" s="9">
        <f t="shared" si="123"/>
        <v>0.71888067881323214</v>
      </c>
      <c r="N669" s="9">
        <f t="shared" si="123"/>
        <v>0.71888067881323214</v>
      </c>
    </row>
    <row r="670" spans="1:14">
      <c r="A670">
        <v>3</v>
      </c>
      <c r="B670">
        <v>23</v>
      </c>
      <c r="C670" t="s">
        <v>23</v>
      </c>
      <c r="D670">
        <v>20</v>
      </c>
      <c r="E670" t="s">
        <v>342</v>
      </c>
      <c r="F670" t="s">
        <v>325</v>
      </c>
      <c r="G670" s="9">
        <f>inf_mtm!C60</f>
        <v>0.89576827979580009</v>
      </c>
      <c r="H670" s="9">
        <f t="shared" ref="H670:N670" si="124">G670</f>
        <v>0.89576827979580009</v>
      </c>
      <c r="I670" s="9">
        <f t="shared" si="124"/>
        <v>0.89576827979580009</v>
      </c>
      <c r="J670" s="9">
        <f t="shared" si="124"/>
        <v>0.89576827979580009</v>
      </c>
      <c r="K670" s="9">
        <f t="shared" si="124"/>
        <v>0.89576827979580009</v>
      </c>
      <c r="L670" s="9">
        <f t="shared" si="124"/>
        <v>0.89576827979580009</v>
      </c>
      <c r="M670" s="9">
        <f t="shared" si="124"/>
        <v>0.89576827979580009</v>
      </c>
      <c r="N670" s="9">
        <f t="shared" si="124"/>
        <v>0.89576827979580009</v>
      </c>
    </row>
    <row r="671" spans="1:14">
      <c r="A671">
        <v>2</v>
      </c>
      <c r="B671">
        <v>24</v>
      </c>
      <c r="C671" t="s">
        <v>24</v>
      </c>
      <c r="D671">
        <v>20</v>
      </c>
      <c r="E671" t="s">
        <v>342</v>
      </c>
      <c r="F671" t="s">
        <v>325</v>
      </c>
      <c r="G671" s="9">
        <f>inf_mtm!C61</f>
        <v>1.0092665047742917</v>
      </c>
      <c r="H671" s="9">
        <f t="shared" ref="H671:N671" si="125">G671</f>
        <v>1.0092665047742917</v>
      </c>
      <c r="I671" s="9">
        <f t="shared" si="125"/>
        <v>1.0092665047742917</v>
      </c>
      <c r="J671" s="9">
        <f t="shared" si="125"/>
        <v>1.0092665047742917</v>
      </c>
      <c r="K671" s="9">
        <f t="shared" si="125"/>
        <v>1.0092665047742917</v>
      </c>
      <c r="L671" s="9">
        <f t="shared" si="125"/>
        <v>1.0092665047742917</v>
      </c>
      <c r="M671" s="9">
        <f t="shared" si="125"/>
        <v>1.0092665047742917</v>
      </c>
      <c r="N671" s="9">
        <f t="shared" si="125"/>
        <v>1.0092665047742917</v>
      </c>
    </row>
    <row r="672" spans="1:14">
      <c r="A672">
        <v>2</v>
      </c>
      <c r="B672">
        <v>25</v>
      </c>
      <c r="C672" t="s">
        <v>25</v>
      </c>
      <c r="D672">
        <v>20</v>
      </c>
      <c r="E672" t="s">
        <v>342</v>
      </c>
      <c r="F672" t="s">
        <v>325</v>
      </c>
      <c r="G672" s="9">
        <f>inf_mtm!C62</f>
        <v>0.53910882658442005</v>
      </c>
      <c r="H672" s="9">
        <f t="shared" ref="H672:N672" si="126">G672</f>
        <v>0.53910882658442005</v>
      </c>
      <c r="I672" s="9">
        <f t="shared" si="126"/>
        <v>0.53910882658442005</v>
      </c>
      <c r="J672" s="9">
        <f t="shared" si="126"/>
        <v>0.53910882658442005</v>
      </c>
      <c r="K672" s="9">
        <f t="shared" si="126"/>
        <v>0.53910882658442005</v>
      </c>
      <c r="L672" s="9">
        <f t="shared" si="126"/>
        <v>0.53910882658442005</v>
      </c>
      <c r="M672" s="9">
        <f t="shared" si="126"/>
        <v>0.53910882658442005</v>
      </c>
      <c r="N672" s="9">
        <f t="shared" si="126"/>
        <v>0.53910882658442005</v>
      </c>
    </row>
    <row r="673" spans="1:14">
      <c r="A673">
        <v>3</v>
      </c>
      <c r="B673">
        <v>26</v>
      </c>
      <c r="C673" t="s">
        <v>26</v>
      </c>
      <c r="D673">
        <v>20</v>
      </c>
      <c r="E673" t="s">
        <v>342</v>
      </c>
      <c r="F673" t="s">
        <v>325</v>
      </c>
      <c r="G673" s="9">
        <f>inf_mtm!C63</f>
        <v>0.57811184204580668</v>
      </c>
      <c r="H673" s="9">
        <f t="shared" ref="H673:N673" si="127">G673</f>
        <v>0.57811184204580668</v>
      </c>
      <c r="I673" s="9">
        <f t="shared" si="127"/>
        <v>0.57811184204580668</v>
      </c>
      <c r="J673" s="9">
        <f t="shared" si="127"/>
        <v>0.57811184204580668</v>
      </c>
      <c r="K673" s="9">
        <f t="shared" si="127"/>
        <v>0.57811184204580668</v>
      </c>
      <c r="L673" s="9">
        <f t="shared" si="127"/>
        <v>0.57811184204580668</v>
      </c>
      <c r="M673" s="9">
        <f t="shared" si="127"/>
        <v>0.57811184204580668</v>
      </c>
      <c r="N673" s="9">
        <f t="shared" si="127"/>
        <v>0.57811184204580668</v>
      </c>
    </row>
    <row r="674" spans="1:14">
      <c r="A674">
        <v>2</v>
      </c>
      <c r="B674">
        <v>27</v>
      </c>
      <c r="C674" t="s">
        <v>27</v>
      </c>
      <c r="D674">
        <v>20</v>
      </c>
      <c r="E674" t="s">
        <v>342</v>
      </c>
      <c r="F674" t="s">
        <v>325</v>
      </c>
      <c r="G674" s="9">
        <f>inf_mtm!C64</f>
        <v>0.61898645563717902</v>
      </c>
      <c r="H674" s="9">
        <f t="shared" ref="H674:N674" si="128">G674</f>
        <v>0.61898645563717902</v>
      </c>
      <c r="I674" s="9">
        <f t="shared" si="128"/>
        <v>0.61898645563717902</v>
      </c>
      <c r="J674" s="9">
        <f t="shared" si="128"/>
        <v>0.61898645563717902</v>
      </c>
      <c r="K674" s="9">
        <f t="shared" si="128"/>
        <v>0.61898645563717902</v>
      </c>
      <c r="L674" s="9">
        <f t="shared" si="128"/>
        <v>0.61898645563717902</v>
      </c>
      <c r="M674" s="9">
        <f t="shared" si="128"/>
        <v>0.61898645563717902</v>
      </c>
      <c r="N674" s="9">
        <f t="shared" si="128"/>
        <v>0.61898645563717902</v>
      </c>
    </row>
    <row r="675" spans="1:14">
      <c r="A675">
        <v>2</v>
      </c>
      <c r="B675">
        <v>28</v>
      </c>
      <c r="C675" t="s">
        <v>28</v>
      </c>
      <c r="D675">
        <v>20</v>
      </c>
      <c r="E675" t="s">
        <v>342</v>
      </c>
      <c r="F675" t="s">
        <v>325</v>
      </c>
      <c r="G675" s="9">
        <f>inf_mtm!C65</f>
        <v>1.0037546837917044</v>
      </c>
      <c r="H675" s="9">
        <f t="shared" ref="H675:N675" si="129">G675</f>
        <v>1.0037546837917044</v>
      </c>
      <c r="I675" s="9">
        <f t="shared" si="129"/>
        <v>1.0037546837917044</v>
      </c>
      <c r="J675" s="9">
        <f t="shared" si="129"/>
        <v>1.0037546837917044</v>
      </c>
      <c r="K675" s="9">
        <f t="shared" si="129"/>
        <v>1.0037546837917044</v>
      </c>
      <c r="L675" s="9">
        <f t="shared" si="129"/>
        <v>1.0037546837917044</v>
      </c>
      <c r="M675" s="9">
        <f t="shared" si="129"/>
        <v>1.0037546837917044</v>
      </c>
      <c r="N675" s="9">
        <f t="shared" si="129"/>
        <v>1.0037546837917044</v>
      </c>
    </row>
    <row r="676" spans="1:14">
      <c r="A676">
        <v>4</v>
      </c>
      <c r="B676">
        <v>29</v>
      </c>
      <c r="C676" t="s">
        <v>29</v>
      </c>
      <c r="D676">
        <v>20</v>
      </c>
      <c r="E676" t="s">
        <v>342</v>
      </c>
      <c r="F676" t="s">
        <v>325</v>
      </c>
      <c r="G676" s="9">
        <f>inf_mtm!C66</f>
        <v>0.96488123358619715</v>
      </c>
      <c r="H676" s="9">
        <f t="shared" ref="H676:N676" si="130">G676</f>
        <v>0.96488123358619715</v>
      </c>
      <c r="I676" s="9">
        <f t="shared" si="130"/>
        <v>0.96488123358619715</v>
      </c>
      <c r="J676" s="9">
        <f t="shared" si="130"/>
        <v>0.96488123358619715</v>
      </c>
      <c r="K676" s="9">
        <f t="shared" si="130"/>
        <v>0.96488123358619715</v>
      </c>
      <c r="L676" s="9">
        <f t="shared" si="130"/>
        <v>0.96488123358619715</v>
      </c>
      <c r="M676" s="9">
        <f t="shared" si="130"/>
        <v>0.96488123358619715</v>
      </c>
      <c r="N676" s="9">
        <f t="shared" si="130"/>
        <v>0.96488123358619715</v>
      </c>
    </row>
    <row r="677" spans="1:14">
      <c r="A677">
        <v>3</v>
      </c>
      <c r="B677">
        <v>30</v>
      </c>
      <c r="C677" t="s">
        <v>30</v>
      </c>
      <c r="D677">
        <v>20</v>
      </c>
      <c r="E677" t="s">
        <v>342</v>
      </c>
      <c r="F677" t="s">
        <v>325</v>
      </c>
      <c r="G677" s="9">
        <f>inf_mtm!C67</f>
        <v>1.2151901487034833</v>
      </c>
      <c r="H677" s="9">
        <f t="shared" ref="H677:N677" si="131">G677</f>
        <v>1.2151901487034833</v>
      </c>
      <c r="I677" s="9">
        <f t="shared" si="131"/>
        <v>1.2151901487034833</v>
      </c>
      <c r="J677" s="9">
        <f t="shared" si="131"/>
        <v>1.2151901487034833</v>
      </c>
      <c r="K677" s="9">
        <f t="shared" si="131"/>
        <v>1.2151901487034833</v>
      </c>
      <c r="L677" s="9">
        <f t="shared" si="131"/>
        <v>1.2151901487034833</v>
      </c>
      <c r="M677" s="9">
        <f t="shared" si="131"/>
        <v>1.2151901487034833</v>
      </c>
      <c r="N677" s="9">
        <f t="shared" si="131"/>
        <v>1.2151901487034833</v>
      </c>
    </row>
    <row r="678" spans="1:14">
      <c r="A678">
        <v>2</v>
      </c>
      <c r="B678">
        <v>31</v>
      </c>
      <c r="C678" t="s">
        <v>31</v>
      </c>
      <c r="D678">
        <v>20</v>
      </c>
      <c r="E678" t="s">
        <v>342</v>
      </c>
      <c r="F678" t="s">
        <v>325</v>
      </c>
      <c r="G678" s="9">
        <f>inf_mtm!C68</f>
        <v>0.80312398558524722</v>
      </c>
      <c r="H678" s="9">
        <f t="shared" ref="H678:N678" si="132">G678</f>
        <v>0.80312398558524722</v>
      </c>
      <c r="I678" s="9">
        <f t="shared" si="132"/>
        <v>0.80312398558524722</v>
      </c>
      <c r="J678" s="9">
        <f t="shared" si="132"/>
        <v>0.80312398558524722</v>
      </c>
      <c r="K678" s="9">
        <f t="shared" si="132"/>
        <v>0.80312398558524722</v>
      </c>
      <c r="L678" s="9">
        <f t="shared" si="132"/>
        <v>0.80312398558524722</v>
      </c>
      <c r="M678" s="9">
        <f t="shared" si="132"/>
        <v>0.80312398558524722</v>
      </c>
      <c r="N678" s="9">
        <f t="shared" si="132"/>
        <v>0.80312398558524722</v>
      </c>
    </row>
    <row r="679" spans="1:14">
      <c r="A679">
        <v>3</v>
      </c>
      <c r="B679">
        <v>32</v>
      </c>
      <c r="C679" t="s">
        <v>32</v>
      </c>
      <c r="D679">
        <v>20</v>
      </c>
      <c r="E679" t="s">
        <v>342</v>
      </c>
      <c r="F679" t="s">
        <v>325</v>
      </c>
      <c r="G679" s="9">
        <f>inf_mtm!C69</f>
        <v>0.59180574816586784</v>
      </c>
      <c r="H679" s="9">
        <f t="shared" ref="H679:N679" si="133">G679</f>
        <v>0.59180574816586784</v>
      </c>
      <c r="I679" s="9">
        <f t="shared" si="133"/>
        <v>0.59180574816586784</v>
      </c>
      <c r="J679" s="9">
        <f t="shared" si="133"/>
        <v>0.59180574816586784</v>
      </c>
      <c r="K679" s="9">
        <f t="shared" si="133"/>
        <v>0.59180574816586784</v>
      </c>
      <c r="L679" s="9">
        <f t="shared" si="133"/>
        <v>0.59180574816586784</v>
      </c>
      <c r="M679" s="9">
        <f t="shared" si="133"/>
        <v>0.59180574816586784</v>
      </c>
      <c r="N679" s="9">
        <f t="shared" si="133"/>
        <v>0.59180574816586784</v>
      </c>
    </row>
    <row r="680" spans="1:14">
      <c r="A680">
        <v>2</v>
      </c>
      <c r="B680">
        <v>33</v>
      </c>
      <c r="C680" t="s">
        <v>33</v>
      </c>
      <c r="D680">
        <v>20</v>
      </c>
      <c r="E680" t="s">
        <v>342</v>
      </c>
      <c r="F680" t="s">
        <v>325</v>
      </c>
      <c r="G680" s="9">
        <f>inf_mtm!C70</f>
        <v>0.74054773886283587</v>
      </c>
      <c r="H680" s="9">
        <f t="shared" ref="H680:N680" si="134">G680</f>
        <v>0.74054773886283587</v>
      </c>
      <c r="I680" s="9">
        <f t="shared" si="134"/>
        <v>0.74054773886283587</v>
      </c>
      <c r="J680" s="9">
        <f t="shared" si="134"/>
        <v>0.74054773886283587</v>
      </c>
      <c r="K680" s="9">
        <f t="shared" si="134"/>
        <v>0.74054773886283587</v>
      </c>
      <c r="L680" s="9">
        <f t="shared" si="134"/>
        <v>0.74054773886283587</v>
      </c>
      <c r="M680" s="9">
        <f t="shared" si="134"/>
        <v>0.74054773886283587</v>
      </c>
      <c r="N680" s="9">
        <f t="shared" si="134"/>
        <v>0.74054773886283587</v>
      </c>
    </row>
    <row r="681" spans="1:14">
      <c r="A681">
        <v>4</v>
      </c>
      <c r="B681">
        <v>34</v>
      </c>
      <c r="C681" t="s">
        <v>34</v>
      </c>
      <c r="D681">
        <v>20</v>
      </c>
      <c r="E681" t="s">
        <v>342</v>
      </c>
      <c r="F681" t="s">
        <v>325</v>
      </c>
      <c r="G681" s="9">
        <f>inf_mtm!C71</f>
        <v>0.44298205148752362</v>
      </c>
      <c r="H681" s="9">
        <f t="shared" ref="H681:N681" si="135">G681</f>
        <v>0.44298205148752362</v>
      </c>
      <c r="I681" s="9">
        <f t="shared" si="135"/>
        <v>0.44298205148752362</v>
      </c>
      <c r="J681" s="9">
        <f t="shared" si="135"/>
        <v>0.44298205148752362</v>
      </c>
      <c r="K681" s="9">
        <f t="shared" si="135"/>
        <v>0.44298205148752362</v>
      </c>
      <c r="L681" s="9">
        <f t="shared" si="135"/>
        <v>0.44298205148752362</v>
      </c>
      <c r="M681" s="9">
        <f t="shared" si="135"/>
        <v>0.44298205148752362</v>
      </c>
      <c r="N681" s="9">
        <f t="shared" si="135"/>
        <v>0.44298205148752362</v>
      </c>
    </row>
    <row r="682" spans="1:14">
      <c r="A682">
        <v>4</v>
      </c>
      <c r="B682">
        <v>1</v>
      </c>
      <c r="C682" t="s">
        <v>1</v>
      </c>
      <c r="D682">
        <v>21</v>
      </c>
      <c r="E682" t="s">
        <v>343</v>
      </c>
      <c r="F682" t="s">
        <v>326</v>
      </c>
      <c r="G682" s="9">
        <f>inf_mtm!D38</f>
        <v>0.704537947404825</v>
      </c>
      <c r="H682" s="9">
        <f t="shared" ref="H682:N682" si="136">G682</f>
        <v>0.704537947404825</v>
      </c>
      <c r="I682" s="9">
        <f t="shared" si="136"/>
        <v>0.704537947404825</v>
      </c>
      <c r="J682" s="9">
        <f t="shared" si="136"/>
        <v>0.704537947404825</v>
      </c>
      <c r="K682" s="9">
        <f t="shared" si="136"/>
        <v>0.704537947404825</v>
      </c>
      <c r="L682" s="9">
        <f t="shared" si="136"/>
        <v>0.704537947404825</v>
      </c>
      <c r="M682" s="9">
        <f t="shared" si="136"/>
        <v>0.704537947404825</v>
      </c>
      <c r="N682" s="9">
        <f t="shared" si="136"/>
        <v>0.704537947404825</v>
      </c>
    </row>
    <row r="683" spans="1:14">
      <c r="A683">
        <v>3</v>
      </c>
      <c r="B683">
        <v>2</v>
      </c>
      <c r="C683" t="s">
        <v>2</v>
      </c>
      <c r="D683">
        <v>21</v>
      </c>
      <c r="E683" t="s">
        <v>343</v>
      </c>
      <c r="F683" t="s">
        <v>326</v>
      </c>
      <c r="G683" s="9">
        <f>inf_mtm!D39</f>
        <v>0.29873590583212328</v>
      </c>
      <c r="H683" s="9">
        <f t="shared" ref="H683:N683" si="137">G683</f>
        <v>0.29873590583212328</v>
      </c>
      <c r="I683" s="9">
        <f t="shared" si="137"/>
        <v>0.29873590583212328</v>
      </c>
      <c r="J683" s="9">
        <f t="shared" si="137"/>
        <v>0.29873590583212328</v>
      </c>
      <c r="K683" s="9">
        <f t="shared" si="137"/>
        <v>0.29873590583212328</v>
      </c>
      <c r="L683" s="9">
        <f t="shared" si="137"/>
        <v>0.29873590583212328</v>
      </c>
      <c r="M683" s="9">
        <f t="shared" si="137"/>
        <v>0.29873590583212328</v>
      </c>
      <c r="N683" s="9">
        <f t="shared" si="137"/>
        <v>0.29873590583212328</v>
      </c>
    </row>
    <row r="684" spans="1:14">
      <c r="A684">
        <v>1</v>
      </c>
      <c r="B684">
        <v>3</v>
      </c>
      <c r="C684" t="s">
        <v>3</v>
      </c>
      <c r="D684">
        <v>21</v>
      </c>
      <c r="E684" t="s">
        <v>343</v>
      </c>
      <c r="F684" t="s">
        <v>326</v>
      </c>
      <c r="G684" s="9">
        <f>inf_mtm!D40</f>
        <v>1.4688433636808127</v>
      </c>
      <c r="H684" s="9">
        <f t="shared" ref="H684:N684" si="138">G684</f>
        <v>1.4688433636808127</v>
      </c>
      <c r="I684" s="9">
        <f t="shared" si="138"/>
        <v>1.4688433636808127</v>
      </c>
      <c r="J684" s="9">
        <f t="shared" si="138"/>
        <v>1.4688433636808127</v>
      </c>
      <c r="K684" s="9">
        <f t="shared" si="138"/>
        <v>1.4688433636808127</v>
      </c>
      <c r="L684" s="9">
        <f t="shared" si="138"/>
        <v>1.4688433636808127</v>
      </c>
      <c r="M684" s="9">
        <f t="shared" si="138"/>
        <v>1.4688433636808127</v>
      </c>
      <c r="N684" s="9">
        <f t="shared" si="138"/>
        <v>1.4688433636808127</v>
      </c>
    </row>
    <row r="685" spans="1:14">
      <c r="A685">
        <v>1</v>
      </c>
      <c r="B685">
        <v>4</v>
      </c>
      <c r="C685" t="s">
        <v>4</v>
      </c>
      <c r="D685">
        <v>21</v>
      </c>
      <c r="E685" t="s">
        <v>343</v>
      </c>
      <c r="F685" t="s">
        <v>326</v>
      </c>
      <c r="G685" s="9">
        <f>inf_mtm!D41</f>
        <v>0.34212516623150058</v>
      </c>
      <c r="H685" s="9">
        <f t="shared" ref="H685:N685" si="139">G685</f>
        <v>0.34212516623150058</v>
      </c>
      <c r="I685" s="9">
        <f t="shared" si="139"/>
        <v>0.34212516623150058</v>
      </c>
      <c r="J685" s="9">
        <f t="shared" si="139"/>
        <v>0.34212516623150058</v>
      </c>
      <c r="K685" s="9">
        <f t="shared" si="139"/>
        <v>0.34212516623150058</v>
      </c>
      <c r="L685" s="9">
        <f t="shared" si="139"/>
        <v>0.34212516623150058</v>
      </c>
      <c r="M685" s="9">
        <f t="shared" si="139"/>
        <v>0.34212516623150058</v>
      </c>
      <c r="N685" s="9">
        <f t="shared" si="139"/>
        <v>0.34212516623150058</v>
      </c>
    </row>
    <row r="686" spans="1:14">
      <c r="A686">
        <v>1</v>
      </c>
      <c r="B686">
        <v>5</v>
      </c>
      <c r="C686" t="s">
        <v>5</v>
      </c>
      <c r="D686">
        <v>21</v>
      </c>
      <c r="E686" t="s">
        <v>343</v>
      </c>
      <c r="F686" t="s">
        <v>326</v>
      </c>
      <c r="G686" s="9">
        <f>inf_mtm!D42</f>
        <v>0.78484373216347847</v>
      </c>
      <c r="H686" s="9">
        <f t="shared" ref="H686:N686" si="140">G686</f>
        <v>0.78484373216347847</v>
      </c>
      <c r="I686" s="9">
        <f t="shared" si="140"/>
        <v>0.78484373216347847</v>
      </c>
      <c r="J686" s="9">
        <f t="shared" si="140"/>
        <v>0.78484373216347847</v>
      </c>
      <c r="K686" s="9">
        <f t="shared" si="140"/>
        <v>0.78484373216347847</v>
      </c>
      <c r="L686" s="9">
        <f t="shared" si="140"/>
        <v>0.78484373216347847</v>
      </c>
      <c r="M686" s="9">
        <f t="shared" si="140"/>
        <v>0.78484373216347847</v>
      </c>
      <c r="N686" s="9">
        <f t="shared" si="140"/>
        <v>0.78484373216347847</v>
      </c>
    </row>
    <row r="687" spans="1:14">
      <c r="A687">
        <v>4</v>
      </c>
      <c r="B687">
        <v>6</v>
      </c>
      <c r="C687" t="s">
        <v>6</v>
      </c>
      <c r="D687">
        <v>21</v>
      </c>
      <c r="E687" t="s">
        <v>343</v>
      </c>
      <c r="F687" t="s">
        <v>326</v>
      </c>
      <c r="G687" s="9">
        <f>inf_mtm!D43</f>
        <v>0.88734413290469505</v>
      </c>
      <c r="H687" s="9">
        <f t="shared" ref="H687:N687" si="141">G687</f>
        <v>0.88734413290469505</v>
      </c>
      <c r="I687" s="9">
        <f t="shared" si="141"/>
        <v>0.88734413290469505</v>
      </c>
      <c r="J687" s="9">
        <f t="shared" si="141"/>
        <v>0.88734413290469505</v>
      </c>
      <c r="K687" s="9">
        <f t="shared" si="141"/>
        <v>0.88734413290469505</v>
      </c>
      <c r="L687" s="9">
        <f t="shared" si="141"/>
        <v>0.88734413290469505</v>
      </c>
      <c r="M687" s="9">
        <f t="shared" si="141"/>
        <v>0.88734413290469505</v>
      </c>
      <c r="N687" s="9">
        <f t="shared" si="141"/>
        <v>0.88734413290469505</v>
      </c>
    </row>
    <row r="688" spans="1:14">
      <c r="A688">
        <v>3</v>
      </c>
      <c r="B688">
        <v>7</v>
      </c>
      <c r="C688" t="s">
        <v>7</v>
      </c>
      <c r="D688">
        <v>21</v>
      </c>
      <c r="E688" t="s">
        <v>343</v>
      </c>
      <c r="F688" t="s">
        <v>326</v>
      </c>
      <c r="G688" s="9">
        <f>inf_mtm!D44</f>
        <v>0.83942466692099993</v>
      </c>
      <c r="H688" s="9">
        <f t="shared" ref="H688:N688" si="142">G688</f>
        <v>0.83942466692099993</v>
      </c>
      <c r="I688" s="9">
        <f t="shared" si="142"/>
        <v>0.83942466692099993</v>
      </c>
      <c r="J688" s="9">
        <f t="shared" si="142"/>
        <v>0.83942466692099993</v>
      </c>
      <c r="K688" s="9">
        <f t="shared" si="142"/>
        <v>0.83942466692099993</v>
      </c>
      <c r="L688" s="9">
        <f t="shared" si="142"/>
        <v>0.83942466692099993</v>
      </c>
      <c r="M688" s="9">
        <f t="shared" si="142"/>
        <v>0.83942466692099993</v>
      </c>
      <c r="N688" s="9">
        <f t="shared" si="142"/>
        <v>0.83942466692099993</v>
      </c>
    </row>
    <row r="689" spans="1:14">
      <c r="A689">
        <v>2</v>
      </c>
      <c r="B689">
        <v>8</v>
      </c>
      <c r="C689" t="s">
        <v>8</v>
      </c>
      <c r="D689">
        <v>21</v>
      </c>
      <c r="E689" t="s">
        <v>343</v>
      </c>
      <c r="F689" t="s">
        <v>326</v>
      </c>
      <c r="G689" s="9">
        <f>inf_mtm!D45</f>
        <v>0.22204591878938282</v>
      </c>
      <c r="H689" s="9">
        <f t="shared" ref="H689:N689" si="143">G689</f>
        <v>0.22204591878938282</v>
      </c>
      <c r="I689" s="9">
        <f t="shared" si="143"/>
        <v>0.22204591878938282</v>
      </c>
      <c r="J689" s="9">
        <f t="shared" si="143"/>
        <v>0.22204591878938282</v>
      </c>
      <c r="K689" s="9">
        <f t="shared" si="143"/>
        <v>0.22204591878938282</v>
      </c>
      <c r="L689" s="9">
        <f t="shared" si="143"/>
        <v>0.22204591878938282</v>
      </c>
      <c r="M689" s="9">
        <f t="shared" si="143"/>
        <v>0.22204591878938282</v>
      </c>
      <c r="N689" s="9">
        <f t="shared" si="143"/>
        <v>0.22204591878938282</v>
      </c>
    </row>
    <row r="690" spans="1:14">
      <c r="A690">
        <v>3</v>
      </c>
      <c r="B690">
        <v>9</v>
      </c>
      <c r="C690" t="s">
        <v>9</v>
      </c>
      <c r="D690">
        <v>21</v>
      </c>
      <c r="E690" t="s">
        <v>343</v>
      </c>
      <c r="F690" t="s">
        <v>326</v>
      </c>
      <c r="G690" s="9">
        <f>inf_mtm!D46</f>
        <v>0.76445917153339249</v>
      </c>
      <c r="H690" s="9">
        <f t="shared" ref="H690:N690" si="144">G690</f>
        <v>0.76445917153339249</v>
      </c>
      <c r="I690" s="9">
        <f t="shared" si="144"/>
        <v>0.76445917153339249</v>
      </c>
      <c r="J690" s="9">
        <f t="shared" si="144"/>
        <v>0.76445917153339249</v>
      </c>
      <c r="K690" s="9">
        <f t="shared" si="144"/>
        <v>0.76445917153339249</v>
      </c>
      <c r="L690" s="9">
        <f t="shared" si="144"/>
        <v>0.76445917153339249</v>
      </c>
      <c r="M690" s="9">
        <f t="shared" si="144"/>
        <v>0.76445917153339249</v>
      </c>
      <c r="N690" s="9">
        <f t="shared" si="144"/>
        <v>0.76445917153339249</v>
      </c>
    </row>
    <row r="691" spans="1:14">
      <c r="A691">
        <v>3</v>
      </c>
      <c r="B691">
        <v>10</v>
      </c>
      <c r="C691" t="s">
        <v>10</v>
      </c>
      <c r="D691">
        <v>21</v>
      </c>
      <c r="E691" t="s">
        <v>343</v>
      </c>
      <c r="F691" t="s">
        <v>326</v>
      </c>
      <c r="G691" s="9">
        <f>inf_mtm!D47</f>
        <v>0.40822545408080535</v>
      </c>
      <c r="H691" s="9">
        <f t="shared" ref="H691:N691" si="145">G691</f>
        <v>0.40822545408080535</v>
      </c>
      <c r="I691" s="9">
        <f t="shared" si="145"/>
        <v>0.40822545408080535</v>
      </c>
      <c r="J691" s="9">
        <f t="shared" si="145"/>
        <v>0.40822545408080535</v>
      </c>
      <c r="K691" s="9">
        <f t="shared" si="145"/>
        <v>0.40822545408080535</v>
      </c>
      <c r="L691" s="9">
        <f t="shared" si="145"/>
        <v>0.40822545408080535</v>
      </c>
      <c r="M691" s="9">
        <f t="shared" si="145"/>
        <v>0.40822545408080535</v>
      </c>
      <c r="N691" s="9">
        <f t="shared" si="145"/>
        <v>0.40822545408080535</v>
      </c>
    </row>
    <row r="692" spans="1:14">
      <c r="A692">
        <v>3</v>
      </c>
      <c r="B692">
        <v>11</v>
      </c>
      <c r="C692" t="s">
        <v>11</v>
      </c>
      <c r="D692">
        <v>21</v>
      </c>
      <c r="E692" t="s">
        <v>343</v>
      </c>
      <c r="F692" t="s">
        <v>326</v>
      </c>
      <c r="G692" s="9">
        <f>inf_mtm!D48</f>
        <v>0.34376909179308601</v>
      </c>
      <c r="H692" s="9">
        <f t="shared" ref="H692:N692" si="146">G692</f>
        <v>0.34376909179308601</v>
      </c>
      <c r="I692" s="9">
        <f t="shared" si="146"/>
        <v>0.34376909179308601</v>
      </c>
      <c r="J692" s="9">
        <f t="shared" si="146"/>
        <v>0.34376909179308601</v>
      </c>
      <c r="K692" s="9">
        <f t="shared" si="146"/>
        <v>0.34376909179308601</v>
      </c>
      <c r="L692" s="9">
        <f t="shared" si="146"/>
        <v>0.34376909179308601</v>
      </c>
      <c r="M692" s="9">
        <f t="shared" si="146"/>
        <v>0.34376909179308601</v>
      </c>
      <c r="N692" s="9">
        <f t="shared" si="146"/>
        <v>0.34376909179308601</v>
      </c>
    </row>
    <row r="693" spans="1:14">
      <c r="A693">
        <v>3</v>
      </c>
      <c r="B693">
        <v>12</v>
      </c>
      <c r="C693" t="s">
        <v>12</v>
      </c>
      <c r="D693">
        <v>21</v>
      </c>
      <c r="E693" t="s">
        <v>343</v>
      </c>
      <c r="F693" t="s">
        <v>326</v>
      </c>
      <c r="G693" s="9">
        <f>inf_mtm!D49</f>
        <v>0.35146330849769636</v>
      </c>
      <c r="H693" s="9">
        <f t="shared" ref="H693:N693" si="147">G693</f>
        <v>0.35146330849769636</v>
      </c>
      <c r="I693" s="9">
        <f t="shared" si="147"/>
        <v>0.35146330849769636</v>
      </c>
      <c r="J693" s="9">
        <f t="shared" si="147"/>
        <v>0.35146330849769636</v>
      </c>
      <c r="K693" s="9">
        <f t="shared" si="147"/>
        <v>0.35146330849769636</v>
      </c>
      <c r="L693" s="9">
        <f t="shared" si="147"/>
        <v>0.35146330849769636</v>
      </c>
      <c r="M693" s="9">
        <f t="shared" si="147"/>
        <v>0.35146330849769636</v>
      </c>
      <c r="N693" s="9">
        <f t="shared" si="147"/>
        <v>0.35146330849769636</v>
      </c>
    </row>
    <row r="694" spans="1:14">
      <c r="A694">
        <v>1</v>
      </c>
      <c r="B694">
        <v>13</v>
      </c>
      <c r="C694" t="s">
        <v>13</v>
      </c>
      <c r="D694">
        <v>21</v>
      </c>
      <c r="E694" t="s">
        <v>343</v>
      </c>
      <c r="F694" t="s">
        <v>326</v>
      </c>
      <c r="G694" s="9">
        <f>inf_mtm!D50</f>
        <v>0.92354067206123147</v>
      </c>
      <c r="H694" s="9">
        <f t="shared" ref="H694:N694" si="148">G694</f>
        <v>0.92354067206123147</v>
      </c>
      <c r="I694" s="9">
        <f t="shared" si="148"/>
        <v>0.92354067206123147</v>
      </c>
      <c r="J694" s="9">
        <f t="shared" si="148"/>
        <v>0.92354067206123147</v>
      </c>
      <c r="K694" s="9">
        <f t="shared" si="148"/>
        <v>0.92354067206123147</v>
      </c>
      <c r="L694" s="9">
        <f t="shared" si="148"/>
        <v>0.92354067206123147</v>
      </c>
      <c r="M694" s="9">
        <f t="shared" si="148"/>
        <v>0.92354067206123147</v>
      </c>
      <c r="N694" s="9">
        <f t="shared" si="148"/>
        <v>0.92354067206123147</v>
      </c>
    </row>
    <row r="695" spans="1:14">
      <c r="A695">
        <v>2</v>
      </c>
      <c r="B695">
        <v>14</v>
      </c>
      <c r="C695" t="s">
        <v>14</v>
      </c>
      <c r="D695">
        <v>21</v>
      </c>
      <c r="E695" t="s">
        <v>343</v>
      </c>
      <c r="F695" t="s">
        <v>326</v>
      </c>
      <c r="G695" s="9">
        <f>inf_mtm!D51</f>
        <v>0.90473750190824798</v>
      </c>
      <c r="H695" s="9">
        <f t="shared" ref="H695:N695" si="149">G695</f>
        <v>0.90473750190824798</v>
      </c>
      <c r="I695" s="9">
        <f t="shared" si="149"/>
        <v>0.90473750190824798</v>
      </c>
      <c r="J695" s="9">
        <f t="shared" si="149"/>
        <v>0.90473750190824798</v>
      </c>
      <c r="K695" s="9">
        <f t="shared" si="149"/>
        <v>0.90473750190824798</v>
      </c>
      <c r="L695" s="9">
        <f t="shared" si="149"/>
        <v>0.90473750190824798</v>
      </c>
      <c r="M695" s="9">
        <f t="shared" si="149"/>
        <v>0.90473750190824798</v>
      </c>
      <c r="N695" s="9">
        <f t="shared" si="149"/>
        <v>0.90473750190824798</v>
      </c>
    </row>
    <row r="696" spans="1:14">
      <c r="A696">
        <v>3</v>
      </c>
      <c r="B696">
        <v>15</v>
      </c>
      <c r="C696" t="s">
        <v>15</v>
      </c>
      <c r="D696">
        <v>21</v>
      </c>
      <c r="E696" t="s">
        <v>343</v>
      </c>
      <c r="F696" t="s">
        <v>326</v>
      </c>
      <c r="G696" s="9">
        <f>inf_mtm!D52</f>
        <v>0.73418835558569417</v>
      </c>
      <c r="H696" s="9">
        <f t="shared" ref="H696:N696" si="150">G696</f>
        <v>0.73418835558569417</v>
      </c>
      <c r="I696" s="9">
        <f t="shared" si="150"/>
        <v>0.73418835558569417</v>
      </c>
      <c r="J696" s="9">
        <f t="shared" si="150"/>
        <v>0.73418835558569417</v>
      </c>
      <c r="K696" s="9">
        <f t="shared" si="150"/>
        <v>0.73418835558569417</v>
      </c>
      <c r="L696" s="9">
        <f t="shared" si="150"/>
        <v>0.73418835558569417</v>
      </c>
      <c r="M696" s="9">
        <f t="shared" si="150"/>
        <v>0.73418835558569417</v>
      </c>
      <c r="N696" s="9">
        <f t="shared" si="150"/>
        <v>0.73418835558569417</v>
      </c>
    </row>
    <row r="697" spans="1:14">
      <c r="A697">
        <v>2</v>
      </c>
      <c r="B697">
        <v>16</v>
      </c>
      <c r="C697" t="s">
        <v>16</v>
      </c>
      <c r="D697">
        <v>21</v>
      </c>
      <c r="E697" t="s">
        <v>343</v>
      </c>
      <c r="F697" t="s">
        <v>326</v>
      </c>
      <c r="G697" s="9">
        <f>inf_mtm!D53</f>
        <v>0.7862211160172764</v>
      </c>
      <c r="H697" s="9">
        <f t="shared" ref="H697:N697" si="151">G697</f>
        <v>0.7862211160172764</v>
      </c>
      <c r="I697" s="9">
        <f t="shared" si="151"/>
        <v>0.7862211160172764</v>
      </c>
      <c r="J697" s="9">
        <f t="shared" si="151"/>
        <v>0.7862211160172764</v>
      </c>
      <c r="K697" s="9">
        <f t="shared" si="151"/>
        <v>0.7862211160172764</v>
      </c>
      <c r="L697" s="9">
        <f t="shared" si="151"/>
        <v>0.7862211160172764</v>
      </c>
      <c r="M697" s="9">
        <f t="shared" si="151"/>
        <v>0.7862211160172764</v>
      </c>
      <c r="N697" s="9">
        <f t="shared" si="151"/>
        <v>0.7862211160172764</v>
      </c>
    </row>
    <row r="698" spans="1:14">
      <c r="A698">
        <v>1</v>
      </c>
      <c r="B698">
        <v>17</v>
      </c>
      <c r="C698" t="s">
        <v>17</v>
      </c>
      <c r="D698">
        <v>21</v>
      </c>
      <c r="E698" t="s">
        <v>343</v>
      </c>
      <c r="F698" t="s">
        <v>326</v>
      </c>
      <c r="G698" s="9">
        <f>inf_mtm!D54</f>
        <v>0.77879658596054246</v>
      </c>
      <c r="H698" s="9">
        <f t="shared" ref="H698:N698" si="152">G698</f>
        <v>0.77879658596054246</v>
      </c>
      <c r="I698" s="9">
        <f t="shared" si="152"/>
        <v>0.77879658596054246</v>
      </c>
      <c r="J698" s="9">
        <f t="shared" si="152"/>
        <v>0.77879658596054246</v>
      </c>
      <c r="K698" s="9">
        <f t="shared" si="152"/>
        <v>0.77879658596054246</v>
      </c>
      <c r="L698" s="9">
        <f t="shared" si="152"/>
        <v>0.77879658596054246</v>
      </c>
      <c r="M698" s="9">
        <f t="shared" si="152"/>
        <v>0.77879658596054246</v>
      </c>
      <c r="N698" s="9">
        <f t="shared" si="152"/>
        <v>0.77879658596054246</v>
      </c>
    </row>
    <row r="699" spans="1:14">
      <c r="A699">
        <v>2</v>
      </c>
      <c r="B699">
        <v>18</v>
      </c>
      <c r="C699" t="s">
        <v>48</v>
      </c>
      <c r="D699">
        <v>21</v>
      </c>
      <c r="E699" t="s">
        <v>343</v>
      </c>
      <c r="F699" t="s">
        <v>326</v>
      </c>
      <c r="G699" s="9">
        <f>inf_mtm!D55</f>
        <v>0.34976498856201338</v>
      </c>
      <c r="H699" s="9">
        <f t="shared" ref="H699:N699" si="153">G699</f>
        <v>0.34976498856201338</v>
      </c>
      <c r="I699" s="9">
        <f t="shared" si="153"/>
        <v>0.34976498856201338</v>
      </c>
      <c r="J699" s="9">
        <f t="shared" si="153"/>
        <v>0.34976498856201338</v>
      </c>
      <c r="K699" s="9">
        <f t="shared" si="153"/>
        <v>0.34976498856201338</v>
      </c>
      <c r="L699" s="9">
        <f t="shared" si="153"/>
        <v>0.34976498856201338</v>
      </c>
      <c r="M699" s="9">
        <f t="shared" si="153"/>
        <v>0.34976498856201338</v>
      </c>
      <c r="N699" s="9">
        <f t="shared" si="153"/>
        <v>0.34976498856201338</v>
      </c>
    </row>
    <row r="700" spans="1:14">
      <c r="A700">
        <v>2</v>
      </c>
      <c r="B700">
        <v>19</v>
      </c>
      <c r="C700" t="s">
        <v>19</v>
      </c>
      <c r="D700">
        <v>21</v>
      </c>
      <c r="E700" t="s">
        <v>343</v>
      </c>
      <c r="F700" t="s">
        <v>326</v>
      </c>
      <c r="G700" s="9">
        <f>inf_mtm!D56</f>
        <v>0.42330614156154833</v>
      </c>
      <c r="H700" s="9">
        <f t="shared" ref="H700:N700" si="154">G700</f>
        <v>0.42330614156154833</v>
      </c>
      <c r="I700" s="9">
        <f t="shared" si="154"/>
        <v>0.42330614156154833</v>
      </c>
      <c r="J700" s="9">
        <f t="shared" si="154"/>
        <v>0.42330614156154833</v>
      </c>
      <c r="K700" s="9">
        <f t="shared" si="154"/>
        <v>0.42330614156154833</v>
      </c>
      <c r="L700" s="9">
        <f t="shared" si="154"/>
        <v>0.42330614156154833</v>
      </c>
      <c r="M700" s="9">
        <f t="shared" si="154"/>
        <v>0.42330614156154833</v>
      </c>
      <c r="N700" s="9">
        <f t="shared" si="154"/>
        <v>0.42330614156154833</v>
      </c>
    </row>
    <row r="701" spans="1:14">
      <c r="A701">
        <v>2</v>
      </c>
      <c r="B701">
        <v>20</v>
      </c>
      <c r="C701" t="s">
        <v>20</v>
      </c>
      <c r="D701">
        <v>21</v>
      </c>
      <c r="E701" t="s">
        <v>343</v>
      </c>
      <c r="F701" t="s">
        <v>326</v>
      </c>
      <c r="G701" s="9">
        <f>inf_mtm!D57</f>
        <v>0.76848373668996484</v>
      </c>
      <c r="H701" s="9">
        <f t="shared" ref="H701:N701" si="155">G701</f>
        <v>0.76848373668996484</v>
      </c>
      <c r="I701" s="9">
        <f t="shared" si="155"/>
        <v>0.76848373668996484</v>
      </c>
      <c r="J701" s="9">
        <f t="shared" si="155"/>
        <v>0.76848373668996484</v>
      </c>
      <c r="K701" s="9">
        <f t="shared" si="155"/>
        <v>0.76848373668996484</v>
      </c>
      <c r="L701" s="9">
        <f t="shared" si="155"/>
        <v>0.76848373668996484</v>
      </c>
      <c r="M701" s="9">
        <f t="shared" si="155"/>
        <v>0.76848373668996484</v>
      </c>
      <c r="N701" s="9">
        <f t="shared" si="155"/>
        <v>0.76848373668996484</v>
      </c>
    </row>
    <row r="702" spans="1:14">
      <c r="A702">
        <v>3</v>
      </c>
      <c r="B702">
        <v>21</v>
      </c>
      <c r="C702" t="s">
        <v>21</v>
      </c>
      <c r="D702">
        <v>21</v>
      </c>
      <c r="E702" t="s">
        <v>343</v>
      </c>
      <c r="F702" t="s">
        <v>326</v>
      </c>
      <c r="G702" s="9">
        <f>inf_mtm!D58</f>
        <v>1.4310267474647116</v>
      </c>
      <c r="H702" s="9">
        <f t="shared" ref="H702:N702" si="156">G702</f>
        <v>1.4310267474647116</v>
      </c>
      <c r="I702" s="9">
        <f t="shared" si="156"/>
        <v>1.4310267474647116</v>
      </c>
      <c r="J702" s="9">
        <f t="shared" si="156"/>
        <v>1.4310267474647116</v>
      </c>
      <c r="K702" s="9">
        <f t="shared" si="156"/>
        <v>1.4310267474647116</v>
      </c>
      <c r="L702" s="9">
        <f t="shared" si="156"/>
        <v>1.4310267474647116</v>
      </c>
      <c r="M702" s="9">
        <f t="shared" si="156"/>
        <v>1.4310267474647116</v>
      </c>
      <c r="N702" s="9">
        <f t="shared" si="156"/>
        <v>1.4310267474647116</v>
      </c>
    </row>
    <row r="703" spans="1:14">
      <c r="A703">
        <v>3</v>
      </c>
      <c r="B703">
        <v>22</v>
      </c>
      <c r="C703" t="s">
        <v>22</v>
      </c>
      <c r="D703">
        <v>21</v>
      </c>
      <c r="E703" t="s">
        <v>343</v>
      </c>
      <c r="F703" t="s">
        <v>326</v>
      </c>
      <c r="G703" s="9">
        <f>inf_mtm!D59</f>
        <v>0.66391154468695235</v>
      </c>
      <c r="H703" s="9">
        <f t="shared" ref="H703:N703" si="157">G703</f>
        <v>0.66391154468695235</v>
      </c>
      <c r="I703" s="9">
        <f t="shared" si="157"/>
        <v>0.66391154468695235</v>
      </c>
      <c r="J703" s="9">
        <f t="shared" si="157"/>
        <v>0.66391154468695235</v>
      </c>
      <c r="K703" s="9">
        <f t="shared" si="157"/>
        <v>0.66391154468695235</v>
      </c>
      <c r="L703" s="9">
        <f t="shared" si="157"/>
        <v>0.66391154468695235</v>
      </c>
      <c r="M703" s="9">
        <f t="shared" si="157"/>
        <v>0.66391154468695235</v>
      </c>
      <c r="N703" s="9">
        <f t="shared" si="157"/>
        <v>0.66391154468695235</v>
      </c>
    </row>
    <row r="704" spans="1:14">
      <c r="A704">
        <v>3</v>
      </c>
      <c r="B704">
        <v>23</v>
      </c>
      <c r="C704" t="s">
        <v>23</v>
      </c>
      <c r="D704">
        <v>21</v>
      </c>
      <c r="E704" t="s">
        <v>343</v>
      </c>
      <c r="F704" t="s">
        <v>326</v>
      </c>
      <c r="G704" s="9">
        <f>inf_mtm!D60</f>
        <v>0.70114059864724954</v>
      </c>
      <c r="H704" s="9">
        <f t="shared" ref="H704:N704" si="158">G704</f>
        <v>0.70114059864724954</v>
      </c>
      <c r="I704" s="9">
        <f t="shared" si="158"/>
        <v>0.70114059864724954</v>
      </c>
      <c r="J704" s="9">
        <f t="shared" si="158"/>
        <v>0.70114059864724954</v>
      </c>
      <c r="K704" s="9">
        <f t="shared" si="158"/>
        <v>0.70114059864724954</v>
      </c>
      <c r="L704" s="9">
        <f t="shared" si="158"/>
        <v>0.70114059864724954</v>
      </c>
      <c r="M704" s="9">
        <f t="shared" si="158"/>
        <v>0.70114059864724954</v>
      </c>
      <c r="N704" s="9">
        <f t="shared" si="158"/>
        <v>0.70114059864724954</v>
      </c>
    </row>
    <row r="705" spans="1:14">
      <c r="A705">
        <v>2</v>
      </c>
      <c r="B705">
        <v>24</v>
      </c>
      <c r="C705" t="s">
        <v>24</v>
      </c>
      <c r="D705">
        <v>21</v>
      </c>
      <c r="E705" t="s">
        <v>343</v>
      </c>
      <c r="F705" t="s">
        <v>326</v>
      </c>
      <c r="G705" s="9">
        <f>inf_mtm!D61</f>
        <v>1.0006925375438709</v>
      </c>
      <c r="H705" s="9">
        <f t="shared" ref="H705:N705" si="159">G705</f>
        <v>1.0006925375438709</v>
      </c>
      <c r="I705" s="9">
        <f t="shared" si="159"/>
        <v>1.0006925375438709</v>
      </c>
      <c r="J705" s="9">
        <f t="shared" si="159"/>
        <v>1.0006925375438709</v>
      </c>
      <c r="K705" s="9">
        <f t="shared" si="159"/>
        <v>1.0006925375438709</v>
      </c>
      <c r="L705" s="9">
        <f t="shared" si="159"/>
        <v>1.0006925375438709</v>
      </c>
      <c r="M705" s="9">
        <f t="shared" si="159"/>
        <v>1.0006925375438709</v>
      </c>
      <c r="N705" s="9">
        <f t="shared" si="159"/>
        <v>1.0006925375438709</v>
      </c>
    </row>
    <row r="706" spans="1:14">
      <c r="A706">
        <v>2</v>
      </c>
      <c r="B706">
        <v>25</v>
      </c>
      <c r="C706" t="s">
        <v>25</v>
      </c>
      <c r="D706">
        <v>21</v>
      </c>
      <c r="E706" t="s">
        <v>343</v>
      </c>
      <c r="F706" t="s">
        <v>326</v>
      </c>
      <c r="G706" s="9">
        <f>inf_mtm!D62</f>
        <v>0.46649860045232266</v>
      </c>
      <c r="H706" s="9">
        <f t="shared" ref="H706:N706" si="160">G706</f>
        <v>0.46649860045232266</v>
      </c>
      <c r="I706" s="9">
        <f t="shared" si="160"/>
        <v>0.46649860045232266</v>
      </c>
      <c r="J706" s="9">
        <f t="shared" si="160"/>
        <v>0.46649860045232266</v>
      </c>
      <c r="K706" s="9">
        <f t="shared" si="160"/>
        <v>0.46649860045232266</v>
      </c>
      <c r="L706" s="9">
        <f t="shared" si="160"/>
        <v>0.46649860045232266</v>
      </c>
      <c r="M706" s="9">
        <f t="shared" si="160"/>
        <v>0.46649860045232266</v>
      </c>
      <c r="N706" s="9">
        <f t="shared" si="160"/>
        <v>0.46649860045232266</v>
      </c>
    </row>
    <row r="707" spans="1:14">
      <c r="A707">
        <v>3</v>
      </c>
      <c r="B707">
        <v>26</v>
      </c>
      <c r="C707" t="s">
        <v>26</v>
      </c>
      <c r="D707">
        <v>21</v>
      </c>
      <c r="E707" t="s">
        <v>343</v>
      </c>
      <c r="F707" t="s">
        <v>326</v>
      </c>
      <c r="G707" s="9">
        <f>inf_mtm!D63</f>
        <v>0.5221309576361729</v>
      </c>
      <c r="H707" s="9">
        <f t="shared" ref="H707:N707" si="161">G707</f>
        <v>0.5221309576361729</v>
      </c>
      <c r="I707" s="9">
        <f t="shared" si="161"/>
        <v>0.5221309576361729</v>
      </c>
      <c r="J707" s="9">
        <f t="shared" si="161"/>
        <v>0.5221309576361729</v>
      </c>
      <c r="K707" s="9">
        <f t="shared" si="161"/>
        <v>0.5221309576361729</v>
      </c>
      <c r="L707" s="9">
        <f t="shared" si="161"/>
        <v>0.5221309576361729</v>
      </c>
      <c r="M707" s="9">
        <f t="shared" si="161"/>
        <v>0.5221309576361729</v>
      </c>
      <c r="N707" s="9">
        <f t="shared" si="161"/>
        <v>0.5221309576361729</v>
      </c>
    </row>
    <row r="708" spans="1:14">
      <c r="A708">
        <v>2</v>
      </c>
      <c r="B708">
        <v>27</v>
      </c>
      <c r="C708" t="s">
        <v>27</v>
      </c>
      <c r="D708">
        <v>21</v>
      </c>
      <c r="E708" t="s">
        <v>343</v>
      </c>
      <c r="F708" t="s">
        <v>326</v>
      </c>
      <c r="G708" s="9">
        <f>inf_mtm!D64</f>
        <v>0.53416345250704234</v>
      </c>
      <c r="H708" s="9">
        <f t="shared" ref="H708:N708" si="162">G708</f>
        <v>0.53416345250704234</v>
      </c>
      <c r="I708" s="9">
        <f t="shared" si="162"/>
        <v>0.53416345250704234</v>
      </c>
      <c r="J708" s="9">
        <f t="shared" si="162"/>
        <v>0.53416345250704234</v>
      </c>
      <c r="K708" s="9">
        <f t="shared" si="162"/>
        <v>0.53416345250704234</v>
      </c>
      <c r="L708" s="9">
        <f t="shared" si="162"/>
        <v>0.53416345250704234</v>
      </c>
      <c r="M708" s="9">
        <f t="shared" si="162"/>
        <v>0.53416345250704234</v>
      </c>
      <c r="N708" s="9">
        <f t="shared" si="162"/>
        <v>0.53416345250704234</v>
      </c>
    </row>
    <row r="709" spans="1:14">
      <c r="A709">
        <v>2</v>
      </c>
      <c r="B709">
        <v>28</v>
      </c>
      <c r="C709" t="s">
        <v>28</v>
      </c>
      <c r="D709">
        <v>21</v>
      </c>
      <c r="E709" t="s">
        <v>343</v>
      </c>
      <c r="F709" t="s">
        <v>326</v>
      </c>
      <c r="G709" s="9">
        <f>inf_mtm!D65</f>
        <v>1.2533662049299967</v>
      </c>
      <c r="H709" s="9">
        <f t="shared" ref="H709:N709" si="163">G709</f>
        <v>1.2533662049299967</v>
      </c>
      <c r="I709" s="9">
        <f t="shared" si="163"/>
        <v>1.2533662049299967</v>
      </c>
      <c r="J709" s="9">
        <f t="shared" si="163"/>
        <v>1.2533662049299967</v>
      </c>
      <c r="K709" s="9">
        <f t="shared" si="163"/>
        <v>1.2533662049299967</v>
      </c>
      <c r="L709" s="9">
        <f t="shared" si="163"/>
        <v>1.2533662049299967</v>
      </c>
      <c r="M709" s="9">
        <f t="shared" si="163"/>
        <v>1.2533662049299967</v>
      </c>
      <c r="N709" s="9">
        <f t="shared" si="163"/>
        <v>1.2533662049299967</v>
      </c>
    </row>
    <row r="710" spans="1:14">
      <c r="A710">
        <v>4</v>
      </c>
      <c r="B710">
        <v>29</v>
      </c>
      <c r="C710" t="s">
        <v>29</v>
      </c>
      <c r="D710">
        <v>21</v>
      </c>
      <c r="E710" t="s">
        <v>343</v>
      </c>
      <c r="F710" t="s">
        <v>326</v>
      </c>
      <c r="G710" s="9">
        <f>inf_mtm!D66</f>
        <v>0.71026455877456329</v>
      </c>
      <c r="H710" s="9">
        <f t="shared" ref="H710:N710" si="164">G710</f>
        <v>0.71026455877456329</v>
      </c>
      <c r="I710" s="9">
        <f t="shared" si="164"/>
        <v>0.71026455877456329</v>
      </c>
      <c r="J710" s="9">
        <f t="shared" si="164"/>
        <v>0.71026455877456329</v>
      </c>
      <c r="K710" s="9">
        <f t="shared" si="164"/>
        <v>0.71026455877456329</v>
      </c>
      <c r="L710" s="9">
        <f t="shared" si="164"/>
        <v>0.71026455877456329</v>
      </c>
      <c r="M710" s="9">
        <f t="shared" si="164"/>
        <v>0.71026455877456329</v>
      </c>
      <c r="N710" s="9">
        <f t="shared" si="164"/>
        <v>0.71026455877456329</v>
      </c>
    </row>
    <row r="711" spans="1:14">
      <c r="A711">
        <v>3</v>
      </c>
      <c r="B711">
        <v>30</v>
      </c>
      <c r="C711" t="s">
        <v>30</v>
      </c>
      <c r="D711">
        <v>21</v>
      </c>
      <c r="E711" t="s">
        <v>343</v>
      </c>
      <c r="F711" t="s">
        <v>326</v>
      </c>
      <c r="G711" s="9">
        <f>inf_mtm!D67</f>
        <v>1.0225359402496037</v>
      </c>
      <c r="H711" s="9">
        <f t="shared" ref="H711:N711" si="165">G711</f>
        <v>1.0225359402496037</v>
      </c>
      <c r="I711" s="9">
        <f t="shared" si="165"/>
        <v>1.0225359402496037</v>
      </c>
      <c r="J711" s="9">
        <f t="shared" si="165"/>
        <v>1.0225359402496037</v>
      </c>
      <c r="K711" s="9">
        <f t="shared" si="165"/>
        <v>1.0225359402496037</v>
      </c>
      <c r="L711" s="9">
        <f t="shared" si="165"/>
        <v>1.0225359402496037</v>
      </c>
      <c r="M711" s="9">
        <f t="shared" si="165"/>
        <v>1.0225359402496037</v>
      </c>
      <c r="N711" s="9">
        <f t="shared" si="165"/>
        <v>1.0225359402496037</v>
      </c>
    </row>
    <row r="712" spans="1:14">
      <c r="A712">
        <v>2</v>
      </c>
      <c r="B712">
        <v>31</v>
      </c>
      <c r="C712" t="s">
        <v>31</v>
      </c>
      <c r="D712">
        <v>21</v>
      </c>
      <c r="E712" t="s">
        <v>343</v>
      </c>
      <c r="F712" t="s">
        <v>326</v>
      </c>
      <c r="G712" s="9">
        <f>inf_mtm!D68</f>
        <v>0.67727162293008003</v>
      </c>
      <c r="H712" s="9">
        <f t="shared" ref="H712:N712" si="166">G712</f>
        <v>0.67727162293008003</v>
      </c>
      <c r="I712" s="9">
        <f t="shared" si="166"/>
        <v>0.67727162293008003</v>
      </c>
      <c r="J712" s="9">
        <f t="shared" si="166"/>
        <v>0.67727162293008003</v>
      </c>
      <c r="K712" s="9">
        <f t="shared" si="166"/>
        <v>0.67727162293008003</v>
      </c>
      <c r="L712" s="9">
        <f t="shared" si="166"/>
        <v>0.67727162293008003</v>
      </c>
      <c r="M712" s="9">
        <f t="shared" si="166"/>
        <v>0.67727162293008003</v>
      </c>
      <c r="N712" s="9">
        <f t="shared" si="166"/>
        <v>0.67727162293008003</v>
      </c>
    </row>
    <row r="713" spans="1:14">
      <c r="A713">
        <v>3</v>
      </c>
      <c r="B713">
        <v>32</v>
      </c>
      <c r="C713" t="s">
        <v>32</v>
      </c>
      <c r="D713">
        <v>21</v>
      </c>
      <c r="E713" t="s">
        <v>343</v>
      </c>
      <c r="F713" t="s">
        <v>326</v>
      </c>
      <c r="G713" s="9">
        <f>inf_mtm!D69</f>
        <v>0.33580113137954409</v>
      </c>
      <c r="H713" s="9">
        <f t="shared" ref="H713:N713" si="167">G713</f>
        <v>0.33580113137954409</v>
      </c>
      <c r="I713" s="9">
        <f t="shared" si="167"/>
        <v>0.33580113137954409</v>
      </c>
      <c r="J713" s="9">
        <f t="shared" si="167"/>
        <v>0.33580113137954409</v>
      </c>
      <c r="K713" s="9">
        <f t="shared" si="167"/>
        <v>0.33580113137954409</v>
      </c>
      <c r="L713" s="9">
        <f t="shared" si="167"/>
        <v>0.33580113137954409</v>
      </c>
      <c r="M713" s="9">
        <f t="shared" si="167"/>
        <v>0.33580113137954409</v>
      </c>
      <c r="N713" s="9">
        <f t="shared" si="167"/>
        <v>0.33580113137954409</v>
      </c>
    </row>
    <row r="714" spans="1:14">
      <c r="A714">
        <v>2</v>
      </c>
      <c r="B714">
        <v>33</v>
      </c>
      <c r="C714" t="s">
        <v>33</v>
      </c>
      <c r="D714">
        <v>21</v>
      </c>
      <c r="E714" t="s">
        <v>343</v>
      </c>
      <c r="F714" t="s">
        <v>326</v>
      </c>
      <c r="G714" s="9">
        <f>inf_mtm!D70</f>
        <v>0.67576111409283413</v>
      </c>
      <c r="H714" s="9">
        <f t="shared" ref="H714:N714" si="168">G714</f>
        <v>0.67576111409283413</v>
      </c>
      <c r="I714" s="9">
        <f t="shared" si="168"/>
        <v>0.67576111409283413</v>
      </c>
      <c r="J714" s="9">
        <f t="shared" si="168"/>
        <v>0.67576111409283413</v>
      </c>
      <c r="K714" s="9">
        <f t="shared" si="168"/>
        <v>0.67576111409283413</v>
      </c>
      <c r="L714" s="9">
        <f t="shared" si="168"/>
        <v>0.67576111409283413</v>
      </c>
      <c r="M714" s="9">
        <f t="shared" si="168"/>
        <v>0.67576111409283413</v>
      </c>
      <c r="N714" s="9">
        <f t="shared" si="168"/>
        <v>0.67576111409283413</v>
      </c>
    </row>
    <row r="715" spans="1:14">
      <c r="A715">
        <v>4</v>
      </c>
      <c r="B715">
        <v>34</v>
      </c>
      <c r="C715" t="s">
        <v>34</v>
      </c>
      <c r="D715">
        <v>21</v>
      </c>
      <c r="E715" t="s">
        <v>343</v>
      </c>
      <c r="F715" t="s">
        <v>326</v>
      </c>
      <c r="G715" s="9">
        <f>inf_mtm!D71</f>
        <v>0.25440214827709395</v>
      </c>
      <c r="H715" s="9">
        <f t="shared" ref="H715:N715" si="169">G715</f>
        <v>0.25440214827709395</v>
      </c>
      <c r="I715" s="9">
        <f t="shared" si="169"/>
        <v>0.25440214827709395</v>
      </c>
      <c r="J715" s="9">
        <f t="shared" si="169"/>
        <v>0.25440214827709395</v>
      </c>
      <c r="K715" s="9">
        <f t="shared" si="169"/>
        <v>0.25440214827709395</v>
      </c>
      <c r="L715" s="9">
        <f t="shared" si="169"/>
        <v>0.25440214827709395</v>
      </c>
      <c r="M715" s="9">
        <f t="shared" si="169"/>
        <v>0.25440214827709395</v>
      </c>
      <c r="N715" s="9">
        <f t="shared" si="169"/>
        <v>0.25440214827709395</v>
      </c>
    </row>
    <row r="716" spans="1:14">
      <c r="A716">
        <v>4</v>
      </c>
      <c r="B716">
        <v>1</v>
      </c>
      <c r="C716" t="s">
        <v>1</v>
      </c>
      <c r="D716">
        <v>22</v>
      </c>
      <c r="E716" t="s">
        <v>330</v>
      </c>
      <c r="F716" t="s">
        <v>331</v>
      </c>
      <c r="G716" s="9">
        <f>Labor_imp_stata!D77</f>
        <v>59.813082292437059</v>
      </c>
      <c r="H716" s="9">
        <f>Labor_imp_stata!E77</f>
        <v>60.648822822956461</v>
      </c>
      <c r="I716" s="9">
        <f>Labor_imp_stata!F77</f>
        <v>58.747804017241748</v>
      </c>
      <c r="J716" s="9">
        <f>Labor_imp_stata!G77</f>
        <v>57.306460062929233</v>
      </c>
      <c r="K716" s="9">
        <f>Labor_imp_stata!H77</f>
        <v>55.760321411373496</v>
      </c>
      <c r="L716" s="9">
        <f>Labor_imp_stata!I77</f>
        <v>56.69408401729801</v>
      </c>
      <c r="M716" s="9">
        <f>Labor_imp_stata!J77</f>
        <v>57.550262125309196</v>
      </c>
      <c r="N716" s="9">
        <f>Labor_imp_stata!K77</f>
        <v>56.867358180829534</v>
      </c>
    </row>
    <row r="717" spans="1:14">
      <c r="A717">
        <v>3</v>
      </c>
      <c r="B717">
        <v>2</v>
      </c>
      <c r="C717" t="s">
        <v>2</v>
      </c>
      <c r="D717">
        <v>22</v>
      </c>
      <c r="E717" t="s">
        <v>330</v>
      </c>
      <c r="F717" t="s">
        <v>331</v>
      </c>
      <c r="G717" s="9">
        <f>Labor_imp_stata!D78</f>
        <v>47.328934444795919</v>
      </c>
      <c r="H717" s="9">
        <f>Labor_imp_stata!E78</f>
        <v>50.891932744474317</v>
      </c>
      <c r="I717" s="9">
        <f>Labor_imp_stata!F78</f>
        <v>53.588779441634195</v>
      </c>
      <c r="J717" s="9">
        <f>Labor_imp_stata!G78</f>
        <v>55.542964678758004</v>
      </c>
      <c r="K717" s="9">
        <f>Labor_imp_stata!H78</f>
        <v>56.814947311358523</v>
      </c>
      <c r="L717" s="9">
        <f>Labor_imp_stata!I78</f>
        <v>60.436254407796831</v>
      </c>
      <c r="M717" s="9">
        <f>Labor_imp_stata!J78</f>
        <v>61.886400735485992</v>
      </c>
      <c r="N717" s="9">
        <f>Labor_imp_stata!K78</f>
        <v>64.871837584425393</v>
      </c>
    </row>
    <row r="718" spans="1:14">
      <c r="A718">
        <v>1</v>
      </c>
      <c r="B718">
        <v>3</v>
      </c>
      <c r="C718" t="s">
        <v>3</v>
      </c>
      <c r="D718">
        <v>22</v>
      </c>
      <c r="E718" t="s">
        <v>330</v>
      </c>
      <c r="F718" t="s">
        <v>331</v>
      </c>
      <c r="G718" s="9">
        <f>Labor_imp_stata!D79</f>
        <v>68.129729855161543</v>
      </c>
      <c r="H718" s="9">
        <f>Labor_imp_stata!E79</f>
        <v>70.598961200643231</v>
      </c>
      <c r="I718" s="9">
        <f>Labor_imp_stata!F79</f>
        <v>73.084672380892485</v>
      </c>
      <c r="J718" s="9">
        <f>Labor_imp_stata!G79</f>
        <v>73.663559040883143</v>
      </c>
      <c r="K718" s="9">
        <f>Labor_imp_stata!H79</f>
        <v>69.665524219967097</v>
      </c>
      <c r="L718" s="9">
        <f>Labor_imp_stata!I79</f>
        <v>74.316844033314595</v>
      </c>
      <c r="M718" s="9">
        <f>Labor_imp_stata!J79</f>
        <v>74.443426114182898</v>
      </c>
      <c r="N718" s="9">
        <f>Labor_imp_stata!K79</f>
        <v>75.749479802872671</v>
      </c>
    </row>
    <row r="719" spans="1:14">
      <c r="A719">
        <v>1</v>
      </c>
      <c r="B719">
        <v>4</v>
      </c>
      <c r="C719" t="s">
        <v>4</v>
      </c>
      <c r="D719">
        <v>22</v>
      </c>
      <c r="E719" t="s">
        <v>330</v>
      </c>
      <c r="F719" t="s">
        <v>331</v>
      </c>
      <c r="G719" s="9">
        <f>Labor_imp_stata!D80</f>
        <v>66.202557334401575</v>
      </c>
      <c r="H719" s="9">
        <f>Labor_imp_stata!E80</f>
        <v>70.632577342987688</v>
      </c>
      <c r="I719" s="9">
        <f>Labor_imp_stata!F80</f>
        <v>71.971941445309341</v>
      </c>
      <c r="J719" s="9">
        <f>Labor_imp_stata!G80</f>
        <v>76.340328797669031</v>
      </c>
      <c r="K719" s="9">
        <f>Labor_imp_stata!H80</f>
        <v>76.218004845045598</v>
      </c>
      <c r="L719" s="9">
        <f>Labor_imp_stata!I80</f>
        <v>80.759034939142083</v>
      </c>
      <c r="M719" s="9">
        <f>Labor_imp_stata!J80</f>
        <v>81.366084100203736</v>
      </c>
      <c r="N719" s="9">
        <f>Labor_imp_stata!K80</f>
        <v>80.691444171336443</v>
      </c>
    </row>
    <row r="720" spans="1:14">
      <c r="A720">
        <v>1</v>
      </c>
      <c r="B720">
        <v>5</v>
      </c>
      <c r="C720" t="s">
        <v>5</v>
      </c>
      <c r="D720">
        <v>22</v>
      </c>
      <c r="E720" t="s">
        <v>330</v>
      </c>
      <c r="F720" t="s">
        <v>331</v>
      </c>
      <c r="G720" s="9">
        <f>Labor_imp_stata!D81</f>
        <v>37.637653930131165</v>
      </c>
      <c r="H720" s="9">
        <f>Labor_imp_stata!E81</f>
        <v>41.255278541622602</v>
      </c>
      <c r="I720" s="9">
        <f>Labor_imp_stata!F81</f>
        <v>41.67517961680214</v>
      </c>
      <c r="J720" s="9">
        <f>Labor_imp_stata!G81</f>
        <v>42.093652999998895</v>
      </c>
      <c r="K720" s="9">
        <f>Labor_imp_stata!H81</f>
        <v>41.531345501574656</v>
      </c>
      <c r="L720" s="9">
        <f>Labor_imp_stata!I81</f>
        <v>45.096032481007015</v>
      </c>
      <c r="M720" s="9">
        <f>Labor_imp_stata!J81</f>
        <v>45.84624526318084</v>
      </c>
      <c r="N720" s="9">
        <f>Labor_imp_stata!K81</f>
        <v>45.756285005107351</v>
      </c>
    </row>
    <row r="721" spans="1:14">
      <c r="A721">
        <v>4</v>
      </c>
      <c r="B721">
        <v>6</v>
      </c>
      <c r="C721" t="s">
        <v>6</v>
      </c>
      <c r="D721">
        <v>22</v>
      </c>
      <c r="E721" t="s">
        <v>330</v>
      </c>
      <c r="F721" t="s">
        <v>331</v>
      </c>
      <c r="G721" s="9">
        <f>Labor_imp_stata!D82</f>
        <v>39.238049140168243</v>
      </c>
      <c r="H721" s="9">
        <f>Labor_imp_stata!E82</f>
        <v>42.201584119582506</v>
      </c>
      <c r="I721" s="9">
        <f>Labor_imp_stata!F82</f>
        <v>43.360882169400398</v>
      </c>
      <c r="J721" s="9">
        <f>Labor_imp_stata!G82</f>
        <v>44.702013624016836</v>
      </c>
      <c r="K721" s="9">
        <f>Labor_imp_stata!H82</f>
        <v>43.000887192958068</v>
      </c>
      <c r="L721" s="9">
        <f>Labor_imp_stata!I82</f>
        <v>47.853479581016032</v>
      </c>
      <c r="M721" s="9">
        <f>Labor_imp_stata!J82</f>
        <v>48.102620366386873</v>
      </c>
      <c r="N721" s="9">
        <f>Labor_imp_stata!K82</f>
        <v>46.784898376926826</v>
      </c>
    </row>
    <row r="722" spans="1:14">
      <c r="A722">
        <v>3</v>
      </c>
      <c r="B722">
        <v>7</v>
      </c>
      <c r="C722" t="s">
        <v>7</v>
      </c>
      <c r="D722">
        <v>22</v>
      </c>
      <c r="E722" t="s">
        <v>330</v>
      </c>
      <c r="F722" t="s">
        <v>331</v>
      </c>
      <c r="G722" s="9">
        <f>Labor_imp_stata!D83</f>
        <v>126.49589715661031</v>
      </c>
      <c r="H722" s="9">
        <f>Labor_imp_stata!E83</f>
        <v>132.65828435694678</v>
      </c>
      <c r="I722" s="9">
        <f>Labor_imp_stata!F83</f>
        <v>132.80953186271918</v>
      </c>
      <c r="J722" s="9">
        <f>Labor_imp_stata!G83</f>
        <v>137.67203189681925</v>
      </c>
      <c r="K722" s="9">
        <f>Labor_imp_stata!H83</f>
        <v>135.97594691321206</v>
      </c>
      <c r="L722" s="9">
        <f>Labor_imp_stata!I83</f>
        <v>141.36384233565036</v>
      </c>
      <c r="M722" s="9">
        <f>Labor_imp_stata!J83</f>
        <v>144.78368746766807</v>
      </c>
      <c r="N722" s="9">
        <f>Labor_imp_stata!K83</f>
        <v>142.12333682130517</v>
      </c>
    </row>
    <row r="723" spans="1:14">
      <c r="A723">
        <v>2</v>
      </c>
      <c r="B723">
        <v>8</v>
      </c>
      <c r="C723" t="s">
        <v>8</v>
      </c>
      <c r="D723">
        <v>22</v>
      </c>
      <c r="E723" t="s">
        <v>330</v>
      </c>
      <c r="F723" t="s">
        <v>331</v>
      </c>
      <c r="G723" s="9">
        <f>Labor_imp_stata!D84</f>
        <v>253.50149098844477</v>
      </c>
      <c r="H723" s="9">
        <f>Labor_imp_stata!E84</f>
        <v>277.76953429333844</v>
      </c>
      <c r="I723" s="9">
        <f>Labor_imp_stata!F84</f>
        <v>296.34867853638758</v>
      </c>
      <c r="J723" s="9">
        <f>Labor_imp_stata!G84</f>
        <v>307.90747622421452</v>
      </c>
      <c r="K723" s="9">
        <f>Labor_imp_stata!H84</f>
        <v>316.73593020079676</v>
      </c>
      <c r="L723" s="9">
        <f>Labor_imp_stata!I84</f>
        <v>362.67566277703816</v>
      </c>
      <c r="M723" s="9">
        <f>Labor_imp_stata!J84</f>
        <v>367.3105131422476</v>
      </c>
      <c r="N723" s="9">
        <f>Labor_imp_stata!K84</f>
        <v>355.75234151128024</v>
      </c>
    </row>
    <row r="724" spans="1:14">
      <c r="A724">
        <v>3</v>
      </c>
      <c r="B724">
        <v>9</v>
      </c>
      <c r="C724" t="s">
        <v>9</v>
      </c>
      <c r="D724">
        <v>22</v>
      </c>
      <c r="E724" t="s">
        <v>330</v>
      </c>
      <c r="F724" t="s">
        <v>331</v>
      </c>
      <c r="G724" s="9">
        <f>Labor_imp_stata!D85</f>
        <v>72.250230234473207</v>
      </c>
      <c r="H724" s="9">
        <f>Labor_imp_stata!E85</f>
        <v>79.990245819099982</v>
      </c>
      <c r="I724" s="9">
        <f>Labor_imp_stata!F85</f>
        <v>80.475108615608718</v>
      </c>
      <c r="J724" s="9">
        <f>Labor_imp_stata!G85</f>
        <v>80.648320468936134</v>
      </c>
      <c r="K724" s="9">
        <f>Labor_imp_stata!H85</f>
        <v>80.332018895404303</v>
      </c>
      <c r="L724" s="9">
        <f>Labor_imp_stata!I85</f>
        <v>82.371399255768281</v>
      </c>
      <c r="M724" s="9">
        <f>Labor_imp_stata!J85</f>
        <v>83.071010049019321</v>
      </c>
      <c r="N724" s="9">
        <f>Labor_imp_stata!K85</f>
        <v>86.748213626708278</v>
      </c>
    </row>
    <row r="725" spans="1:14">
      <c r="A725">
        <v>3</v>
      </c>
      <c r="B725">
        <v>10</v>
      </c>
      <c r="C725" t="s">
        <v>10</v>
      </c>
      <c r="D725">
        <v>22</v>
      </c>
      <c r="E725" t="s">
        <v>330</v>
      </c>
      <c r="F725" t="s">
        <v>331</v>
      </c>
      <c r="G725" s="9">
        <f>Labor_imp_stata!D86</f>
        <v>54.948619707401718</v>
      </c>
      <c r="H725" s="9">
        <f>Labor_imp_stata!E86</f>
        <v>58.378543325697713</v>
      </c>
      <c r="I725" s="9">
        <f>Labor_imp_stata!F86</f>
        <v>59.758694984432118</v>
      </c>
      <c r="J725" s="9">
        <f>Labor_imp_stata!G86</f>
        <v>64.243594092259457</v>
      </c>
      <c r="K725" s="9">
        <f>Labor_imp_stata!H86</f>
        <v>66.431450713721119</v>
      </c>
      <c r="L725" s="9">
        <f>Labor_imp_stata!I86</f>
        <v>65.389851240111767</v>
      </c>
      <c r="M725" s="9">
        <f>Labor_imp_stata!J86</f>
        <v>68.320344941223937</v>
      </c>
      <c r="N725" s="9">
        <f>Labor_imp_stata!K86</f>
        <v>67.82326350251482</v>
      </c>
    </row>
    <row r="726" spans="1:14">
      <c r="A726">
        <v>3</v>
      </c>
      <c r="B726">
        <v>11</v>
      </c>
      <c r="C726" t="s">
        <v>11</v>
      </c>
      <c r="D726">
        <v>22</v>
      </c>
      <c r="E726" t="s">
        <v>330</v>
      </c>
      <c r="F726" t="s">
        <v>331</v>
      </c>
      <c r="G726" s="9">
        <f>Labor_imp_stata!D87</f>
        <v>41.668007153755049</v>
      </c>
      <c r="H726" s="9">
        <f>Labor_imp_stata!E87</f>
        <v>44.120029313975259</v>
      </c>
      <c r="I726" s="9">
        <f>Labor_imp_stata!F87</f>
        <v>46.219192115466903</v>
      </c>
      <c r="J726" s="9">
        <f>Labor_imp_stata!G87</f>
        <v>49.087807820583478</v>
      </c>
      <c r="K726" s="9">
        <f>Labor_imp_stata!H87</f>
        <v>51.425859189821949</v>
      </c>
      <c r="L726" s="9">
        <f>Labor_imp_stata!I87</f>
        <v>52.002524572235444</v>
      </c>
      <c r="M726" s="9">
        <f>Labor_imp_stata!J87</f>
        <v>54.581233255098653</v>
      </c>
      <c r="N726" s="9">
        <f>Labor_imp_stata!K87</f>
        <v>55.719811577038946</v>
      </c>
    </row>
    <row r="727" spans="1:14">
      <c r="A727">
        <v>3</v>
      </c>
      <c r="B727">
        <v>12</v>
      </c>
      <c r="C727" t="s">
        <v>12</v>
      </c>
      <c r="D727">
        <v>22</v>
      </c>
      <c r="E727" t="s">
        <v>330</v>
      </c>
      <c r="F727" t="s">
        <v>331</v>
      </c>
      <c r="G727" s="9">
        <f>Labor_imp_stata!D88</f>
        <v>57.928484366149917</v>
      </c>
      <c r="H727" s="9">
        <f>Labor_imp_stata!E88</f>
        <v>61.00006607374177</v>
      </c>
      <c r="I727" s="9">
        <f>Labor_imp_stata!F88</f>
        <v>65.402013403977563</v>
      </c>
      <c r="J727" s="9">
        <f>Labor_imp_stata!G88</f>
        <v>68.74181270261424</v>
      </c>
      <c r="K727" s="9">
        <f>Labor_imp_stata!H88</f>
        <v>73.533646100096561</v>
      </c>
      <c r="L727" s="9">
        <f>Labor_imp_stata!I88</f>
        <v>73.749109517682783</v>
      </c>
      <c r="M727" s="9">
        <f>Labor_imp_stata!J88</f>
        <v>76.467494808911255</v>
      </c>
      <c r="N727" s="9">
        <f>Labor_imp_stata!K88</f>
        <v>79.47688665854885</v>
      </c>
    </row>
    <row r="728" spans="1:14">
      <c r="A728">
        <v>1</v>
      </c>
      <c r="B728">
        <v>13</v>
      </c>
      <c r="C728" t="s">
        <v>13</v>
      </c>
      <c r="D728">
        <v>22</v>
      </c>
      <c r="E728" t="s">
        <v>330</v>
      </c>
      <c r="F728" t="s">
        <v>331</v>
      </c>
      <c r="G728" s="9">
        <f>Labor_imp_stata!D89</f>
        <v>43.546489968555839</v>
      </c>
      <c r="H728" s="9">
        <f>Labor_imp_stata!E89</f>
        <v>46.944990118936424</v>
      </c>
      <c r="I728" s="9">
        <f>Labor_imp_stata!F89</f>
        <v>48.108907213531488</v>
      </c>
      <c r="J728" s="9">
        <f>Labor_imp_stata!G89</f>
        <v>50.247063022415709</v>
      </c>
      <c r="K728" s="9">
        <f>Labor_imp_stata!H89</f>
        <v>51.657524642422075</v>
      </c>
      <c r="L728" s="9">
        <f>Labor_imp_stata!I89</f>
        <v>53.965989463346183</v>
      </c>
      <c r="M728" s="9">
        <f>Labor_imp_stata!J89</f>
        <v>55.64154808019665</v>
      </c>
      <c r="N728" s="9">
        <f>Labor_imp_stata!K89</f>
        <v>55.581548965617323</v>
      </c>
    </row>
    <row r="729" spans="1:14">
      <c r="A729">
        <v>2</v>
      </c>
      <c r="B729">
        <v>14</v>
      </c>
      <c r="C729" t="s">
        <v>14</v>
      </c>
      <c r="D729">
        <v>22</v>
      </c>
      <c r="E729" t="s">
        <v>330</v>
      </c>
      <c r="F729" t="s">
        <v>331</v>
      </c>
      <c r="G729" s="9">
        <f>Labor_imp_stata!D90</f>
        <v>52.570715808179365</v>
      </c>
      <c r="H729" s="9">
        <f>Labor_imp_stata!E90</f>
        <v>55.631315705099318</v>
      </c>
      <c r="I729" s="9">
        <f>Labor_imp_stata!F90</f>
        <v>57.178886638657175</v>
      </c>
      <c r="J729" s="9">
        <f>Labor_imp_stata!G90</f>
        <v>58.673193783335506</v>
      </c>
      <c r="K729" s="9">
        <f>Labor_imp_stata!H90</f>
        <v>58.899943921086489</v>
      </c>
      <c r="L729" s="9">
        <f>Labor_imp_stata!I90</f>
        <v>61.694087722469206</v>
      </c>
      <c r="M729" s="9">
        <f>Labor_imp_stata!J90</f>
        <v>63.366739115165416</v>
      </c>
      <c r="N729" s="9">
        <f>Labor_imp_stata!K90</f>
        <v>61.440513689996955</v>
      </c>
    </row>
    <row r="730" spans="1:14">
      <c r="A730">
        <v>3</v>
      </c>
      <c r="B730">
        <v>15</v>
      </c>
      <c r="C730" t="s">
        <v>15</v>
      </c>
      <c r="D730">
        <v>22</v>
      </c>
      <c r="E730" t="s">
        <v>330</v>
      </c>
      <c r="F730" t="s">
        <v>331</v>
      </c>
      <c r="G730" s="9">
        <f>Labor_imp_stata!D91</f>
        <v>57.576215147351398</v>
      </c>
      <c r="H730" s="9">
        <f>Labor_imp_stata!E91</f>
        <v>61.752612282554445</v>
      </c>
      <c r="I730" s="9">
        <f>Labor_imp_stata!F91</f>
        <v>63.859008617665481</v>
      </c>
      <c r="J730" s="9">
        <f>Labor_imp_stata!G91</f>
        <v>64.94789002215397</v>
      </c>
      <c r="K730" s="9">
        <f>Labor_imp_stata!H91</f>
        <v>67.217576024143781</v>
      </c>
      <c r="L730" s="9">
        <f>Labor_imp_stata!I91</f>
        <v>73.231937005349607</v>
      </c>
      <c r="M730" s="9">
        <f>Labor_imp_stata!J91</f>
        <v>72.709914358317661</v>
      </c>
      <c r="N730" s="9">
        <f>Labor_imp_stata!K91</f>
        <v>73.359249611759836</v>
      </c>
    </row>
    <row r="731" spans="1:14">
      <c r="A731">
        <v>2</v>
      </c>
      <c r="B731">
        <v>16</v>
      </c>
      <c r="C731" t="s">
        <v>16</v>
      </c>
      <c r="D731">
        <v>22</v>
      </c>
      <c r="E731" t="s">
        <v>330</v>
      </c>
      <c r="F731" t="s">
        <v>331</v>
      </c>
      <c r="G731" s="9">
        <f>Labor_imp_stata!D92</f>
        <v>292.38293871129315</v>
      </c>
      <c r="H731" s="9">
        <f>Labor_imp_stata!E92</f>
        <v>308.78339721976732</v>
      </c>
      <c r="I731" s="9">
        <f>Labor_imp_stata!F92</f>
        <v>302.38674247607997</v>
      </c>
      <c r="J731" s="9">
        <f>Labor_imp_stata!G92</f>
        <v>309.4730781898611</v>
      </c>
      <c r="K731" s="9">
        <f>Labor_imp_stata!H92</f>
        <v>277.63281325593414</v>
      </c>
      <c r="L731" s="9">
        <f>Labor_imp_stata!I92</f>
        <v>293.85944991643271</v>
      </c>
      <c r="M731" s="9">
        <f>Labor_imp_stata!J92</f>
        <v>287.23215317450263</v>
      </c>
      <c r="N731" s="9">
        <f>Labor_imp_stata!K92</f>
        <v>274.60535951022092</v>
      </c>
    </row>
    <row r="732" spans="1:14">
      <c r="A732">
        <v>1</v>
      </c>
      <c r="B732">
        <v>17</v>
      </c>
      <c r="C732" t="s">
        <v>17</v>
      </c>
      <c r="D732">
        <v>22</v>
      </c>
      <c r="E732" t="s">
        <v>330</v>
      </c>
      <c r="F732" t="s">
        <v>331</v>
      </c>
      <c r="G732" s="9">
        <f>Labor_imp_stata!D93</f>
        <v>267.39540913046449</v>
      </c>
      <c r="H732" s="9">
        <f>Labor_imp_stata!E93</f>
        <v>239.99515020551073</v>
      </c>
      <c r="I732" s="9">
        <f>Labor_imp_stata!F93</f>
        <v>235.61022021992432</v>
      </c>
      <c r="J732" s="9">
        <f>Labor_imp_stata!G93</f>
        <v>184.68725540496513</v>
      </c>
      <c r="K732" s="9">
        <f>Labor_imp_stata!H93</f>
        <v>186.76094183737285</v>
      </c>
      <c r="L732" s="9">
        <f>Labor_imp_stata!I93</f>
        <v>174.55734341390965</v>
      </c>
      <c r="M732" s="9">
        <f>Labor_imp_stata!J93</f>
        <v>178.80593382807669</v>
      </c>
      <c r="N732" s="9">
        <f>Labor_imp_stata!K93</f>
        <v>184.2502853090426</v>
      </c>
    </row>
    <row r="733" spans="1:14">
      <c r="A733">
        <v>2</v>
      </c>
      <c r="B733">
        <v>18</v>
      </c>
      <c r="C733" t="s">
        <v>48</v>
      </c>
      <c r="D733">
        <v>22</v>
      </c>
      <c r="E733" t="s">
        <v>330</v>
      </c>
      <c r="F733" t="s">
        <v>331</v>
      </c>
      <c r="G733" s="9">
        <f>Labor_imp_stata!D94</f>
        <v>159.48650405014871</v>
      </c>
      <c r="H733" s="9">
        <f>Labor_imp_stata!E94</f>
        <v>170.28712163786653</v>
      </c>
      <c r="I733" s="9">
        <f>Labor_imp_stata!F94</f>
        <v>178.52029997950359</v>
      </c>
      <c r="J733" s="9">
        <f>Labor_imp_stata!G94</f>
        <v>185.41521866446746</v>
      </c>
      <c r="K733" s="9">
        <f>Labor_imp_stata!H94</f>
        <v>189.405183452681</v>
      </c>
      <c r="L733" s="9">
        <f>Labor_imp_stata!I94</f>
        <v>185.19970432508185</v>
      </c>
      <c r="M733" s="9">
        <f>Labor_imp_stata!J94</f>
        <v>192.76966856414793</v>
      </c>
      <c r="N733" s="9">
        <f>Labor_imp_stata!K94</f>
        <v>187.32100763437268</v>
      </c>
    </row>
    <row r="734" spans="1:14">
      <c r="A734">
        <v>2</v>
      </c>
      <c r="B734">
        <v>19</v>
      </c>
      <c r="C734" t="s">
        <v>19</v>
      </c>
      <c r="D734">
        <v>22</v>
      </c>
      <c r="E734" t="s">
        <v>330</v>
      </c>
      <c r="F734" t="s">
        <v>331</v>
      </c>
      <c r="G734" s="9">
        <f>Labor_imp_stata!D95</f>
        <v>48.335809511694642</v>
      </c>
      <c r="H734" s="9">
        <f>Labor_imp_stata!E95</f>
        <v>52.027855727701507</v>
      </c>
      <c r="I734" s="9">
        <f>Labor_imp_stata!F95</f>
        <v>51.671474790901996</v>
      </c>
      <c r="J734" s="9">
        <f>Labor_imp_stata!G95</f>
        <v>54.889341279215948</v>
      </c>
      <c r="K734" s="9">
        <f>Labor_imp_stata!H95</f>
        <v>53.36469039287303</v>
      </c>
      <c r="L734" s="9">
        <f>Labor_imp_stata!I95</f>
        <v>56.625395831354922</v>
      </c>
      <c r="M734" s="9">
        <f>Labor_imp_stata!J95</f>
        <v>57.190324937807496</v>
      </c>
      <c r="N734" s="9">
        <f>Labor_imp_stata!K95</f>
        <v>57.737951674183989</v>
      </c>
    </row>
    <row r="735" spans="1:14">
      <c r="A735">
        <v>2</v>
      </c>
      <c r="B735">
        <v>20</v>
      </c>
      <c r="C735" t="s">
        <v>20</v>
      </c>
      <c r="D735">
        <v>22</v>
      </c>
      <c r="E735" t="s">
        <v>330</v>
      </c>
      <c r="F735" t="s">
        <v>331</v>
      </c>
      <c r="G735" s="9">
        <f>Labor_imp_stata!D96</f>
        <v>37.820116141125489</v>
      </c>
      <c r="H735" s="9">
        <f>Labor_imp_stata!E96</f>
        <v>40.021150473209694</v>
      </c>
      <c r="I735" s="9">
        <f>Labor_imp_stata!F96</f>
        <v>42.122905505715792</v>
      </c>
      <c r="J735" s="9">
        <f>Labor_imp_stata!G96</f>
        <v>42.235208053997262</v>
      </c>
      <c r="K735" s="9">
        <f>Labor_imp_stata!H96</f>
        <v>42.815450098216608</v>
      </c>
      <c r="L735" s="9">
        <f>Labor_imp_stata!I96</f>
        <v>47.493661950216385</v>
      </c>
      <c r="M735" s="9">
        <f>Labor_imp_stata!J96</f>
        <v>48.58298924585204</v>
      </c>
      <c r="N735" s="9">
        <f>Labor_imp_stata!K96</f>
        <v>51.398908456082083</v>
      </c>
    </row>
    <row r="736" spans="1:14">
      <c r="A736">
        <v>3</v>
      </c>
      <c r="B736">
        <v>21</v>
      </c>
      <c r="C736" t="s">
        <v>21</v>
      </c>
      <c r="D736">
        <v>22</v>
      </c>
      <c r="E736" t="s">
        <v>330</v>
      </c>
      <c r="F736" t="s">
        <v>331</v>
      </c>
      <c r="G736" s="9">
        <f>Labor_imp_stata!D97</f>
        <v>34.031978293368489</v>
      </c>
      <c r="H736" s="9">
        <f>Labor_imp_stata!E97</f>
        <v>36.686376319865083</v>
      </c>
      <c r="I736" s="9">
        <f>Labor_imp_stata!F97</f>
        <v>39.171769015592098</v>
      </c>
      <c r="J736" s="9">
        <f>Labor_imp_stata!G97</f>
        <v>37.949322431582914</v>
      </c>
      <c r="K736" s="9">
        <f>Labor_imp_stata!H97</f>
        <v>38.04974044059955</v>
      </c>
      <c r="L736" s="9">
        <f>Labor_imp_stata!I97</f>
        <v>43.319812291978486</v>
      </c>
      <c r="M736" s="9">
        <f>Labor_imp_stata!J97</f>
        <v>42.084776966991029</v>
      </c>
      <c r="N736" s="9">
        <f>Labor_imp_stata!K97</f>
        <v>43.684837344372703</v>
      </c>
    </row>
    <row r="737" spans="1:14">
      <c r="A737">
        <v>3</v>
      </c>
      <c r="B737">
        <v>22</v>
      </c>
      <c r="C737" t="s">
        <v>22</v>
      </c>
      <c r="D737">
        <v>22</v>
      </c>
      <c r="E737" t="s">
        <v>330</v>
      </c>
      <c r="F737" t="s">
        <v>331</v>
      </c>
      <c r="G737" s="9">
        <f>Labor_imp_stata!D98</f>
        <v>32.767189569327606</v>
      </c>
      <c r="H737" s="9">
        <f>Labor_imp_stata!E98</f>
        <v>34.329248598373653</v>
      </c>
      <c r="I737" s="9">
        <f>Labor_imp_stata!F98</f>
        <v>35.037946611909653</v>
      </c>
      <c r="J737" s="9">
        <f>Labor_imp_stata!G98</f>
        <v>41.991943607130047</v>
      </c>
      <c r="K737" s="9">
        <f>Labor_imp_stata!H98</f>
        <v>39.92898690919229</v>
      </c>
      <c r="L737" s="9">
        <f>Labor_imp_stata!I98</f>
        <v>40.850661279740322</v>
      </c>
      <c r="M737" s="9">
        <f>Labor_imp_stata!J98</f>
        <v>41.930464541502715</v>
      </c>
      <c r="N737" s="9">
        <f>Labor_imp_stata!K98</f>
        <v>39.041127115001693</v>
      </c>
    </row>
    <row r="738" spans="1:14">
      <c r="A738">
        <v>3</v>
      </c>
      <c r="B738">
        <v>23</v>
      </c>
      <c r="C738" t="s">
        <v>23</v>
      </c>
      <c r="D738">
        <v>22</v>
      </c>
      <c r="E738" t="s">
        <v>330</v>
      </c>
      <c r="F738" t="s">
        <v>331</v>
      </c>
      <c r="G738" s="9">
        <f>Labor_imp_stata!D99</f>
        <v>22.968834995767317</v>
      </c>
      <c r="H738" s="9">
        <f>Labor_imp_stata!E99</f>
        <v>24.473755136000975</v>
      </c>
      <c r="I738" s="9">
        <f>Labor_imp_stata!F99</f>
        <v>24.886062547258152</v>
      </c>
      <c r="J738" s="9">
        <f>Labor_imp_stata!G99</f>
        <v>25.58059893903053</v>
      </c>
      <c r="K738" s="9">
        <f>Labor_imp_stata!H99</f>
        <v>26.208269581760405</v>
      </c>
      <c r="L738" s="9">
        <f>Labor_imp_stata!I99</f>
        <v>27.035806386125191</v>
      </c>
      <c r="M738" s="9">
        <f>Labor_imp_stata!J99</f>
        <v>27.344188945372093</v>
      </c>
      <c r="N738" s="9">
        <f>Labor_imp_stata!K99</f>
        <v>28.224881685116411</v>
      </c>
    </row>
    <row r="739" spans="1:14">
      <c r="A739">
        <v>2</v>
      </c>
      <c r="B739">
        <v>24</v>
      </c>
      <c r="C739" t="s">
        <v>24</v>
      </c>
      <c r="D739">
        <v>22</v>
      </c>
      <c r="E739" t="s">
        <v>330</v>
      </c>
      <c r="F739" t="s">
        <v>331</v>
      </c>
      <c r="G739" s="9">
        <f>Labor_imp_stata!D100</f>
        <v>71.914494282954578</v>
      </c>
      <c r="H739" s="9">
        <f>Labor_imp_stata!E100</f>
        <v>75.091810152756182</v>
      </c>
      <c r="I739" s="9">
        <f>Labor_imp_stata!F100</f>
        <v>75.051599536798037</v>
      </c>
      <c r="J739" s="9">
        <f>Labor_imp_stata!G100</f>
        <v>77.91519480053573</v>
      </c>
      <c r="K739" s="9">
        <f>Labor_imp_stata!H100</f>
        <v>85.446808472290229</v>
      </c>
      <c r="L739" s="9">
        <f>Labor_imp_stata!I100</f>
        <v>87.59052211473211</v>
      </c>
      <c r="M739" s="9">
        <f>Labor_imp_stata!J100</f>
        <v>89.876376809229313</v>
      </c>
      <c r="N739" s="9">
        <f>Labor_imp_stata!K100</f>
        <v>77.092438706486632</v>
      </c>
    </row>
    <row r="740" spans="1:14">
      <c r="A740">
        <v>2</v>
      </c>
      <c r="B740">
        <v>25</v>
      </c>
      <c r="C740" t="s">
        <v>25</v>
      </c>
      <c r="D740">
        <v>22</v>
      </c>
      <c r="E740" t="s">
        <v>330</v>
      </c>
      <c r="F740" t="s">
        <v>331</v>
      </c>
      <c r="G740" s="9">
        <f>Labor_imp_stata!D101</f>
        <v>176.17342026150118</v>
      </c>
      <c r="H740" s="9">
        <f>Labor_imp_stata!E101</f>
        <v>175.91802316037996</v>
      </c>
      <c r="I740" s="9">
        <f>Labor_imp_stata!F101</f>
        <v>177.87947198414921</v>
      </c>
      <c r="J740" s="9">
        <f>Labor_imp_stata!G101</f>
        <v>175.7791438423738</v>
      </c>
      <c r="K740" s="9">
        <f>Labor_imp_stata!H101</f>
        <v>165.86344780411477</v>
      </c>
      <c r="L740" s="9">
        <f>Labor_imp_stata!I101</f>
        <v>169.39164213430968</v>
      </c>
      <c r="M740" s="9">
        <f>Labor_imp_stata!J101</f>
        <v>165.34768556834157</v>
      </c>
      <c r="N740" s="9">
        <f>Labor_imp_stata!K101</f>
        <v>159.2938986254704</v>
      </c>
    </row>
    <row r="741" spans="1:14">
      <c r="A741">
        <v>3</v>
      </c>
      <c r="B741">
        <v>26</v>
      </c>
      <c r="C741" t="s">
        <v>26</v>
      </c>
      <c r="D741">
        <v>22</v>
      </c>
      <c r="E741" t="s">
        <v>330</v>
      </c>
      <c r="F741" t="s">
        <v>331</v>
      </c>
      <c r="G741" s="9">
        <f>Labor_imp_stata!D102</f>
        <v>36.097242300381943</v>
      </c>
      <c r="H741" s="9">
        <f>Labor_imp_stata!E102</f>
        <v>40.751456627517705</v>
      </c>
      <c r="I741" s="9">
        <f>Labor_imp_stata!F102</f>
        <v>40.610568700413062</v>
      </c>
      <c r="J741" s="9">
        <f>Labor_imp_stata!G102</f>
        <v>43.571428331697163</v>
      </c>
      <c r="K741" s="9">
        <f>Labor_imp_stata!H102</f>
        <v>44.097341800949081</v>
      </c>
      <c r="L741" s="9">
        <f>Labor_imp_stata!I102</f>
        <v>49.322683544984571</v>
      </c>
      <c r="M741" s="9">
        <f>Labor_imp_stata!J102</f>
        <v>50.333938762825014</v>
      </c>
      <c r="N741" s="9">
        <f>Labor_imp_stata!K102</f>
        <v>49.788994285558502</v>
      </c>
    </row>
    <row r="742" spans="1:14">
      <c r="A742">
        <v>2</v>
      </c>
      <c r="B742">
        <v>27</v>
      </c>
      <c r="C742" t="s">
        <v>27</v>
      </c>
      <c r="D742">
        <v>22</v>
      </c>
      <c r="E742" t="s">
        <v>330</v>
      </c>
      <c r="F742" t="s">
        <v>331</v>
      </c>
      <c r="G742" s="9">
        <f>Labor_imp_stata!D103</f>
        <v>58.80385462200865</v>
      </c>
      <c r="H742" s="9">
        <f>Labor_imp_stata!E103</f>
        <v>64.441277766145262</v>
      </c>
      <c r="I742" s="9">
        <f>Labor_imp_stata!F103</f>
        <v>66.341270970866191</v>
      </c>
      <c r="J742" s="9">
        <f>Labor_imp_stata!G103</f>
        <v>71.95626700620744</v>
      </c>
      <c r="K742" s="9">
        <f>Labor_imp_stata!H103</f>
        <v>72.915375542126156</v>
      </c>
      <c r="L742" s="9">
        <f>Labor_imp_stata!I103</f>
        <v>80.255964784699202</v>
      </c>
      <c r="M742" s="9">
        <f>Labor_imp_stata!J103</f>
        <v>81.920491114523102</v>
      </c>
      <c r="N742" s="9">
        <f>Labor_imp_stata!K103</f>
        <v>84.026011822932034</v>
      </c>
    </row>
    <row r="743" spans="1:14">
      <c r="A743">
        <v>2</v>
      </c>
      <c r="B743">
        <v>28</v>
      </c>
      <c r="C743" t="s">
        <v>28</v>
      </c>
      <c r="D743">
        <v>22</v>
      </c>
      <c r="E743" t="s">
        <v>330</v>
      </c>
      <c r="F743" t="s">
        <v>331</v>
      </c>
      <c r="G743" s="9">
        <f>Labor_imp_stata!D104</f>
        <v>50.62596057784463</v>
      </c>
      <c r="H743" s="9">
        <f>Labor_imp_stata!E104</f>
        <v>55.054562020527435</v>
      </c>
      <c r="I743" s="9">
        <f>Labor_imp_stata!F104</f>
        <v>55.425371126160471</v>
      </c>
      <c r="J743" s="9">
        <f>Labor_imp_stata!G104</f>
        <v>62.367093108576199</v>
      </c>
      <c r="K743" s="9">
        <f>Labor_imp_stata!H104</f>
        <v>62.347155746357558</v>
      </c>
      <c r="L743" s="9">
        <f>Labor_imp_stata!I104</f>
        <v>70.93135348642933</v>
      </c>
      <c r="M743" s="9">
        <f>Labor_imp_stata!J104</f>
        <v>71.387067505068927</v>
      </c>
      <c r="N743" s="9">
        <f>Labor_imp_stata!K104</f>
        <v>74.309392982709824</v>
      </c>
    </row>
    <row r="744" spans="1:14">
      <c r="A744">
        <v>4</v>
      </c>
      <c r="B744">
        <v>29</v>
      </c>
      <c r="C744" t="s">
        <v>29</v>
      </c>
      <c r="D744">
        <v>22</v>
      </c>
      <c r="E744" t="s">
        <v>330</v>
      </c>
      <c r="F744" t="s">
        <v>331</v>
      </c>
      <c r="G744" s="9">
        <f>Labor_imp_stata!D105</f>
        <v>59.751340791743161</v>
      </c>
      <c r="H744" s="9">
        <f>Labor_imp_stata!E105</f>
        <v>64.44716820877008</v>
      </c>
      <c r="I744" s="9">
        <f>Labor_imp_stata!F105</f>
        <v>65.828546614241688</v>
      </c>
      <c r="J744" s="9">
        <f>Labor_imp_stata!G105</f>
        <v>67.906076381782384</v>
      </c>
      <c r="K744" s="9">
        <f>Labor_imp_stata!H105</f>
        <v>63.749448156202135</v>
      </c>
      <c r="L744" s="9">
        <f>Labor_imp_stata!I105</f>
        <v>71.493265999066296</v>
      </c>
      <c r="M744" s="9">
        <f>Labor_imp_stata!J105</f>
        <v>73.150638350029155</v>
      </c>
      <c r="N744" s="9">
        <f>Labor_imp_stata!K105</f>
        <v>74.777839157715349</v>
      </c>
    </row>
    <row r="745" spans="1:14">
      <c r="A745">
        <v>3</v>
      </c>
      <c r="B745">
        <v>30</v>
      </c>
      <c r="C745" t="s">
        <v>30</v>
      </c>
      <c r="D745">
        <v>22</v>
      </c>
      <c r="E745" t="s">
        <v>330</v>
      </c>
      <c r="F745" t="s">
        <v>331</v>
      </c>
      <c r="G745" s="9">
        <f>Labor_imp_stata!D106</f>
        <v>60.059126766873611</v>
      </c>
      <c r="H745" s="9">
        <f>Labor_imp_stata!E106</f>
        <v>64.655906995340032</v>
      </c>
      <c r="I745" s="9">
        <f>Labor_imp_stata!F106</f>
        <v>67.662861098988941</v>
      </c>
      <c r="J745" s="9">
        <f>Labor_imp_stata!G106</f>
        <v>70.423076461553237</v>
      </c>
      <c r="K745" s="9">
        <f>Labor_imp_stata!H106</f>
        <v>67.321343029307627</v>
      </c>
      <c r="L745" s="9">
        <f>Labor_imp_stata!I106</f>
        <v>76.36768681796957</v>
      </c>
      <c r="M745" s="9">
        <f>Labor_imp_stata!J106</f>
        <v>76.938388067333548</v>
      </c>
      <c r="N745" s="9">
        <f>Labor_imp_stata!K106</f>
        <v>78.878236200436447</v>
      </c>
    </row>
    <row r="746" spans="1:14">
      <c r="A746">
        <v>2</v>
      </c>
      <c r="B746">
        <v>31</v>
      </c>
      <c r="C746" t="s">
        <v>31</v>
      </c>
      <c r="D746">
        <v>22</v>
      </c>
      <c r="E746" t="s">
        <v>330</v>
      </c>
      <c r="F746" t="s">
        <v>331</v>
      </c>
      <c r="G746" s="9">
        <f>Labor_imp_stata!D107</f>
        <v>56.681489622018034</v>
      </c>
      <c r="H746" s="9">
        <f>Labor_imp_stata!E107</f>
        <v>61.103335146273196</v>
      </c>
      <c r="I746" s="9">
        <f>Labor_imp_stata!F107</f>
        <v>61.156095207344187</v>
      </c>
      <c r="J746" s="9">
        <f>Labor_imp_stata!G107</f>
        <v>64.414326839845671</v>
      </c>
      <c r="K746" s="9">
        <f>Labor_imp_stata!H107</f>
        <v>63.091933212119201</v>
      </c>
      <c r="L746" s="9">
        <f>Labor_imp_stata!I107</f>
        <v>66.515289734802806</v>
      </c>
      <c r="M746" s="9">
        <f>Labor_imp_stata!J107</f>
        <v>68.035125391524403</v>
      </c>
      <c r="N746" s="9">
        <f>Labor_imp_stata!K107</f>
        <v>67.714725434326695</v>
      </c>
    </row>
    <row r="747" spans="1:14">
      <c r="A747">
        <v>3</v>
      </c>
      <c r="B747">
        <v>32</v>
      </c>
      <c r="C747" t="s">
        <v>32</v>
      </c>
      <c r="D747">
        <v>22</v>
      </c>
      <c r="E747" t="s">
        <v>330</v>
      </c>
      <c r="F747" t="s">
        <v>331</v>
      </c>
      <c r="G747" s="9">
        <f>Labor_imp_stata!D108</f>
        <v>61.212123933577821</v>
      </c>
      <c r="H747" s="9">
        <f>Labor_imp_stata!E108</f>
        <v>65.867448082673945</v>
      </c>
      <c r="I747" s="9">
        <f>Labor_imp_stata!F108</f>
        <v>65.884254954091816</v>
      </c>
      <c r="J747" s="9">
        <f>Labor_imp_stata!G108</f>
        <v>68.737577606980338</v>
      </c>
      <c r="K747" s="9">
        <f>Labor_imp_stata!H108</f>
        <v>66.737090913728849</v>
      </c>
      <c r="L747" s="9">
        <f>Labor_imp_stata!I108</f>
        <v>71.418791315433168</v>
      </c>
      <c r="M747" s="9">
        <f>Labor_imp_stata!J108</f>
        <v>75.32268591048647</v>
      </c>
      <c r="N747" s="9">
        <f>Labor_imp_stata!K108</f>
        <v>75.746586548072713</v>
      </c>
    </row>
    <row r="748" spans="1:14">
      <c r="A748">
        <v>2</v>
      </c>
      <c r="B748">
        <v>33</v>
      </c>
      <c r="C748" t="s">
        <v>33</v>
      </c>
      <c r="D748">
        <v>22</v>
      </c>
      <c r="E748" t="s">
        <v>330</v>
      </c>
      <c r="F748" t="s">
        <v>331</v>
      </c>
      <c r="G748" s="9">
        <f>Labor_imp_stata!D109</f>
        <v>63.68978905133028</v>
      </c>
      <c r="H748" s="9">
        <f>Labor_imp_stata!E109</f>
        <v>65.566092354251168</v>
      </c>
      <c r="I748" s="9">
        <f>Labor_imp_stata!F109</f>
        <v>71.339371211236298</v>
      </c>
      <c r="J748" s="9">
        <f>Labor_imp_stata!G109</f>
        <v>73.957291006966429</v>
      </c>
      <c r="K748" s="9">
        <f>Labor_imp_stata!H109</f>
        <v>77.409069992150194</v>
      </c>
      <c r="L748" s="9">
        <f>Labor_imp_stata!I109</f>
        <v>76.583737735016513</v>
      </c>
      <c r="M748" s="9">
        <f>Labor_imp_stata!J109</f>
        <v>76.208796374667443</v>
      </c>
      <c r="N748" s="9">
        <f>Labor_imp_stata!K109</f>
        <v>76.675572864068798</v>
      </c>
    </row>
    <row r="749" spans="1:14">
      <c r="A749">
        <v>4</v>
      </c>
      <c r="B749">
        <v>34</v>
      </c>
      <c r="C749" t="s">
        <v>34</v>
      </c>
      <c r="D749">
        <v>22</v>
      </c>
      <c r="E749" t="s">
        <v>330</v>
      </c>
      <c r="F749" t="s">
        <v>331</v>
      </c>
      <c r="G749" s="9">
        <f>Labor_imp_stata!D110</f>
        <v>37.506773577867698</v>
      </c>
      <c r="H749" s="9">
        <f>Labor_imp_stata!E110</f>
        <v>40.09788072665345</v>
      </c>
      <c r="I749" s="9">
        <f>Labor_imp_stata!F110</f>
        <v>40.661724716685676</v>
      </c>
      <c r="J749" s="9">
        <f>Labor_imp_stata!G110</f>
        <v>44.137932274333259</v>
      </c>
      <c r="K749" s="9">
        <f>Labor_imp_stata!H110</f>
        <v>42.932731100665883</v>
      </c>
      <c r="L749" s="9">
        <f>Labor_imp_stata!I110</f>
        <v>44.955903267535831</v>
      </c>
      <c r="M749" s="9">
        <f>Labor_imp_stata!J110</f>
        <v>46.274043708624276</v>
      </c>
      <c r="N749" s="9">
        <f>Labor_imp_stata!K110</f>
        <v>48.872320761229815</v>
      </c>
    </row>
    <row r="750" spans="1:14">
      <c r="A750">
        <v>4</v>
      </c>
      <c r="B750">
        <v>1</v>
      </c>
      <c r="C750" t="s">
        <v>1</v>
      </c>
      <c r="D750">
        <v>23</v>
      </c>
      <c r="E750" t="s">
        <v>334</v>
      </c>
      <c r="F750" t="s">
        <v>335</v>
      </c>
      <c r="G750" s="9">
        <f>inf_yoy!C38</f>
        <v>1.5671769105322721</v>
      </c>
      <c r="H750" s="9">
        <f>G750</f>
        <v>1.5671769105322721</v>
      </c>
      <c r="I750" s="9">
        <f t="shared" ref="I750:N750" si="170">H750</f>
        <v>1.5671769105322721</v>
      </c>
      <c r="J750" s="9">
        <f t="shared" si="170"/>
        <v>1.5671769105322721</v>
      </c>
      <c r="K750" s="9">
        <f t="shared" si="170"/>
        <v>1.5671769105322721</v>
      </c>
      <c r="L750" s="9">
        <f t="shared" si="170"/>
        <v>1.5671769105322721</v>
      </c>
      <c r="M750" s="9">
        <f t="shared" si="170"/>
        <v>1.5671769105322721</v>
      </c>
      <c r="N750" s="9">
        <f t="shared" si="170"/>
        <v>1.5671769105322721</v>
      </c>
    </row>
    <row r="751" spans="1:14">
      <c r="A751">
        <v>3</v>
      </c>
      <c r="B751">
        <v>2</v>
      </c>
      <c r="C751" t="s">
        <v>2</v>
      </c>
      <c r="D751">
        <v>23</v>
      </c>
      <c r="E751" t="s">
        <v>334</v>
      </c>
      <c r="F751" t="s">
        <v>335</v>
      </c>
      <c r="G751" s="9">
        <f>inf_yoy!C39</f>
        <v>1.6468667373831525</v>
      </c>
      <c r="H751" s="9">
        <f t="shared" ref="H751:N751" si="171">G751</f>
        <v>1.6468667373831525</v>
      </c>
      <c r="I751" s="9">
        <f t="shared" si="171"/>
        <v>1.6468667373831525</v>
      </c>
      <c r="J751" s="9">
        <f t="shared" si="171"/>
        <v>1.6468667373831525</v>
      </c>
      <c r="K751" s="9">
        <f t="shared" si="171"/>
        <v>1.6468667373831525</v>
      </c>
      <c r="L751" s="9">
        <f t="shared" si="171"/>
        <v>1.6468667373831525</v>
      </c>
      <c r="M751" s="9">
        <f t="shared" si="171"/>
        <v>1.6468667373831525</v>
      </c>
      <c r="N751" s="9">
        <f t="shared" si="171"/>
        <v>1.6468667373831525</v>
      </c>
    </row>
    <row r="752" spans="1:14">
      <c r="A752">
        <v>1</v>
      </c>
      <c r="B752">
        <v>3</v>
      </c>
      <c r="C752" t="s">
        <v>3</v>
      </c>
      <c r="D752">
        <v>23</v>
      </c>
      <c r="E752" t="s">
        <v>334</v>
      </c>
      <c r="F752" t="s">
        <v>335</v>
      </c>
      <c r="G752" s="9">
        <f>inf_yoy!C40</f>
        <v>2.2303291696365966</v>
      </c>
      <c r="H752" s="9">
        <f t="shared" ref="H752:N752" si="172">G752</f>
        <v>2.2303291696365966</v>
      </c>
      <c r="I752" s="9">
        <f t="shared" si="172"/>
        <v>2.2303291696365966</v>
      </c>
      <c r="J752" s="9">
        <f t="shared" si="172"/>
        <v>2.2303291696365966</v>
      </c>
      <c r="K752" s="9">
        <f t="shared" si="172"/>
        <v>2.2303291696365966</v>
      </c>
      <c r="L752" s="9">
        <f t="shared" si="172"/>
        <v>2.2303291696365966</v>
      </c>
      <c r="M752" s="9">
        <f t="shared" si="172"/>
        <v>2.2303291696365966</v>
      </c>
      <c r="N752" s="9">
        <f t="shared" si="172"/>
        <v>2.2303291696365966</v>
      </c>
    </row>
    <row r="753" spans="1:14">
      <c r="A753">
        <v>1</v>
      </c>
      <c r="B753">
        <v>4</v>
      </c>
      <c r="C753" t="s">
        <v>4</v>
      </c>
      <c r="D753">
        <v>23</v>
      </c>
      <c r="E753" t="s">
        <v>334</v>
      </c>
      <c r="F753" t="s">
        <v>335</v>
      </c>
      <c r="G753" s="9">
        <f>inf_yoy!C41</f>
        <v>2.4319917402817897</v>
      </c>
      <c r="H753" s="9">
        <f t="shared" ref="H753:N753" si="173">G753</f>
        <v>2.4319917402817897</v>
      </c>
      <c r="I753" s="9">
        <f t="shared" si="173"/>
        <v>2.4319917402817897</v>
      </c>
      <c r="J753" s="9">
        <f t="shared" si="173"/>
        <v>2.4319917402817897</v>
      </c>
      <c r="K753" s="9">
        <f t="shared" si="173"/>
        <v>2.4319917402817897</v>
      </c>
      <c r="L753" s="9">
        <f t="shared" si="173"/>
        <v>2.4319917402817897</v>
      </c>
      <c r="M753" s="9">
        <f t="shared" si="173"/>
        <v>2.4319917402817897</v>
      </c>
      <c r="N753" s="9">
        <f t="shared" si="173"/>
        <v>2.4319917402817897</v>
      </c>
    </row>
    <row r="754" spans="1:14">
      <c r="A754">
        <v>1</v>
      </c>
      <c r="B754">
        <v>5</v>
      </c>
      <c r="C754" t="s">
        <v>5</v>
      </c>
      <c r="D754">
        <v>23</v>
      </c>
      <c r="E754" t="s">
        <v>334</v>
      </c>
      <c r="F754" t="s">
        <v>335</v>
      </c>
      <c r="G754" s="9">
        <f>inf_yoy!C42</f>
        <v>2.3880397665713797</v>
      </c>
      <c r="H754" s="9">
        <f t="shared" ref="H754:N754" si="174">G754</f>
        <v>2.3880397665713797</v>
      </c>
      <c r="I754" s="9">
        <f t="shared" si="174"/>
        <v>2.3880397665713797</v>
      </c>
      <c r="J754" s="9">
        <f t="shared" si="174"/>
        <v>2.3880397665713797</v>
      </c>
      <c r="K754" s="9">
        <f t="shared" si="174"/>
        <v>2.3880397665713797</v>
      </c>
      <c r="L754" s="9">
        <f t="shared" si="174"/>
        <v>2.3880397665713797</v>
      </c>
      <c r="M754" s="9">
        <f t="shared" si="174"/>
        <v>2.3880397665713797</v>
      </c>
      <c r="N754" s="9">
        <f t="shared" si="174"/>
        <v>2.3880397665713797</v>
      </c>
    </row>
    <row r="755" spans="1:14">
      <c r="A755">
        <v>4</v>
      </c>
      <c r="B755">
        <v>6</v>
      </c>
      <c r="C755" t="s">
        <v>6</v>
      </c>
      <c r="D755">
        <v>23</v>
      </c>
      <c r="E755" t="s">
        <v>334</v>
      </c>
      <c r="F755" t="s">
        <v>335</v>
      </c>
      <c r="G755" s="9">
        <f>inf_yoy!C43</f>
        <v>1.6397636965222486</v>
      </c>
      <c r="H755" s="9">
        <f t="shared" ref="H755:N755" si="175">G755</f>
        <v>1.6397636965222486</v>
      </c>
      <c r="I755" s="9">
        <f t="shared" si="175"/>
        <v>1.6397636965222486</v>
      </c>
      <c r="J755" s="9">
        <f t="shared" si="175"/>
        <v>1.6397636965222486</v>
      </c>
      <c r="K755" s="9">
        <f t="shared" si="175"/>
        <v>1.6397636965222486</v>
      </c>
      <c r="L755" s="9">
        <f t="shared" si="175"/>
        <v>1.6397636965222486</v>
      </c>
      <c r="M755" s="9">
        <f t="shared" si="175"/>
        <v>1.6397636965222486</v>
      </c>
      <c r="N755" s="9">
        <f t="shared" si="175"/>
        <v>1.6397636965222486</v>
      </c>
    </row>
    <row r="756" spans="1:14">
      <c r="A756">
        <v>3</v>
      </c>
      <c r="B756">
        <v>7</v>
      </c>
      <c r="C756" t="s">
        <v>7</v>
      </c>
      <c r="D756">
        <v>23</v>
      </c>
      <c r="E756" t="s">
        <v>334</v>
      </c>
      <c r="F756" t="s">
        <v>335</v>
      </c>
      <c r="G756" s="9">
        <f>inf_yoy!C44</f>
        <v>1.7058855747287072</v>
      </c>
      <c r="H756" s="9">
        <f t="shared" ref="H756:N756" si="176">G756</f>
        <v>1.7058855747287072</v>
      </c>
      <c r="I756" s="9">
        <f t="shared" si="176"/>
        <v>1.7058855747287072</v>
      </c>
      <c r="J756" s="9">
        <f t="shared" si="176"/>
        <v>1.7058855747287072</v>
      </c>
      <c r="K756" s="9">
        <f t="shared" si="176"/>
        <v>1.7058855747287072</v>
      </c>
      <c r="L756" s="9">
        <f t="shared" si="176"/>
        <v>1.7058855747287072</v>
      </c>
      <c r="M756" s="9">
        <f t="shared" si="176"/>
        <v>1.7058855747287072</v>
      </c>
      <c r="N756" s="9">
        <f t="shared" si="176"/>
        <v>1.7058855747287072</v>
      </c>
    </row>
    <row r="757" spans="1:14">
      <c r="A757">
        <v>2</v>
      </c>
      <c r="B757">
        <v>8</v>
      </c>
      <c r="C757" t="s">
        <v>8</v>
      </c>
      <c r="D757">
        <v>23</v>
      </c>
      <c r="E757" t="s">
        <v>334</v>
      </c>
      <c r="F757" t="s">
        <v>335</v>
      </c>
      <c r="G757" s="9">
        <f>inf_yoy!C45</f>
        <v>1.7890593055356141</v>
      </c>
      <c r="H757" s="9">
        <f t="shared" ref="H757:N757" si="177">G757</f>
        <v>1.7890593055356141</v>
      </c>
      <c r="I757" s="9">
        <f t="shared" si="177"/>
        <v>1.7890593055356141</v>
      </c>
      <c r="J757" s="9">
        <f t="shared" si="177"/>
        <v>1.7890593055356141</v>
      </c>
      <c r="K757" s="9">
        <f t="shared" si="177"/>
        <v>1.7890593055356141</v>
      </c>
      <c r="L757" s="9">
        <f t="shared" si="177"/>
        <v>1.7890593055356141</v>
      </c>
      <c r="M757" s="9">
        <f t="shared" si="177"/>
        <v>1.7890593055356141</v>
      </c>
      <c r="N757" s="9">
        <f t="shared" si="177"/>
        <v>1.7890593055356141</v>
      </c>
    </row>
    <row r="758" spans="1:14">
      <c r="A758">
        <v>3</v>
      </c>
      <c r="B758">
        <v>9</v>
      </c>
      <c r="C758" t="s">
        <v>9</v>
      </c>
      <c r="D758">
        <v>23</v>
      </c>
      <c r="E758" t="s">
        <v>334</v>
      </c>
      <c r="F758" t="s">
        <v>335</v>
      </c>
      <c r="G758" s="9">
        <f>inf_yoy!C46</f>
        <v>1.9153217660002777</v>
      </c>
      <c r="H758" s="9">
        <f t="shared" ref="H758:N758" si="178">G758</f>
        <v>1.9153217660002777</v>
      </c>
      <c r="I758" s="9">
        <f t="shared" si="178"/>
        <v>1.9153217660002777</v>
      </c>
      <c r="J758" s="9">
        <f t="shared" si="178"/>
        <v>1.9153217660002777</v>
      </c>
      <c r="K758" s="9">
        <f t="shared" si="178"/>
        <v>1.9153217660002777</v>
      </c>
      <c r="L758" s="9">
        <f t="shared" si="178"/>
        <v>1.9153217660002777</v>
      </c>
      <c r="M758" s="9">
        <f t="shared" si="178"/>
        <v>1.9153217660002777</v>
      </c>
      <c r="N758" s="9">
        <f t="shared" si="178"/>
        <v>1.9153217660002777</v>
      </c>
    </row>
    <row r="759" spans="1:14">
      <c r="A759">
        <v>3</v>
      </c>
      <c r="B759">
        <v>10</v>
      </c>
      <c r="C759" t="s">
        <v>10</v>
      </c>
      <c r="D759">
        <v>23</v>
      </c>
      <c r="E759" t="s">
        <v>334</v>
      </c>
      <c r="F759" t="s">
        <v>335</v>
      </c>
      <c r="G759" s="9">
        <f>inf_yoy!C47</f>
        <v>1.6054031061049869</v>
      </c>
      <c r="H759" s="9">
        <f t="shared" ref="H759:N759" si="179">G759</f>
        <v>1.6054031061049869</v>
      </c>
      <c r="I759" s="9">
        <f t="shared" si="179"/>
        <v>1.6054031061049869</v>
      </c>
      <c r="J759" s="9">
        <f t="shared" si="179"/>
        <v>1.6054031061049869</v>
      </c>
      <c r="K759" s="9">
        <f t="shared" si="179"/>
        <v>1.6054031061049869</v>
      </c>
      <c r="L759" s="9">
        <f t="shared" si="179"/>
        <v>1.6054031061049869</v>
      </c>
      <c r="M759" s="9">
        <f t="shared" si="179"/>
        <v>1.6054031061049869</v>
      </c>
      <c r="N759" s="9">
        <f t="shared" si="179"/>
        <v>1.6054031061049869</v>
      </c>
    </row>
    <row r="760" spans="1:14">
      <c r="A760">
        <v>3</v>
      </c>
      <c r="B760">
        <v>11</v>
      </c>
      <c r="C760" t="s">
        <v>11</v>
      </c>
      <c r="D760">
        <v>23</v>
      </c>
      <c r="E760" t="s">
        <v>334</v>
      </c>
      <c r="F760" t="s">
        <v>335</v>
      </c>
      <c r="G760" s="9">
        <f>inf_yoy!C48</f>
        <v>1.687206994935867</v>
      </c>
      <c r="H760" s="9">
        <f t="shared" ref="H760:N760" si="180">G760</f>
        <v>1.687206994935867</v>
      </c>
      <c r="I760" s="9">
        <f t="shared" si="180"/>
        <v>1.687206994935867</v>
      </c>
      <c r="J760" s="9">
        <f t="shared" si="180"/>
        <v>1.687206994935867</v>
      </c>
      <c r="K760" s="9">
        <f t="shared" si="180"/>
        <v>1.687206994935867</v>
      </c>
      <c r="L760" s="9">
        <f t="shared" si="180"/>
        <v>1.687206994935867</v>
      </c>
      <c r="M760" s="9">
        <f t="shared" si="180"/>
        <v>1.687206994935867</v>
      </c>
      <c r="N760" s="9">
        <f t="shared" si="180"/>
        <v>1.687206994935867</v>
      </c>
    </row>
    <row r="761" spans="1:14">
      <c r="A761">
        <v>3</v>
      </c>
      <c r="B761">
        <v>12</v>
      </c>
      <c r="C761" t="s">
        <v>12</v>
      </c>
      <c r="D761">
        <v>23</v>
      </c>
      <c r="E761" t="s">
        <v>334</v>
      </c>
      <c r="F761" t="s">
        <v>335</v>
      </c>
      <c r="G761" s="9">
        <f>inf_yoy!C49</f>
        <v>1.6886692270011412</v>
      </c>
      <c r="H761" s="9">
        <f t="shared" ref="H761:N761" si="181">G761</f>
        <v>1.6886692270011412</v>
      </c>
      <c r="I761" s="9">
        <f t="shared" si="181"/>
        <v>1.6886692270011412</v>
      </c>
      <c r="J761" s="9">
        <f t="shared" si="181"/>
        <v>1.6886692270011412</v>
      </c>
      <c r="K761" s="9">
        <f t="shared" si="181"/>
        <v>1.6886692270011412</v>
      </c>
      <c r="L761" s="9">
        <f t="shared" si="181"/>
        <v>1.6886692270011412</v>
      </c>
      <c r="M761" s="9">
        <f t="shared" si="181"/>
        <v>1.6886692270011412</v>
      </c>
      <c r="N761" s="9">
        <f t="shared" si="181"/>
        <v>1.6886692270011412</v>
      </c>
    </row>
    <row r="762" spans="1:14">
      <c r="A762">
        <v>1</v>
      </c>
      <c r="B762">
        <v>13</v>
      </c>
      <c r="C762" t="s">
        <v>13</v>
      </c>
      <c r="D762">
        <v>23</v>
      </c>
      <c r="E762" t="s">
        <v>334</v>
      </c>
      <c r="F762" t="s">
        <v>335</v>
      </c>
      <c r="G762" s="9">
        <f>inf_yoy!C50</f>
        <v>2.2423218395158968</v>
      </c>
      <c r="H762" s="9">
        <f t="shared" ref="H762:N762" si="182">G762</f>
        <v>2.2423218395158968</v>
      </c>
      <c r="I762" s="9">
        <f t="shared" si="182"/>
        <v>2.2423218395158968</v>
      </c>
      <c r="J762" s="9">
        <f t="shared" si="182"/>
        <v>2.2423218395158968</v>
      </c>
      <c r="K762" s="9">
        <f t="shared" si="182"/>
        <v>2.2423218395158968</v>
      </c>
      <c r="L762" s="9">
        <f t="shared" si="182"/>
        <v>2.2423218395158968</v>
      </c>
      <c r="M762" s="9">
        <f t="shared" si="182"/>
        <v>2.2423218395158968</v>
      </c>
      <c r="N762" s="9">
        <f t="shared" si="182"/>
        <v>2.2423218395158968</v>
      </c>
    </row>
    <row r="763" spans="1:14">
      <c r="A763">
        <v>2</v>
      </c>
      <c r="B763">
        <v>14</v>
      </c>
      <c r="C763" t="s">
        <v>14</v>
      </c>
      <c r="D763">
        <v>23</v>
      </c>
      <c r="E763" t="s">
        <v>334</v>
      </c>
      <c r="F763" t="s">
        <v>335</v>
      </c>
      <c r="G763" s="9">
        <f>inf_yoy!C51</f>
        <v>1.354717469533989</v>
      </c>
      <c r="H763" s="9">
        <f t="shared" ref="H763:N763" si="183">G763</f>
        <v>1.354717469533989</v>
      </c>
      <c r="I763" s="9">
        <f t="shared" si="183"/>
        <v>1.354717469533989</v>
      </c>
      <c r="J763" s="9">
        <f t="shared" si="183"/>
        <v>1.354717469533989</v>
      </c>
      <c r="K763" s="9">
        <f t="shared" si="183"/>
        <v>1.354717469533989</v>
      </c>
      <c r="L763" s="9">
        <f t="shared" si="183"/>
        <v>1.354717469533989</v>
      </c>
      <c r="M763" s="9">
        <f t="shared" si="183"/>
        <v>1.354717469533989</v>
      </c>
      <c r="N763" s="9">
        <f t="shared" si="183"/>
        <v>1.354717469533989</v>
      </c>
    </row>
    <row r="764" spans="1:14">
      <c r="A764">
        <v>3</v>
      </c>
      <c r="B764">
        <v>15</v>
      </c>
      <c r="C764" t="s">
        <v>15</v>
      </c>
      <c r="D764">
        <v>23</v>
      </c>
      <c r="E764" t="s">
        <v>334</v>
      </c>
      <c r="F764" t="s">
        <v>335</v>
      </c>
      <c r="G764" s="9">
        <f>inf_yoy!C52</f>
        <v>1.5276056541102758</v>
      </c>
      <c r="H764" s="9">
        <f t="shared" ref="H764:N764" si="184">G764</f>
        <v>1.5276056541102758</v>
      </c>
      <c r="I764" s="9">
        <f t="shared" si="184"/>
        <v>1.5276056541102758</v>
      </c>
      <c r="J764" s="9">
        <f t="shared" si="184"/>
        <v>1.5276056541102758</v>
      </c>
      <c r="K764" s="9">
        <f t="shared" si="184"/>
        <v>1.5276056541102758</v>
      </c>
      <c r="L764" s="9">
        <f t="shared" si="184"/>
        <v>1.5276056541102758</v>
      </c>
      <c r="M764" s="9">
        <f t="shared" si="184"/>
        <v>1.5276056541102758</v>
      </c>
      <c r="N764" s="9">
        <f t="shared" si="184"/>
        <v>1.5276056541102758</v>
      </c>
    </row>
    <row r="765" spans="1:14">
      <c r="A765">
        <v>2</v>
      </c>
      <c r="B765">
        <v>16</v>
      </c>
      <c r="C765" t="s">
        <v>16</v>
      </c>
      <c r="D765">
        <v>23</v>
      </c>
      <c r="E765" t="s">
        <v>334</v>
      </c>
      <c r="F765" t="s">
        <v>335</v>
      </c>
      <c r="G765" s="9">
        <f>inf_yoy!C53</f>
        <v>2.1470225402191403</v>
      </c>
      <c r="H765" s="9">
        <f t="shared" ref="H765:N765" si="185">G765</f>
        <v>2.1470225402191403</v>
      </c>
      <c r="I765" s="9">
        <f t="shared" si="185"/>
        <v>2.1470225402191403</v>
      </c>
      <c r="J765" s="9">
        <f t="shared" si="185"/>
        <v>2.1470225402191403</v>
      </c>
      <c r="K765" s="9">
        <f t="shared" si="185"/>
        <v>2.1470225402191403</v>
      </c>
      <c r="L765" s="9">
        <f t="shared" si="185"/>
        <v>2.1470225402191403</v>
      </c>
      <c r="M765" s="9">
        <f t="shared" si="185"/>
        <v>2.1470225402191403</v>
      </c>
      <c r="N765" s="9">
        <f t="shared" si="185"/>
        <v>2.1470225402191403</v>
      </c>
    </row>
    <row r="766" spans="1:14">
      <c r="A766">
        <v>1</v>
      </c>
      <c r="B766">
        <v>17</v>
      </c>
      <c r="C766" t="s">
        <v>17</v>
      </c>
      <c r="D766">
        <v>23</v>
      </c>
      <c r="E766" t="s">
        <v>334</v>
      </c>
      <c r="F766" t="s">
        <v>335</v>
      </c>
      <c r="G766" s="9">
        <f>inf_yoy!C54</f>
        <v>2.780514263886948</v>
      </c>
      <c r="H766" s="9">
        <f t="shared" ref="H766:N766" si="186">G766</f>
        <v>2.780514263886948</v>
      </c>
      <c r="I766" s="9">
        <f t="shared" si="186"/>
        <v>2.780514263886948</v>
      </c>
      <c r="J766" s="9">
        <f t="shared" si="186"/>
        <v>2.780514263886948</v>
      </c>
      <c r="K766" s="9">
        <f t="shared" si="186"/>
        <v>2.780514263886948</v>
      </c>
      <c r="L766" s="9">
        <f t="shared" si="186"/>
        <v>2.780514263886948</v>
      </c>
      <c r="M766" s="9">
        <f t="shared" si="186"/>
        <v>2.780514263886948</v>
      </c>
      <c r="N766" s="9">
        <f t="shared" si="186"/>
        <v>2.780514263886948</v>
      </c>
    </row>
    <row r="767" spans="1:14">
      <c r="A767">
        <v>2</v>
      </c>
      <c r="B767">
        <v>18</v>
      </c>
      <c r="C767" t="s">
        <v>48</v>
      </c>
      <c r="D767">
        <v>23</v>
      </c>
      <c r="E767" t="s">
        <v>334</v>
      </c>
      <c r="F767" t="s">
        <v>335</v>
      </c>
      <c r="G767" s="9">
        <f>inf_yoy!C55</f>
        <v>1.7829717266485432</v>
      </c>
      <c r="H767" s="9">
        <f t="shared" ref="H767:N767" si="187">G767</f>
        <v>1.7829717266485432</v>
      </c>
      <c r="I767" s="9">
        <f t="shared" si="187"/>
        <v>1.7829717266485432</v>
      </c>
      <c r="J767" s="9">
        <f t="shared" si="187"/>
        <v>1.7829717266485432</v>
      </c>
      <c r="K767" s="9">
        <f t="shared" si="187"/>
        <v>1.7829717266485432</v>
      </c>
      <c r="L767" s="9">
        <f t="shared" si="187"/>
        <v>1.7829717266485432</v>
      </c>
      <c r="M767" s="9">
        <f t="shared" si="187"/>
        <v>1.7829717266485432</v>
      </c>
      <c r="N767" s="9">
        <f t="shared" si="187"/>
        <v>1.7829717266485432</v>
      </c>
    </row>
    <row r="768" spans="1:14">
      <c r="A768">
        <v>2</v>
      </c>
      <c r="B768">
        <v>19</v>
      </c>
      <c r="C768" t="s">
        <v>19</v>
      </c>
      <c r="D768">
        <v>23</v>
      </c>
      <c r="E768" t="s">
        <v>334</v>
      </c>
      <c r="F768" t="s">
        <v>335</v>
      </c>
      <c r="G768" s="9">
        <f>inf_yoy!C56</f>
        <v>1.9506302088144452</v>
      </c>
      <c r="H768" s="9">
        <f t="shared" ref="H768:N768" si="188">G768</f>
        <v>1.9506302088144452</v>
      </c>
      <c r="I768" s="9">
        <f t="shared" si="188"/>
        <v>1.9506302088144452</v>
      </c>
      <c r="J768" s="9">
        <f t="shared" si="188"/>
        <v>1.9506302088144452</v>
      </c>
      <c r="K768" s="9">
        <f t="shared" si="188"/>
        <v>1.9506302088144452</v>
      </c>
      <c r="L768" s="9">
        <f t="shared" si="188"/>
        <v>1.9506302088144452</v>
      </c>
      <c r="M768" s="9">
        <f t="shared" si="188"/>
        <v>1.9506302088144452</v>
      </c>
      <c r="N768" s="9">
        <f t="shared" si="188"/>
        <v>1.9506302088144452</v>
      </c>
    </row>
    <row r="769" spans="1:14">
      <c r="A769">
        <v>2</v>
      </c>
      <c r="B769">
        <v>20</v>
      </c>
      <c r="C769" t="s">
        <v>20</v>
      </c>
      <c r="D769">
        <v>23</v>
      </c>
      <c r="E769" t="s">
        <v>334</v>
      </c>
      <c r="F769" t="s">
        <v>335</v>
      </c>
      <c r="G769" s="9">
        <f>inf_yoy!C57</f>
        <v>2.5799838071824723</v>
      </c>
      <c r="H769" s="9">
        <f t="shared" ref="H769:N769" si="189">G769</f>
        <v>2.5799838071824723</v>
      </c>
      <c r="I769" s="9">
        <f t="shared" si="189"/>
        <v>2.5799838071824723</v>
      </c>
      <c r="J769" s="9">
        <f t="shared" si="189"/>
        <v>2.5799838071824723</v>
      </c>
      <c r="K769" s="9">
        <f t="shared" si="189"/>
        <v>2.5799838071824723</v>
      </c>
      <c r="L769" s="9">
        <f t="shared" si="189"/>
        <v>2.5799838071824723</v>
      </c>
      <c r="M769" s="9">
        <f t="shared" si="189"/>
        <v>2.5799838071824723</v>
      </c>
      <c r="N769" s="9">
        <f t="shared" si="189"/>
        <v>2.5799838071824723</v>
      </c>
    </row>
    <row r="770" spans="1:14">
      <c r="A770">
        <v>3</v>
      </c>
      <c r="B770">
        <v>21</v>
      </c>
      <c r="C770" t="s">
        <v>21</v>
      </c>
      <c r="D770">
        <v>23</v>
      </c>
      <c r="E770" t="s">
        <v>334</v>
      </c>
      <c r="F770" t="s">
        <v>335</v>
      </c>
      <c r="G770" s="9">
        <f>inf_yoy!C58</f>
        <v>2.8626244384838837</v>
      </c>
      <c r="H770" s="9">
        <f t="shared" ref="H770:N770" si="190">G770</f>
        <v>2.8626244384838837</v>
      </c>
      <c r="I770" s="9">
        <f t="shared" si="190"/>
        <v>2.8626244384838837</v>
      </c>
      <c r="J770" s="9">
        <f t="shared" si="190"/>
        <v>2.8626244384838837</v>
      </c>
      <c r="K770" s="9">
        <f t="shared" si="190"/>
        <v>2.8626244384838837</v>
      </c>
      <c r="L770" s="9">
        <f t="shared" si="190"/>
        <v>2.8626244384838837</v>
      </c>
      <c r="M770" s="9">
        <f t="shared" si="190"/>
        <v>2.8626244384838837</v>
      </c>
      <c r="N770" s="9">
        <f t="shared" si="190"/>
        <v>2.8626244384838837</v>
      </c>
    </row>
    <row r="771" spans="1:14">
      <c r="A771">
        <v>3</v>
      </c>
      <c r="B771">
        <v>22</v>
      </c>
      <c r="C771" t="s">
        <v>22</v>
      </c>
      <c r="D771">
        <v>23</v>
      </c>
      <c r="E771" t="s">
        <v>334</v>
      </c>
      <c r="F771" t="s">
        <v>335</v>
      </c>
      <c r="G771" s="9">
        <f>inf_yoy!C59</f>
        <v>2.1124908650847067</v>
      </c>
      <c r="H771" s="9">
        <f t="shared" ref="H771:N771" si="191">G771</f>
        <v>2.1124908650847067</v>
      </c>
      <c r="I771" s="9">
        <f t="shared" si="191"/>
        <v>2.1124908650847067</v>
      </c>
      <c r="J771" s="9">
        <f t="shared" si="191"/>
        <v>2.1124908650847067</v>
      </c>
      <c r="K771" s="9">
        <f t="shared" si="191"/>
        <v>2.1124908650847067</v>
      </c>
      <c r="L771" s="9">
        <f t="shared" si="191"/>
        <v>2.1124908650847067</v>
      </c>
      <c r="M771" s="9">
        <f t="shared" si="191"/>
        <v>2.1124908650847067</v>
      </c>
      <c r="N771" s="9">
        <f t="shared" si="191"/>
        <v>2.1124908650847067</v>
      </c>
    </row>
    <row r="772" spans="1:14">
      <c r="A772">
        <v>3</v>
      </c>
      <c r="B772">
        <v>23</v>
      </c>
      <c r="C772" t="s">
        <v>23</v>
      </c>
      <c r="D772">
        <v>23</v>
      </c>
      <c r="E772" t="s">
        <v>334</v>
      </c>
      <c r="F772" t="s">
        <v>335</v>
      </c>
      <c r="G772" s="9">
        <f>inf_yoy!C60</f>
        <v>2.0653400199972816</v>
      </c>
      <c r="H772" s="9">
        <f t="shared" ref="H772:N772" si="192">G772</f>
        <v>2.0653400199972816</v>
      </c>
      <c r="I772" s="9">
        <f t="shared" si="192"/>
        <v>2.0653400199972816</v>
      </c>
      <c r="J772" s="9">
        <f t="shared" si="192"/>
        <v>2.0653400199972816</v>
      </c>
      <c r="K772" s="9">
        <f t="shared" si="192"/>
        <v>2.0653400199972816</v>
      </c>
      <c r="L772" s="9">
        <f t="shared" si="192"/>
        <v>2.0653400199972816</v>
      </c>
      <c r="M772" s="9">
        <f t="shared" si="192"/>
        <v>2.0653400199972816</v>
      </c>
      <c r="N772" s="9">
        <f t="shared" si="192"/>
        <v>2.0653400199972816</v>
      </c>
    </row>
    <row r="773" spans="1:14">
      <c r="A773">
        <v>2</v>
      </c>
      <c r="B773">
        <v>24</v>
      </c>
      <c r="C773" t="s">
        <v>24</v>
      </c>
      <c r="D773">
        <v>23</v>
      </c>
      <c r="E773" t="s">
        <v>334</v>
      </c>
      <c r="F773" t="s">
        <v>335</v>
      </c>
      <c r="G773" s="9">
        <f>inf_yoy!C61</f>
        <v>2.315076463449302</v>
      </c>
      <c r="H773" s="9">
        <f t="shared" ref="H773:N773" si="193">G773</f>
        <v>2.315076463449302</v>
      </c>
      <c r="I773" s="9">
        <f t="shared" si="193"/>
        <v>2.315076463449302</v>
      </c>
      <c r="J773" s="9">
        <f t="shared" si="193"/>
        <v>2.315076463449302</v>
      </c>
      <c r="K773" s="9">
        <f t="shared" si="193"/>
        <v>2.315076463449302</v>
      </c>
      <c r="L773" s="9">
        <f t="shared" si="193"/>
        <v>2.315076463449302</v>
      </c>
      <c r="M773" s="9">
        <f t="shared" si="193"/>
        <v>2.315076463449302</v>
      </c>
      <c r="N773" s="9">
        <f t="shared" si="193"/>
        <v>2.315076463449302</v>
      </c>
    </row>
    <row r="774" spans="1:14">
      <c r="A774">
        <v>2</v>
      </c>
      <c r="B774">
        <v>25</v>
      </c>
      <c r="C774" t="s">
        <v>25</v>
      </c>
      <c r="D774">
        <v>23</v>
      </c>
      <c r="E774" t="s">
        <v>334</v>
      </c>
      <c r="F774" t="s">
        <v>335</v>
      </c>
      <c r="G774" s="9">
        <f>inf_yoy!C62</f>
        <v>1.8981424569336098</v>
      </c>
      <c r="H774" s="9">
        <f t="shared" ref="H774:N774" si="194">G774</f>
        <v>1.8981424569336098</v>
      </c>
      <c r="I774" s="9">
        <f t="shared" si="194"/>
        <v>1.8981424569336098</v>
      </c>
      <c r="J774" s="9">
        <f t="shared" si="194"/>
        <v>1.8981424569336098</v>
      </c>
      <c r="K774" s="9">
        <f t="shared" si="194"/>
        <v>1.8981424569336098</v>
      </c>
      <c r="L774" s="9">
        <f t="shared" si="194"/>
        <v>1.8981424569336098</v>
      </c>
      <c r="M774" s="9">
        <f t="shared" si="194"/>
        <v>1.8981424569336098</v>
      </c>
      <c r="N774" s="9">
        <f t="shared" si="194"/>
        <v>1.8981424569336098</v>
      </c>
    </row>
    <row r="775" spans="1:14">
      <c r="A775">
        <v>3</v>
      </c>
      <c r="B775">
        <v>26</v>
      </c>
      <c r="C775" t="s">
        <v>26</v>
      </c>
      <c r="D775">
        <v>23</v>
      </c>
      <c r="E775" t="s">
        <v>334</v>
      </c>
      <c r="F775" t="s">
        <v>335</v>
      </c>
      <c r="G775" s="9">
        <f>inf_yoy!C63</f>
        <v>1.9284593445073224</v>
      </c>
      <c r="H775" s="9">
        <f t="shared" ref="H775:N775" si="195">G775</f>
        <v>1.9284593445073224</v>
      </c>
      <c r="I775" s="9">
        <f t="shared" si="195"/>
        <v>1.9284593445073224</v>
      </c>
      <c r="J775" s="9">
        <f t="shared" si="195"/>
        <v>1.9284593445073224</v>
      </c>
      <c r="K775" s="9">
        <f t="shared" si="195"/>
        <v>1.9284593445073224</v>
      </c>
      <c r="L775" s="9">
        <f t="shared" si="195"/>
        <v>1.9284593445073224</v>
      </c>
      <c r="M775" s="9">
        <f t="shared" si="195"/>
        <v>1.9284593445073224</v>
      </c>
      <c r="N775" s="9">
        <f t="shared" si="195"/>
        <v>1.9284593445073224</v>
      </c>
    </row>
    <row r="776" spans="1:14">
      <c r="A776">
        <v>2</v>
      </c>
      <c r="B776">
        <v>27</v>
      </c>
      <c r="C776" t="s">
        <v>27</v>
      </c>
      <c r="D776">
        <v>23</v>
      </c>
      <c r="E776" t="s">
        <v>334</v>
      </c>
      <c r="F776" t="s">
        <v>335</v>
      </c>
      <c r="G776" s="9">
        <f>inf_yoy!C64</f>
        <v>1.5328664905371541</v>
      </c>
      <c r="H776" s="9">
        <f t="shared" ref="H776:N776" si="196">G776</f>
        <v>1.5328664905371541</v>
      </c>
      <c r="I776" s="9">
        <f t="shared" si="196"/>
        <v>1.5328664905371541</v>
      </c>
      <c r="J776" s="9">
        <f t="shared" si="196"/>
        <v>1.5328664905371541</v>
      </c>
      <c r="K776" s="9">
        <f t="shared" si="196"/>
        <v>1.5328664905371541</v>
      </c>
      <c r="L776" s="9">
        <f t="shared" si="196"/>
        <v>1.5328664905371541</v>
      </c>
      <c r="M776" s="9">
        <f t="shared" si="196"/>
        <v>1.5328664905371541</v>
      </c>
      <c r="N776" s="9">
        <f t="shared" si="196"/>
        <v>1.5328664905371541</v>
      </c>
    </row>
    <row r="777" spans="1:14">
      <c r="A777">
        <v>2</v>
      </c>
      <c r="B777">
        <v>28</v>
      </c>
      <c r="C777" t="s">
        <v>28</v>
      </c>
      <c r="D777">
        <v>23</v>
      </c>
      <c r="E777" t="s">
        <v>334</v>
      </c>
      <c r="F777" t="s">
        <v>335</v>
      </c>
      <c r="G777" s="9">
        <f>inf_yoy!C65</f>
        <v>1.8418061463752451</v>
      </c>
      <c r="H777" s="9">
        <f t="shared" ref="H777:N777" si="197">G777</f>
        <v>1.8418061463752451</v>
      </c>
      <c r="I777" s="9">
        <f t="shared" si="197"/>
        <v>1.8418061463752451</v>
      </c>
      <c r="J777" s="9">
        <f t="shared" si="197"/>
        <v>1.8418061463752451</v>
      </c>
      <c r="K777" s="9">
        <f t="shared" si="197"/>
        <v>1.8418061463752451</v>
      </c>
      <c r="L777" s="9">
        <f t="shared" si="197"/>
        <v>1.8418061463752451</v>
      </c>
      <c r="M777" s="9">
        <f t="shared" si="197"/>
        <v>1.8418061463752451</v>
      </c>
      <c r="N777" s="9">
        <f t="shared" si="197"/>
        <v>1.8418061463752451</v>
      </c>
    </row>
    <row r="778" spans="1:14">
      <c r="A778">
        <v>4</v>
      </c>
      <c r="B778">
        <v>29</v>
      </c>
      <c r="C778" t="s">
        <v>29</v>
      </c>
      <c r="D778">
        <v>23</v>
      </c>
      <c r="E778" t="s">
        <v>334</v>
      </c>
      <c r="F778" t="s">
        <v>335</v>
      </c>
      <c r="G778" s="9">
        <f>inf_yoy!C66</f>
        <v>1.9510686354544038</v>
      </c>
      <c r="H778" s="9">
        <f t="shared" ref="H778:N778" si="198">G778</f>
        <v>1.9510686354544038</v>
      </c>
      <c r="I778" s="9">
        <f t="shared" si="198"/>
        <v>1.9510686354544038</v>
      </c>
      <c r="J778" s="9">
        <f t="shared" si="198"/>
        <v>1.9510686354544038</v>
      </c>
      <c r="K778" s="9">
        <f t="shared" si="198"/>
        <v>1.9510686354544038</v>
      </c>
      <c r="L778" s="9">
        <f t="shared" si="198"/>
        <v>1.9510686354544038</v>
      </c>
      <c r="M778" s="9">
        <f t="shared" si="198"/>
        <v>1.9510686354544038</v>
      </c>
      <c r="N778" s="9">
        <f t="shared" si="198"/>
        <v>1.9510686354544038</v>
      </c>
    </row>
    <row r="779" spans="1:14">
      <c r="A779">
        <v>3</v>
      </c>
      <c r="B779">
        <v>30</v>
      </c>
      <c r="C779" t="s">
        <v>30</v>
      </c>
      <c r="D779">
        <v>23</v>
      </c>
      <c r="E779" t="s">
        <v>334</v>
      </c>
      <c r="F779" t="s">
        <v>335</v>
      </c>
      <c r="G779" s="9">
        <f>inf_yoy!C67</f>
        <v>2.3259646679031203</v>
      </c>
      <c r="H779" s="9">
        <f t="shared" ref="H779:N779" si="199">G779</f>
        <v>2.3259646679031203</v>
      </c>
      <c r="I779" s="9">
        <f t="shared" si="199"/>
        <v>2.3259646679031203</v>
      </c>
      <c r="J779" s="9">
        <f t="shared" si="199"/>
        <v>2.3259646679031203</v>
      </c>
      <c r="K779" s="9">
        <f t="shared" si="199"/>
        <v>2.3259646679031203</v>
      </c>
      <c r="L779" s="9">
        <f t="shared" si="199"/>
        <v>2.3259646679031203</v>
      </c>
      <c r="M779" s="9">
        <f t="shared" si="199"/>
        <v>2.3259646679031203</v>
      </c>
      <c r="N779" s="9">
        <f t="shared" si="199"/>
        <v>2.3259646679031203</v>
      </c>
    </row>
    <row r="780" spans="1:14">
      <c r="A780">
        <v>2</v>
      </c>
      <c r="B780">
        <v>31</v>
      </c>
      <c r="C780" t="s">
        <v>31</v>
      </c>
      <c r="D780">
        <v>23</v>
      </c>
      <c r="E780" t="s">
        <v>334</v>
      </c>
      <c r="F780" t="s">
        <v>335</v>
      </c>
      <c r="G780" s="9">
        <f>inf_yoy!C68</f>
        <v>2.4754779546008123</v>
      </c>
      <c r="H780" s="9">
        <f t="shared" ref="H780:N780" si="200">G780</f>
        <v>2.4754779546008123</v>
      </c>
      <c r="I780" s="9">
        <f t="shared" si="200"/>
        <v>2.4754779546008123</v>
      </c>
      <c r="J780" s="9">
        <f t="shared" si="200"/>
        <v>2.4754779546008123</v>
      </c>
      <c r="K780" s="9">
        <f t="shared" si="200"/>
        <v>2.4754779546008123</v>
      </c>
      <c r="L780" s="9">
        <f t="shared" si="200"/>
        <v>2.4754779546008123</v>
      </c>
      <c r="M780" s="9">
        <f t="shared" si="200"/>
        <v>2.4754779546008123</v>
      </c>
      <c r="N780" s="9">
        <f t="shared" si="200"/>
        <v>2.4754779546008123</v>
      </c>
    </row>
    <row r="781" spans="1:14">
      <c r="A781">
        <v>3</v>
      </c>
      <c r="B781">
        <v>32</v>
      </c>
      <c r="C781" t="s">
        <v>32</v>
      </c>
      <c r="D781">
        <v>23</v>
      </c>
      <c r="E781" t="s">
        <v>334</v>
      </c>
      <c r="F781" t="s">
        <v>335</v>
      </c>
      <c r="G781" s="9">
        <f>inf_yoy!C69</f>
        <v>1.6244375224743575</v>
      </c>
      <c r="H781" s="9">
        <f t="shared" ref="H781:N781" si="201">G781</f>
        <v>1.6244375224743575</v>
      </c>
      <c r="I781" s="9">
        <f t="shared" si="201"/>
        <v>1.6244375224743575</v>
      </c>
      <c r="J781" s="9">
        <f t="shared" si="201"/>
        <v>1.6244375224743575</v>
      </c>
      <c r="K781" s="9">
        <f t="shared" si="201"/>
        <v>1.6244375224743575</v>
      </c>
      <c r="L781" s="9">
        <f t="shared" si="201"/>
        <v>1.6244375224743575</v>
      </c>
      <c r="M781" s="9">
        <f t="shared" si="201"/>
        <v>1.6244375224743575</v>
      </c>
      <c r="N781" s="9">
        <f t="shared" si="201"/>
        <v>1.6244375224743575</v>
      </c>
    </row>
    <row r="782" spans="1:14">
      <c r="A782">
        <v>2</v>
      </c>
      <c r="B782">
        <v>33</v>
      </c>
      <c r="C782" t="s">
        <v>33</v>
      </c>
      <c r="D782">
        <v>23</v>
      </c>
      <c r="E782" t="s">
        <v>334</v>
      </c>
      <c r="F782" t="s">
        <v>335</v>
      </c>
      <c r="G782" s="9">
        <f>inf_yoy!C70</f>
        <v>2.1951468347485168</v>
      </c>
      <c r="H782" s="9">
        <f t="shared" ref="H782:N782" si="202">G782</f>
        <v>2.1951468347485168</v>
      </c>
      <c r="I782" s="9">
        <f t="shared" si="202"/>
        <v>2.1951468347485168</v>
      </c>
      <c r="J782" s="9">
        <f t="shared" si="202"/>
        <v>2.1951468347485168</v>
      </c>
      <c r="K782" s="9">
        <f t="shared" si="202"/>
        <v>2.1951468347485168</v>
      </c>
      <c r="L782" s="9">
        <f t="shared" si="202"/>
        <v>2.1951468347485168</v>
      </c>
      <c r="M782" s="9">
        <f t="shared" si="202"/>
        <v>2.1951468347485168</v>
      </c>
      <c r="N782" s="9">
        <f t="shared" si="202"/>
        <v>2.1951468347485168</v>
      </c>
    </row>
    <row r="783" spans="1:14">
      <c r="A783">
        <v>4</v>
      </c>
      <c r="B783">
        <v>34</v>
      </c>
      <c r="C783" t="s">
        <v>34</v>
      </c>
      <c r="D783">
        <v>23</v>
      </c>
      <c r="E783" t="s">
        <v>334</v>
      </c>
      <c r="F783" t="s">
        <v>335</v>
      </c>
      <c r="G783" s="9">
        <f>inf_yoy!C71</f>
        <v>1.466346220079741</v>
      </c>
      <c r="H783" s="9">
        <f t="shared" ref="H783:N784" si="203">G783</f>
        <v>1.466346220079741</v>
      </c>
      <c r="I783" s="9">
        <f t="shared" si="203"/>
        <v>1.466346220079741</v>
      </c>
      <c r="J783" s="9">
        <f t="shared" si="203"/>
        <v>1.466346220079741</v>
      </c>
      <c r="K783" s="9">
        <f t="shared" si="203"/>
        <v>1.466346220079741</v>
      </c>
      <c r="L783" s="9">
        <f t="shared" si="203"/>
        <v>1.466346220079741</v>
      </c>
      <c r="M783" s="9">
        <f t="shared" si="203"/>
        <v>1.466346220079741</v>
      </c>
      <c r="N783" s="9">
        <f t="shared" si="203"/>
        <v>1.466346220079741</v>
      </c>
    </row>
    <row r="784" spans="1:14">
      <c r="A784">
        <v>4</v>
      </c>
      <c r="B784">
        <v>1</v>
      </c>
      <c r="C784" t="s">
        <v>1</v>
      </c>
      <c r="D784">
        <v>24</v>
      </c>
      <c r="E784" t="s">
        <v>336</v>
      </c>
      <c r="F784" t="s">
        <v>337</v>
      </c>
      <c r="G784" s="9">
        <f>inf_yoy!D38</f>
        <v>1.4702658545838747</v>
      </c>
      <c r="H784" s="9">
        <f t="shared" si="203"/>
        <v>1.4702658545838747</v>
      </c>
      <c r="I784" s="9">
        <f t="shared" si="203"/>
        <v>1.4702658545838747</v>
      </c>
      <c r="J784" s="9">
        <f t="shared" si="203"/>
        <v>1.4702658545838747</v>
      </c>
      <c r="K784" s="9">
        <f t="shared" si="203"/>
        <v>1.4702658545838747</v>
      </c>
      <c r="L784" s="9">
        <f t="shared" si="203"/>
        <v>1.4702658545838747</v>
      </c>
      <c r="M784" s="9">
        <f t="shared" si="203"/>
        <v>1.4702658545838747</v>
      </c>
      <c r="N784" s="9">
        <f t="shared" si="203"/>
        <v>1.4702658545838747</v>
      </c>
    </row>
    <row r="785" spans="1:14">
      <c r="A785">
        <v>3</v>
      </c>
      <c r="B785">
        <v>2</v>
      </c>
      <c r="C785" t="s">
        <v>2</v>
      </c>
      <c r="D785">
        <v>24</v>
      </c>
      <c r="E785" t="s">
        <v>336</v>
      </c>
      <c r="F785" t="s">
        <v>337</v>
      </c>
      <c r="G785" s="9">
        <f>inf_yoy!D39</f>
        <v>0.32095268134587185</v>
      </c>
      <c r="H785" s="9">
        <f t="shared" ref="H785:N785" si="204">G785</f>
        <v>0.32095268134587185</v>
      </c>
      <c r="I785" s="9">
        <f t="shared" si="204"/>
        <v>0.32095268134587185</v>
      </c>
      <c r="J785" s="9">
        <f t="shared" si="204"/>
        <v>0.32095268134587185</v>
      </c>
      <c r="K785" s="9">
        <f t="shared" si="204"/>
        <v>0.32095268134587185</v>
      </c>
      <c r="L785" s="9">
        <f t="shared" si="204"/>
        <v>0.32095268134587185</v>
      </c>
      <c r="M785" s="9">
        <f t="shared" si="204"/>
        <v>0.32095268134587185</v>
      </c>
      <c r="N785" s="9">
        <f t="shared" si="204"/>
        <v>0.32095268134587185</v>
      </c>
    </row>
    <row r="786" spans="1:14">
      <c r="A786">
        <v>1</v>
      </c>
      <c r="B786">
        <v>3</v>
      </c>
      <c r="C786" t="s">
        <v>3</v>
      </c>
      <c r="D786">
        <v>24</v>
      </c>
      <c r="E786" t="s">
        <v>336</v>
      </c>
      <c r="F786" t="s">
        <v>337</v>
      </c>
      <c r="G786" s="9">
        <f>inf_yoy!D40</f>
        <v>1.396764732125984</v>
      </c>
      <c r="H786" s="9">
        <f t="shared" ref="H786:N786" si="205">G786</f>
        <v>1.396764732125984</v>
      </c>
      <c r="I786" s="9">
        <f t="shared" si="205"/>
        <v>1.396764732125984</v>
      </c>
      <c r="J786" s="9">
        <f t="shared" si="205"/>
        <v>1.396764732125984</v>
      </c>
      <c r="K786" s="9">
        <f t="shared" si="205"/>
        <v>1.396764732125984</v>
      </c>
      <c r="L786" s="9">
        <f t="shared" si="205"/>
        <v>1.396764732125984</v>
      </c>
      <c r="M786" s="9">
        <f t="shared" si="205"/>
        <v>1.396764732125984</v>
      </c>
      <c r="N786" s="9">
        <f t="shared" si="205"/>
        <v>1.396764732125984</v>
      </c>
    </row>
    <row r="787" spans="1:14">
      <c r="A787">
        <v>1</v>
      </c>
      <c r="B787">
        <v>4</v>
      </c>
      <c r="C787" t="s">
        <v>4</v>
      </c>
      <c r="D787">
        <v>24</v>
      </c>
      <c r="E787" t="s">
        <v>336</v>
      </c>
      <c r="F787" t="s">
        <v>337</v>
      </c>
      <c r="G787" s="9">
        <f>inf_yoy!D41</f>
        <v>0.49348718765343236</v>
      </c>
      <c r="H787" s="9">
        <f t="shared" ref="H787:N787" si="206">G787</f>
        <v>0.49348718765343236</v>
      </c>
      <c r="I787" s="9">
        <f t="shared" si="206"/>
        <v>0.49348718765343236</v>
      </c>
      <c r="J787" s="9">
        <f t="shared" si="206"/>
        <v>0.49348718765343236</v>
      </c>
      <c r="K787" s="9">
        <f t="shared" si="206"/>
        <v>0.49348718765343236</v>
      </c>
      <c r="L787" s="9">
        <f t="shared" si="206"/>
        <v>0.49348718765343236</v>
      </c>
      <c r="M787" s="9">
        <f t="shared" si="206"/>
        <v>0.49348718765343236</v>
      </c>
      <c r="N787" s="9">
        <f t="shared" si="206"/>
        <v>0.49348718765343236</v>
      </c>
    </row>
    <row r="788" spans="1:14">
      <c r="A788">
        <v>1</v>
      </c>
      <c r="B788">
        <v>5</v>
      </c>
      <c r="C788" t="s">
        <v>5</v>
      </c>
      <c r="D788">
        <v>24</v>
      </c>
      <c r="E788" t="s">
        <v>336</v>
      </c>
      <c r="F788" t="s">
        <v>337</v>
      </c>
      <c r="G788" s="9">
        <f>inf_yoy!D42</f>
        <v>0.91735028659484807</v>
      </c>
      <c r="H788" s="9">
        <f t="shared" ref="H788:N788" si="207">G788</f>
        <v>0.91735028659484807</v>
      </c>
      <c r="I788" s="9">
        <f t="shared" si="207"/>
        <v>0.91735028659484807</v>
      </c>
      <c r="J788" s="9">
        <f t="shared" si="207"/>
        <v>0.91735028659484807</v>
      </c>
      <c r="K788" s="9">
        <f t="shared" si="207"/>
        <v>0.91735028659484807</v>
      </c>
      <c r="L788" s="9">
        <f t="shared" si="207"/>
        <v>0.91735028659484807</v>
      </c>
      <c r="M788" s="9">
        <f t="shared" si="207"/>
        <v>0.91735028659484807</v>
      </c>
      <c r="N788" s="9">
        <f t="shared" si="207"/>
        <v>0.91735028659484807</v>
      </c>
    </row>
    <row r="789" spans="1:14">
      <c r="A789">
        <v>4</v>
      </c>
      <c r="B789">
        <v>6</v>
      </c>
      <c r="C789" t="s">
        <v>6</v>
      </c>
      <c r="D789">
        <v>24</v>
      </c>
      <c r="E789" t="s">
        <v>336</v>
      </c>
      <c r="F789" t="s">
        <v>337</v>
      </c>
      <c r="G789" s="9">
        <f>inf_yoy!D43</f>
        <v>0.76257583194060752</v>
      </c>
      <c r="H789" s="9">
        <f t="shared" ref="H789:N789" si="208">G789</f>
        <v>0.76257583194060752</v>
      </c>
      <c r="I789" s="9">
        <f t="shared" si="208"/>
        <v>0.76257583194060752</v>
      </c>
      <c r="J789" s="9">
        <f t="shared" si="208"/>
        <v>0.76257583194060752</v>
      </c>
      <c r="K789" s="9">
        <f t="shared" si="208"/>
        <v>0.76257583194060752</v>
      </c>
      <c r="L789" s="9">
        <f t="shared" si="208"/>
        <v>0.76257583194060752</v>
      </c>
      <c r="M789" s="9">
        <f t="shared" si="208"/>
        <v>0.76257583194060752</v>
      </c>
      <c r="N789" s="9">
        <f t="shared" si="208"/>
        <v>0.76257583194060752</v>
      </c>
    </row>
    <row r="790" spans="1:14">
      <c r="A790">
        <v>3</v>
      </c>
      <c r="B790">
        <v>7</v>
      </c>
      <c r="C790" t="s">
        <v>7</v>
      </c>
      <c r="D790">
        <v>24</v>
      </c>
      <c r="E790" t="s">
        <v>336</v>
      </c>
      <c r="F790" t="s">
        <v>337</v>
      </c>
      <c r="G790" s="9">
        <f>inf_yoy!D44</f>
        <v>1.5489092178923929</v>
      </c>
      <c r="H790" s="9">
        <f t="shared" ref="H790:N790" si="209">G790</f>
        <v>1.5489092178923929</v>
      </c>
      <c r="I790" s="9">
        <f t="shared" si="209"/>
        <v>1.5489092178923929</v>
      </c>
      <c r="J790" s="9">
        <f t="shared" si="209"/>
        <v>1.5489092178923929</v>
      </c>
      <c r="K790" s="9">
        <f t="shared" si="209"/>
        <v>1.5489092178923929</v>
      </c>
      <c r="L790" s="9">
        <f t="shared" si="209"/>
        <v>1.5489092178923929</v>
      </c>
      <c r="M790" s="9">
        <f t="shared" si="209"/>
        <v>1.5489092178923929</v>
      </c>
      <c r="N790" s="9">
        <f t="shared" si="209"/>
        <v>1.5489092178923929</v>
      </c>
    </row>
    <row r="791" spans="1:14">
      <c r="A791">
        <v>2</v>
      </c>
      <c r="B791">
        <v>8</v>
      </c>
      <c r="C791" t="s">
        <v>8</v>
      </c>
      <c r="D791">
        <v>24</v>
      </c>
      <c r="E791" t="s">
        <v>336</v>
      </c>
      <c r="F791" t="s">
        <v>337</v>
      </c>
      <c r="G791" s="9">
        <f>inf_yoy!D45</f>
        <v>0.29574556381554196</v>
      </c>
      <c r="H791" s="9">
        <f t="shared" ref="H791:N791" si="210">G791</f>
        <v>0.29574556381554196</v>
      </c>
      <c r="I791" s="9">
        <f t="shared" si="210"/>
        <v>0.29574556381554196</v>
      </c>
      <c r="J791" s="9">
        <f t="shared" si="210"/>
        <v>0.29574556381554196</v>
      </c>
      <c r="K791" s="9">
        <f t="shared" si="210"/>
        <v>0.29574556381554196</v>
      </c>
      <c r="L791" s="9">
        <f t="shared" si="210"/>
        <v>0.29574556381554196</v>
      </c>
      <c r="M791" s="9">
        <f t="shared" si="210"/>
        <v>0.29574556381554196</v>
      </c>
      <c r="N791" s="9">
        <f t="shared" si="210"/>
        <v>0.29574556381554196</v>
      </c>
    </row>
    <row r="792" spans="1:14">
      <c r="A792">
        <v>3</v>
      </c>
      <c r="B792">
        <v>9</v>
      </c>
      <c r="C792" t="s">
        <v>9</v>
      </c>
      <c r="D792">
        <v>24</v>
      </c>
      <c r="E792" t="s">
        <v>336</v>
      </c>
      <c r="F792" t="s">
        <v>337</v>
      </c>
      <c r="G792" s="9">
        <f>inf_yoy!D46</f>
        <v>1.6710395184501012</v>
      </c>
      <c r="H792" s="9">
        <f t="shared" ref="H792:N792" si="211">G792</f>
        <v>1.6710395184501012</v>
      </c>
      <c r="I792" s="9">
        <f t="shared" si="211"/>
        <v>1.6710395184501012</v>
      </c>
      <c r="J792" s="9">
        <f t="shared" si="211"/>
        <v>1.6710395184501012</v>
      </c>
      <c r="K792" s="9">
        <f t="shared" si="211"/>
        <v>1.6710395184501012</v>
      </c>
      <c r="L792" s="9">
        <f t="shared" si="211"/>
        <v>1.6710395184501012</v>
      </c>
      <c r="M792" s="9">
        <f t="shared" si="211"/>
        <v>1.6710395184501012</v>
      </c>
      <c r="N792" s="9">
        <f t="shared" si="211"/>
        <v>1.6710395184501012</v>
      </c>
    </row>
    <row r="793" spans="1:14">
      <c r="A793">
        <v>3</v>
      </c>
      <c r="B793">
        <v>10</v>
      </c>
      <c r="C793" t="s">
        <v>10</v>
      </c>
      <c r="D793">
        <v>24</v>
      </c>
      <c r="E793" t="s">
        <v>336</v>
      </c>
      <c r="F793" t="s">
        <v>337</v>
      </c>
      <c r="G793" s="9">
        <f>inf_yoy!D47</f>
        <v>0.58022816076662254</v>
      </c>
      <c r="H793" s="9">
        <f t="shared" ref="H793:N793" si="212">G793</f>
        <v>0.58022816076662254</v>
      </c>
      <c r="I793" s="9">
        <f t="shared" si="212"/>
        <v>0.58022816076662254</v>
      </c>
      <c r="J793" s="9">
        <f t="shared" si="212"/>
        <v>0.58022816076662254</v>
      </c>
      <c r="K793" s="9">
        <f t="shared" si="212"/>
        <v>0.58022816076662254</v>
      </c>
      <c r="L793" s="9">
        <f t="shared" si="212"/>
        <v>0.58022816076662254</v>
      </c>
      <c r="M793" s="9">
        <f t="shared" si="212"/>
        <v>0.58022816076662254</v>
      </c>
      <c r="N793" s="9">
        <f t="shared" si="212"/>
        <v>0.58022816076662254</v>
      </c>
    </row>
    <row r="794" spans="1:14">
      <c r="A794">
        <v>3</v>
      </c>
      <c r="B794">
        <v>11</v>
      </c>
      <c r="C794" t="s">
        <v>11</v>
      </c>
      <c r="D794">
        <v>24</v>
      </c>
      <c r="E794" t="s">
        <v>336</v>
      </c>
      <c r="F794" t="s">
        <v>337</v>
      </c>
      <c r="G794" s="9">
        <f>inf_yoy!D48</f>
        <v>0.75852030109001634</v>
      </c>
      <c r="H794" s="9">
        <f t="shared" ref="H794:N794" si="213">G794</f>
        <v>0.75852030109001634</v>
      </c>
      <c r="I794" s="9">
        <f t="shared" si="213"/>
        <v>0.75852030109001634</v>
      </c>
      <c r="J794" s="9">
        <f t="shared" si="213"/>
        <v>0.75852030109001634</v>
      </c>
      <c r="K794" s="9">
        <f t="shared" si="213"/>
        <v>0.75852030109001634</v>
      </c>
      <c r="L794" s="9">
        <f t="shared" si="213"/>
        <v>0.75852030109001634</v>
      </c>
      <c r="M794" s="9">
        <f t="shared" si="213"/>
        <v>0.75852030109001634</v>
      </c>
      <c r="N794" s="9">
        <f t="shared" si="213"/>
        <v>0.75852030109001634</v>
      </c>
    </row>
    <row r="795" spans="1:14">
      <c r="A795">
        <v>3</v>
      </c>
      <c r="B795">
        <v>12</v>
      </c>
      <c r="C795" t="s">
        <v>12</v>
      </c>
      <c r="D795">
        <v>24</v>
      </c>
      <c r="E795" t="s">
        <v>336</v>
      </c>
      <c r="F795" t="s">
        <v>337</v>
      </c>
      <c r="G795" s="9">
        <f>inf_yoy!D49</f>
        <v>0.36328171826777139</v>
      </c>
      <c r="H795" s="9">
        <f t="shared" ref="H795:N795" si="214">G795</f>
        <v>0.36328171826777139</v>
      </c>
      <c r="I795" s="9">
        <f t="shared" si="214"/>
        <v>0.36328171826777139</v>
      </c>
      <c r="J795" s="9">
        <f t="shared" si="214"/>
        <v>0.36328171826777139</v>
      </c>
      <c r="K795" s="9">
        <f t="shared" si="214"/>
        <v>0.36328171826777139</v>
      </c>
      <c r="L795" s="9">
        <f t="shared" si="214"/>
        <v>0.36328171826777139</v>
      </c>
      <c r="M795" s="9">
        <f t="shared" si="214"/>
        <v>0.36328171826777139</v>
      </c>
      <c r="N795" s="9">
        <f t="shared" si="214"/>
        <v>0.36328171826777139</v>
      </c>
    </row>
    <row r="796" spans="1:14">
      <c r="A796">
        <v>1</v>
      </c>
      <c r="B796">
        <v>13</v>
      </c>
      <c r="C796" t="s">
        <v>13</v>
      </c>
      <c r="D796">
        <v>24</v>
      </c>
      <c r="E796" t="s">
        <v>336</v>
      </c>
      <c r="F796" t="s">
        <v>337</v>
      </c>
      <c r="G796" s="9">
        <f>inf_yoy!D50</f>
        <v>0.86595534349143277</v>
      </c>
      <c r="H796" s="9">
        <f t="shared" ref="H796:N796" si="215">G796</f>
        <v>0.86595534349143277</v>
      </c>
      <c r="I796" s="9">
        <f t="shared" si="215"/>
        <v>0.86595534349143277</v>
      </c>
      <c r="J796" s="9">
        <f t="shared" si="215"/>
        <v>0.86595534349143277</v>
      </c>
      <c r="K796" s="9">
        <f t="shared" si="215"/>
        <v>0.86595534349143277</v>
      </c>
      <c r="L796" s="9">
        <f t="shared" si="215"/>
        <v>0.86595534349143277</v>
      </c>
      <c r="M796" s="9">
        <f t="shared" si="215"/>
        <v>0.86595534349143277</v>
      </c>
      <c r="N796" s="9">
        <f t="shared" si="215"/>
        <v>0.86595534349143277</v>
      </c>
    </row>
    <row r="797" spans="1:14">
      <c r="A797">
        <v>2</v>
      </c>
      <c r="B797">
        <v>14</v>
      </c>
      <c r="C797" t="s">
        <v>14</v>
      </c>
      <c r="D797">
        <v>24</v>
      </c>
      <c r="E797" t="s">
        <v>336</v>
      </c>
      <c r="F797" t="s">
        <v>337</v>
      </c>
      <c r="G797" s="9">
        <f>inf_yoy!D51</f>
        <v>0.58820840722582712</v>
      </c>
      <c r="H797" s="9">
        <f t="shared" ref="H797:N797" si="216">G797</f>
        <v>0.58820840722582712</v>
      </c>
      <c r="I797" s="9">
        <f t="shared" si="216"/>
        <v>0.58820840722582712</v>
      </c>
      <c r="J797" s="9">
        <f t="shared" si="216"/>
        <v>0.58820840722582712</v>
      </c>
      <c r="K797" s="9">
        <f t="shared" si="216"/>
        <v>0.58820840722582712</v>
      </c>
      <c r="L797" s="9">
        <f t="shared" si="216"/>
        <v>0.58820840722582712</v>
      </c>
      <c r="M797" s="9">
        <f t="shared" si="216"/>
        <v>0.58820840722582712</v>
      </c>
      <c r="N797" s="9">
        <f t="shared" si="216"/>
        <v>0.58820840722582712</v>
      </c>
    </row>
    <row r="798" spans="1:14">
      <c r="A798">
        <v>3</v>
      </c>
      <c r="B798">
        <v>15</v>
      </c>
      <c r="C798" t="s">
        <v>15</v>
      </c>
      <c r="D798">
        <v>24</v>
      </c>
      <c r="E798" t="s">
        <v>336</v>
      </c>
      <c r="F798" t="s">
        <v>337</v>
      </c>
      <c r="G798" s="9">
        <f>inf_yoy!D52</f>
        <v>0.65276627611818727</v>
      </c>
      <c r="H798" s="9">
        <f t="shared" ref="H798:N798" si="217">G798</f>
        <v>0.65276627611818727</v>
      </c>
      <c r="I798" s="9">
        <f t="shared" si="217"/>
        <v>0.65276627611818727</v>
      </c>
      <c r="J798" s="9">
        <f t="shared" si="217"/>
        <v>0.65276627611818727</v>
      </c>
      <c r="K798" s="9">
        <f t="shared" si="217"/>
        <v>0.65276627611818727</v>
      </c>
      <c r="L798" s="9">
        <f t="shared" si="217"/>
        <v>0.65276627611818727</v>
      </c>
      <c r="M798" s="9">
        <f t="shared" si="217"/>
        <v>0.65276627611818727</v>
      </c>
      <c r="N798" s="9">
        <f t="shared" si="217"/>
        <v>0.65276627611818727</v>
      </c>
    </row>
    <row r="799" spans="1:14">
      <c r="A799">
        <v>2</v>
      </c>
      <c r="B799">
        <v>16</v>
      </c>
      <c r="C799" t="s">
        <v>16</v>
      </c>
      <c r="D799">
        <v>24</v>
      </c>
      <c r="E799" t="s">
        <v>336</v>
      </c>
      <c r="F799" t="s">
        <v>337</v>
      </c>
      <c r="G799" s="9">
        <f>inf_yoy!D53</f>
        <v>0.47790268122125951</v>
      </c>
      <c r="H799" s="9">
        <f t="shared" ref="H799:N799" si="218">G799</f>
        <v>0.47790268122125951</v>
      </c>
      <c r="I799" s="9">
        <f t="shared" si="218"/>
        <v>0.47790268122125951</v>
      </c>
      <c r="J799" s="9">
        <f t="shared" si="218"/>
        <v>0.47790268122125951</v>
      </c>
      <c r="K799" s="9">
        <f t="shared" si="218"/>
        <v>0.47790268122125951</v>
      </c>
      <c r="L799" s="9">
        <f t="shared" si="218"/>
        <v>0.47790268122125951</v>
      </c>
      <c r="M799" s="9">
        <f t="shared" si="218"/>
        <v>0.47790268122125951</v>
      </c>
      <c r="N799" s="9">
        <f t="shared" si="218"/>
        <v>0.47790268122125951</v>
      </c>
    </row>
    <row r="800" spans="1:14">
      <c r="A800">
        <v>1</v>
      </c>
      <c r="B800">
        <v>17</v>
      </c>
      <c r="C800" t="s">
        <v>17</v>
      </c>
      <c r="D800">
        <v>24</v>
      </c>
      <c r="E800" t="s">
        <v>336</v>
      </c>
      <c r="F800" t="s">
        <v>337</v>
      </c>
      <c r="G800" s="9">
        <f>inf_yoy!D54</f>
        <v>1.0679008519743955</v>
      </c>
      <c r="H800" s="9">
        <f t="shared" ref="H800:N800" si="219">G800</f>
        <v>1.0679008519743955</v>
      </c>
      <c r="I800" s="9">
        <f t="shared" si="219"/>
        <v>1.0679008519743955</v>
      </c>
      <c r="J800" s="9">
        <f t="shared" si="219"/>
        <v>1.0679008519743955</v>
      </c>
      <c r="K800" s="9">
        <f t="shared" si="219"/>
        <v>1.0679008519743955</v>
      </c>
      <c r="L800" s="9">
        <f t="shared" si="219"/>
        <v>1.0679008519743955</v>
      </c>
      <c r="M800" s="9">
        <f t="shared" si="219"/>
        <v>1.0679008519743955</v>
      </c>
      <c r="N800" s="9">
        <f t="shared" si="219"/>
        <v>1.0679008519743955</v>
      </c>
    </row>
    <row r="801" spans="1:14">
      <c r="A801">
        <v>2</v>
      </c>
      <c r="B801">
        <v>18</v>
      </c>
      <c r="C801" t="s">
        <v>48</v>
      </c>
      <c r="D801">
        <v>24</v>
      </c>
      <c r="E801" t="s">
        <v>336</v>
      </c>
      <c r="F801" t="s">
        <v>337</v>
      </c>
      <c r="G801" s="9">
        <f>inf_yoy!D55</f>
        <v>0.61905937408921075</v>
      </c>
      <c r="H801" s="9">
        <f t="shared" ref="H801:N801" si="220">G801</f>
        <v>0.61905937408921075</v>
      </c>
      <c r="I801" s="9">
        <f t="shared" si="220"/>
        <v>0.61905937408921075</v>
      </c>
      <c r="J801" s="9">
        <f t="shared" si="220"/>
        <v>0.61905937408921075</v>
      </c>
      <c r="K801" s="9">
        <f t="shared" si="220"/>
        <v>0.61905937408921075</v>
      </c>
      <c r="L801" s="9">
        <f t="shared" si="220"/>
        <v>0.61905937408921075</v>
      </c>
      <c r="M801" s="9">
        <f t="shared" si="220"/>
        <v>0.61905937408921075</v>
      </c>
      <c r="N801" s="9">
        <f t="shared" si="220"/>
        <v>0.61905937408921075</v>
      </c>
    </row>
    <row r="802" spans="1:14">
      <c r="A802">
        <v>2</v>
      </c>
      <c r="B802">
        <v>19</v>
      </c>
      <c r="C802" t="s">
        <v>19</v>
      </c>
      <c r="D802">
        <v>24</v>
      </c>
      <c r="E802" t="s">
        <v>336</v>
      </c>
      <c r="F802" t="s">
        <v>337</v>
      </c>
      <c r="G802" s="9">
        <f>inf_yoy!D56</f>
        <v>0.45855856382689381</v>
      </c>
      <c r="H802" s="9">
        <f t="shared" ref="H802:N802" si="221">G802</f>
        <v>0.45855856382689381</v>
      </c>
      <c r="I802" s="9">
        <f t="shared" si="221"/>
        <v>0.45855856382689381</v>
      </c>
      <c r="J802" s="9">
        <f t="shared" si="221"/>
        <v>0.45855856382689381</v>
      </c>
      <c r="K802" s="9">
        <f t="shared" si="221"/>
        <v>0.45855856382689381</v>
      </c>
      <c r="L802" s="9">
        <f t="shared" si="221"/>
        <v>0.45855856382689381</v>
      </c>
      <c r="M802" s="9">
        <f t="shared" si="221"/>
        <v>0.45855856382689381</v>
      </c>
      <c r="N802" s="9">
        <f t="shared" si="221"/>
        <v>0.45855856382689381</v>
      </c>
    </row>
    <row r="803" spans="1:14">
      <c r="A803">
        <v>2</v>
      </c>
      <c r="B803">
        <v>20</v>
      </c>
      <c r="C803" t="s">
        <v>20</v>
      </c>
      <c r="D803">
        <v>24</v>
      </c>
      <c r="E803" t="s">
        <v>336</v>
      </c>
      <c r="F803" t="s">
        <v>337</v>
      </c>
      <c r="G803" s="9">
        <f>inf_yoy!D57</f>
        <v>0.56870648457155271</v>
      </c>
      <c r="H803" s="9">
        <f t="shared" ref="H803:N803" si="222">G803</f>
        <v>0.56870648457155271</v>
      </c>
      <c r="I803" s="9">
        <f t="shared" si="222"/>
        <v>0.56870648457155271</v>
      </c>
      <c r="J803" s="9">
        <f t="shared" si="222"/>
        <v>0.56870648457155271</v>
      </c>
      <c r="K803" s="9">
        <f t="shared" si="222"/>
        <v>0.56870648457155271</v>
      </c>
      <c r="L803" s="9">
        <f t="shared" si="222"/>
        <v>0.56870648457155271</v>
      </c>
      <c r="M803" s="9">
        <f t="shared" si="222"/>
        <v>0.56870648457155271</v>
      </c>
      <c r="N803" s="9">
        <f t="shared" si="222"/>
        <v>0.56870648457155271</v>
      </c>
    </row>
    <row r="804" spans="1:14">
      <c r="A804">
        <v>3</v>
      </c>
      <c r="B804">
        <v>21</v>
      </c>
      <c r="C804" t="s">
        <v>21</v>
      </c>
      <c r="D804">
        <v>24</v>
      </c>
      <c r="E804" t="s">
        <v>336</v>
      </c>
      <c r="F804" t="s">
        <v>337</v>
      </c>
      <c r="G804" s="9">
        <f>inf_yoy!D58</f>
        <v>1.4727536182023115</v>
      </c>
      <c r="H804" s="9">
        <f t="shared" ref="H804:N804" si="223">G804</f>
        <v>1.4727536182023115</v>
      </c>
      <c r="I804" s="9">
        <f t="shared" si="223"/>
        <v>1.4727536182023115</v>
      </c>
      <c r="J804" s="9">
        <f t="shared" si="223"/>
        <v>1.4727536182023115</v>
      </c>
      <c r="K804" s="9">
        <f t="shared" si="223"/>
        <v>1.4727536182023115</v>
      </c>
      <c r="L804" s="9">
        <f t="shared" si="223"/>
        <v>1.4727536182023115</v>
      </c>
      <c r="M804" s="9">
        <f t="shared" si="223"/>
        <v>1.4727536182023115</v>
      </c>
      <c r="N804" s="9">
        <f t="shared" si="223"/>
        <v>1.4727536182023115</v>
      </c>
    </row>
    <row r="805" spans="1:14">
      <c r="A805">
        <v>3</v>
      </c>
      <c r="B805">
        <v>22</v>
      </c>
      <c r="C805" t="s">
        <v>22</v>
      </c>
      <c r="D805">
        <v>24</v>
      </c>
      <c r="E805" t="s">
        <v>336</v>
      </c>
      <c r="F805" t="s">
        <v>337</v>
      </c>
      <c r="G805" s="9">
        <f>inf_yoy!D59</f>
        <v>1.7603904085181437</v>
      </c>
      <c r="H805" s="9">
        <f t="shared" ref="H805:N805" si="224">G805</f>
        <v>1.7603904085181437</v>
      </c>
      <c r="I805" s="9">
        <f t="shared" si="224"/>
        <v>1.7603904085181437</v>
      </c>
      <c r="J805" s="9">
        <f t="shared" si="224"/>
        <v>1.7603904085181437</v>
      </c>
      <c r="K805" s="9">
        <f t="shared" si="224"/>
        <v>1.7603904085181437</v>
      </c>
      <c r="L805" s="9">
        <f t="shared" si="224"/>
        <v>1.7603904085181437</v>
      </c>
      <c r="M805" s="9">
        <f t="shared" si="224"/>
        <v>1.7603904085181437</v>
      </c>
      <c r="N805" s="9">
        <f t="shared" si="224"/>
        <v>1.7603904085181437</v>
      </c>
    </row>
    <row r="806" spans="1:14">
      <c r="A806">
        <v>3</v>
      </c>
      <c r="B806">
        <v>23</v>
      </c>
      <c r="C806" t="s">
        <v>23</v>
      </c>
      <c r="D806">
        <v>24</v>
      </c>
      <c r="E806" t="s">
        <v>336</v>
      </c>
      <c r="F806" t="s">
        <v>337</v>
      </c>
      <c r="G806" s="9">
        <f>inf_yoy!D60</f>
        <v>0.88505153401129955</v>
      </c>
      <c r="H806" s="9">
        <f t="shared" ref="H806:N806" si="225">G806</f>
        <v>0.88505153401129955</v>
      </c>
      <c r="I806" s="9">
        <f t="shared" si="225"/>
        <v>0.88505153401129955</v>
      </c>
      <c r="J806" s="9">
        <f t="shared" si="225"/>
        <v>0.88505153401129955</v>
      </c>
      <c r="K806" s="9">
        <f t="shared" si="225"/>
        <v>0.88505153401129955</v>
      </c>
      <c r="L806" s="9">
        <f t="shared" si="225"/>
        <v>0.88505153401129955</v>
      </c>
      <c r="M806" s="9">
        <f t="shared" si="225"/>
        <v>0.88505153401129955</v>
      </c>
      <c r="N806" s="9">
        <f t="shared" si="225"/>
        <v>0.88505153401129955</v>
      </c>
    </row>
    <row r="807" spans="1:14">
      <c r="A807">
        <v>2</v>
      </c>
      <c r="B807">
        <v>24</v>
      </c>
      <c r="C807" t="s">
        <v>24</v>
      </c>
      <c r="D807">
        <v>24</v>
      </c>
      <c r="E807" t="s">
        <v>336</v>
      </c>
      <c r="F807" t="s">
        <v>337</v>
      </c>
      <c r="G807" s="9">
        <f>inf_yoy!D61</f>
        <v>0.90485937082479373</v>
      </c>
      <c r="H807" s="9">
        <f t="shared" ref="H807:N807" si="226">G807</f>
        <v>0.90485937082479373</v>
      </c>
      <c r="I807" s="9">
        <f t="shared" si="226"/>
        <v>0.90485937082479373</v>
      </c>
      <c r="J807" s="9">
        <f t="shared" si="226"/>
        <v>0.90485937082479373</v>
      </c>
      <c r="K807" s="9">
        <f t="shared" si="226"/>
        <v>0.90485937082479373</v>
      </c>
      <c r="L807" s="9">
        <f t="shared" si="226"/>
        <v>0.90485937082479373</v>
      </c>
      <c r="M807" s="9">
        <f t="shared" si="226"/>
        <v>0.90485937082479373</v>
      </c>
      <c r="N807" s="9">
        <f t="shared" si="226"/>
        <v>0.90485937082479373</v>
      </c>
    </row>
    <row r="808" spans="1:14">
      <c r="A808">
        <v>2</v>
      </c>
      <c r="B808">
        <v>25</v>
      </c>
      <c r="C808" t="s">
        <v>25</v>
      </c>
      <c r="D808">
        <v>24</v>
      </c>
      <c r="E808" t="s">
        <v>336</v>
      </c>
      <c r="F808" t="s">
        <v>337</v>
      </c>
      <c r="G808" s="9">
        <f>inf_yoy!D62</f>
        <v>0.7842983137449645</v>
      </c>
      <c r="H808" s="9">
        <f t="shared" ref="H808:N808" si="227">G808</f>
        <v>0.7842983137449645</v>
      </c>
      <c r="I808" s="9">
        <f t="shared" si="227"/>
        <v>0.7842983137449645</v>
      </c>
      <c r="J808" s="9">
        <f t="shared" si="227"/>
        <v>0.7842983137449645</v>
      </c>
      <c r="K808" s="9">
        <f t="shared" si="227"/>
        <v>0.7842983137449645</v>
      </c>
      <c r="L808" s="9">
        <f t="shared" si="227"/>
        <v>0.7842983137449645</v>
      </c>
      <c r="M808" s="9">
        <f t="shared" si="227"/>
        <v>0.7842983137449645</v>
      </c>
      <c r="N808" s="9">
        <f t="shared" si="227"/>
        <v>0.7842983137449645</v>
      </c>
    </row>
    <row r="809" spans="1:14">
      <c r="A809">
        <v>3</v>
      </c>
      <c r="B809">
        <v>26</v>
      </c>
      <c r="C809" t="s">
        <v>26</v>
      </c>
      <c r="D809">
        <v>24</v>
      </c>
      <c r="E809" t="s">
        <v>336</v>
      </c>
      <c r="F809" t="s">
        <v>337</v>
      </c>
      <c r="G809" s="9">
        <f>inf_yoy!D63</f>
        <v>0.44337320290708215</v>
      </c>
      <c r="H809" s="9">
        <f t="shared" ref="H809:N809" si="228">G809</f>
        <v>0.44337320290708215</v>
      </c>
      <c r="I809" s="9">
        <f t="shared" si="228"/>
        <v>0.44337320290708215</v>
      </c>
      <c r="J809" s="9">
        <f t="shared" si="228"/>
        <v>0.44337320290708215</v>
      </c>
      <c r="K809" s="9">
        <f t="shared" si="228"/>
        <v>0.44337320290708215</v>
      </c>
      <c r="L809" s="9">
        <f t="shared" si="228"/>
        <v>0.44337320290708215</v>
      </c>
      <c r="M809" s="9">
        <f t="shared" si="228"/>
        <v>0.44337320290708215</v>
      </c>
      <c r="N809" s="9">
        <f t="shared" si="228"/>
        <v>0.44337320290708215</v>
      </c>
    </row>
    <row r="810" spans="1:14">
      <c r="A810">
        <v>2</v>
      </c>
      <c r="B810">
        <v>27</v>
      </c>
      <c r="C810" t="s">
        <v>27</v>
      </c>
      <c r="D810">
        <v>24</v>
      </c>
      <c r="E810" t="s">
        <v>336</v>
      </c>
      <c r="F810" t="s">
        <v>337</v>
      </c>
      <c r="G810" s="9">
        <f>inf_yoy!D64</f>
        <v>0.59052435227283662</v>
      </c>
      <c r="H810" s="9">
        <f t="shared" ref="H810:N810" si="229">G810</f>
        <v>0.59052435227283662</v>
      </c>
      <c r="I810" s="9">
        <f t="shared" si="229"/>
        <v>0.59052435227283662</v>
      </c>
      <c r="J810" s="9">
        <f t="shared" si="229"/>
        <v>0.59052435227283662</v>
      </c>
      <c r="K810" s="9">
        <f t="shared" si="229"/>
        <v>0.59052435227283662</v>
      </c>
      <c r="L810" s="9">
        <f t="shared" si="229"/>
        <v>0.59052435227283662</v>
      </c>
      <c r="M810" s="9">
        <f t="shared" si="229"/>
        <v>0.59052435227283662</v>
      </c>
      <c r="N810" s="9">
        <f t="shared" si="229"/>
        <v>0.59052435227283662</v>
      </c>
    </row>
    <row r="811" spans="1:14">
      <c r="A811">
        <v>2</v>
      </c>
      <c r="B811">
        <v>28</v>
      </c>
      <c r="C811" t="s">
        <v>28</v>
      </c>
      <c r="D811">
        <v>24</v>
      </c>
      <c r="E811" t="s">
        <v>336</v>
      </c>
      <c r="F811" t="s">
        <v>337</v>
      </c>
      <c r="G811" s="9">
        <f>inf_yoy!D65</f>
        <v>1.4271022997222633</v>
      </c>
      <c r="H811" s="9">
        <f t="shared" ref="H811:N811" si="230">G811</f>
        <v>1.4271022997222633</v>
      </c>
      <c r="I811" s="9">
        <f t="shared" si="230"/>
        <v>1.4271022997222633</v>
      </c>
      <c r="J811" s="9">
        <f t="shared" si="230"/>
        <v>1.4271022997222633</v>
      </c>
      <c r="K811" s="9">
        <f t="shared" si="230"/>
        <v>1.4271022997222633</v>
      </c>
      <c r="L811" s="9">
        <f t="shared" si="230"/>
        <v>1.4271022997222633</v>
      </c>
      <c r="M811" s="9">
        <f t="shared" si="230"/>
        <v>1.4271022997222633</v>
      </c>
      <c r="N811" s="9">
        <f t="shared" si="230"/>
        <v>1.4271022997222633</v>
      </c>
    </row>
    <row r="812" spans="1:14">
      <c r="A812">
        <v>4</v>
      </c>
      <c r="B812">
        <v>29</v>
      </c>
      <c r="C812" t="s">
        <v>29</v>
      </c>
      <c r="D812">
        <v>24</v>
      </c>
      <c r="E812" t="s">
        <v>336</v>
      </c>
      <c r="F812" t="s">
        <v>337</v>
      </c>
      <c r="G812" s="9">
        <f>inf_yoy!D66</f>
        <v>1.177727802838209</v>
      </c>
      <c r="H812" s="9">
        <f t="shared" ref="H812:N812" si="231">G812</f>
        <v>1.177727802838209</v>
      </c>
      <c r="I812" s="9">
        <f t="shared" si="231"/>
        <v>1.177727802838209</v>
      </c>
      <c r="J812" s="9">
        <f t="shared" si="231"/>
        <v>1.177727802838209</v>
      </c>
      <c r="K812" s="9">
        <f t="shared" si="231"/>
        <v>1.177727802838209</v>
      </c>
      <c r="L812" s="9">
        <f t="shared" si="231"/>
        <v>1.177727802838209</v>
      </c>
      <c r="M812" s="9">
        <f t="shared" si="231"/>
        <v>1.177727802838209</v>
      </c>
      <c r="N812" s="9">
        <f t="shared" si="231"/>
        <v>1.177727802838209</v>
      </c>
    </row>
    <row r="813" spans="1:14">
      <c r="A813">
        <v>3</v>
      </c>
      <c r="B813">
        <v>30</v>
      </c>
      <c r="C813" t="s">
        <v>30</v>
      </c>
      <c r="D813">
        <v>24</v>
      </c>
      <c r="E813" t="s">
        <v>336</v>
      </c>
      <c r="F813" t="s">
        <v>337</v>
      </c>
      <c r="G813" s="9">
        <f>inf_yoy!D67</f>
        <v>2.5086688250637073</v>
      </c>
      <c r="H813" s="9">
        <f t="shared" ref="H813:N813" si="232">G813</f>
        <v>2.5086688250637073</v>
      </c>
      <c r="I813" s="9">
        <f t="shared" si="232"/>
        <v>2.5086688250637073</v>
      </c>
      <c r="J813" s="9">
        <f t="shared" si="232"/>
        <v>2.5086688250637073</v>
      </c>
      <c r="K813" s="9">
        <f t="shared" si="232"/>
        <v>2.5086688250637073</v>
      </c>
      <c r="L813" s="9">
        <f t="shared" si="232"/>
        <v>2.5086688250637073</v>
      </c>
      <c r="M813" s="9">
        <f t="shared" si="232"/>
        <v>2.5086688250637073</v>
      </c>
      <c r="N813" s="9">
        <f t="shared" si="232"/>
        <v>2.5086688250637073</v>
      </c>
    </row>
    <row r="814" spans="1:14">
      <c r="A814">
        <v>2</v>
      </c>
      <c r="B814">
        <v>31</v>
      </c>
      <c r="C814" t="s">
        <v>31</v>
      </c>
      <c r="D814">
        <v>24</v>
      </c>
      <c r="E814" t="s">
        <v>336</v>
      </c>
      <c r="F814" t="s">
        <v>337</v>
      </c>
      <c r="G814" s="9">
        <f>inf_yoy!D68</f>
        <v>1.5410773409959966</v>
      </c>
      <c r="H814" s="9">
        <f t="shared" ref="H814:N814" si="233">G814</f>
        <v>1.5410773409959966</v>
      </c>
      <c r="I814" s="9">
        <f t="shared" si="233"/>
        <v>1.5410773409959966</v>
      </c>
      <c r="J814" s="9">
        <f t="shared" si="233"/>
        <v>1.5410773409959966</v>
      </c>
      <c r="K814" s="9">
        <f t="shared" si="233"/>
        <v>1.5410773409959966</v>
      </c>
      <c r="L814" s="9">
        <f t="shared" si="233"/>
        <v>1.5410773409959966</v>
      </c>
      <c r="M814" s="9">
        <f t="shared" si="233"/>
        <v>1.5410773409959966</v>
      </c>
      <c r="N814" s="9">
        <f t="shared" si="233"/>
        <v>1.5410773409959966</v>
      </c>
    </row>
    <row r="815" spans="1:14">
      <c r="A815">
        <v>3</v>
      </c>
      <c r="B815">
        <v>32</v>
      </c>
      <c r="C815" t="s">
        <v>32</v>
      </c>
      <c r="D815">
        <v>24</v>
      </c>
      <c r="E815" t="s">
        <v>336</v>
      </c>
      <c r="F815" t="s">
        <v>337</v>
      </c>
      <c r="G815" s="9">
        <f>inf_yoy!D69</f>
        <v>0.66654205386283605</v>
      </c>
      <c r="H815" s="9">
        <f t="shared" ref="H815:N815" si="234">G815</f>
        <v>0.66654205386283605</v>
      </c>
      <c r="I815" s="9">
        <f t="shared" si="234"/>
        <v>0.66654205386283605</v>
      </c>
      <c r="J815" s="9">
        <f t="shared" si="234"/>
        <v>0.66654205386283605</v>
      </c>
      <c r="K815" s="9">
        <f t="shared" si="234"/>
        <v>0.66654205386283605</v>
      </c>
      <c r="L815" s="9">
        <f t="shared" si="234"/>
        <v>0.66654205386283605</v>
      </c>
      <c r="M815" s="9">
        <f t="shared" si="234"/>
        <v>0.66654205386283605</v>
      </c>
      <c r="N815" s="9">
        <f t="shared" si="234"/>
        <v>0.66654205386283605</v>
      </c>
    </row>
    <row r="816" spans="1:14">
      <c r="A816">
        <v>2</v>
      </c>
      <c r="B816">
        <v>33</v>
      </c>
      <c r="C816" t="s">
        <v>33</v>
      </c>
      <c r="D816">
        <v>24</v>
      </c>
      <c r="E816" t="s">
        <v>336</v>
      </c>
      <c r="F816" t="s">
        <v>337</v>
      </c>
      <c r="G816" s="9">
        <f>inf_yoy!D70</f>
        <v>0.88194405022206224</v>
      </c>
      <c r="H816" s="9">
        <f t="shared" ref="H816:N816" si="235">G816</f>
        <v>0.88194405022206224</v>
      </c>
      <c r="I816" s="9">
        <f t="shared" si="235"/>
        <v>0.88194405022206224</v>
      </c>
      <c r="J816" s="9">
        <f t="shared" si="235"/>
        <v>0.88194405022206224</v>
      </c>
      <c r="K816" s="9">
        <f t="shared" si="235"/>
        <v>0.88194405022206224</v>
      </c>
      <c r="L816" s="9">
        <f t="shared" si="235"/>
        <v>0.88194405022206224</v>
      </c>
      <c r="M816" s="9">
        <f t="shared" si="235"/>
        <v>0.88194405022206224</v>
      </c>
      <c r="N816" s="9">
        <f t="shared" si="235"/>
        <v>0.88194405022206224</v>
      </c>
    </row>
    <row r="817" spans="1:14">
      <c r="A817">
        <v>4</v>
      </c>
      <c r="B817">
        <v>34</v>
      </c>
      <c r="C817" t="s">
        <v>34</v>
      </c>
      <c r="D817">
        <v>24</v>
      </c>
      <c r="E817" t="s">
        <v>336</v>
      </c>
      <c r="F817" t="s">
        <v>337</v>
      </c>
      <c r="G817" s="9">
        <f>inf_yoy!D71</f>
        <v>0.37412076089676477</v>
      </c>
      <c r="H817" s="9">
        <f t="shared" ref="H817:N818" si="236">G817</f>
        <v>0.37412076089676477</v>
      </c>
      <c r="I817" s="9">
        <f t="shared" si="236"/>
        <v>0.37412076089676477</v>
      </c>
      <c r="J817" s="9">
        <f t="shared" si="236"/>
        <v>0.37412076089676477</v>
      </c>
      <c r="K817" s="9">
        <f t="shared" si="236"/>
        <v>0.37412076089676477</v>
      </c>
      <c r="L817" s="9">
        <f t="shared" si="236"/>
        <v>0.37412076089676477</v>
      </c>
      <c r="M817" s="9">
        <f t="shared" si="236"/>
        <v>0.37412076089676477</v>
      </c>
      <c r="N817" s="9">
        <f t="shared" si="236"/>
        <v>0.37412076089676477</v>
      </c>
    </row>
    <row r="818" spans="1:14">
      <c r="A818">
        <v>4</v>
      </c>
      <c r="B818">
        <v>1</v>
      </c>
      <c r="C818" t="s">
        <v>1</v>
      </c>
      <c r="D818">
        <v>25</v>
      </c>
      <c r="E818" t="s">
        <v>338</v>
      </c>
      <c r="F818" t="s">
        <v>339</v>
      </c>
      <c r="G818" s="9">
        <f>inf_mtm!E38</f>
        <v>2.1738954374630099E-2</v>
      </c>
      <c r="H818" s="9">
        <f t="shared" si="236"/>
        <v>2.1738954374630099E-2</v>
      </c>
      <c r="I818" s="9">
        <f t="shared" si="236"/>
        <v>2.1738954374630099E-2</v>
      </c>
      <c r="J818" s="9">
        <f t="shared" si="236"/>
        <v>2.1738954374630099E-2</v>
      </c>
      <c r="K818" s="9">
        <f t="shared" si="236"/>
        <v>2.1738954374630099E-2</v>
      </c>
      <c r="L818" s="9">
        <f t="shared" si="236"/>
        <v>2.1738954374630099E-2</v>
      </c>
      <c r="M818" s="9">
        <f t="shared" si="236"/>
        <v>2.1738954374630099E-2</v>
      </c>
      <c r="N818" s="9">
        <f t="shared" si="236"/>
        <v>2.1738954374630099E-2</v>
      </c>
    </row>
    <row r="819" spans="1:14">
      <c r="A819">
        <v>3</v>
      </c>
      <c r="B819">
        <v>2</v>
      </c>
      <c r="C819" t="s">
        <v>2</v>
      </c>
      <c r="D819">
        <v>25</v>
      </c>
      <c r="E819" t="s">
        <v>338</v>
      </c>
      <c r="F819" t="s">
        <v>339</v>
      </c>
      <c r="G819" s="9">
        <f>inf_mtm!E39</f>
        <v>0.38423667706014575</v>
      </c>
      <c r="H819" s="9">
        <f t="shared" ref="H819:N819" si="237">G819</f>
        <v>0.38423667706014575</v>
      </c>
      <c r="I819" s="9">
        <f t="shared" si="237"/>
        <v>0.38423667706014575</v>
      </c>
      <c r="J819" s="9">
        <f t="shared" si="237"/>
        <v>0.38423667706014575</v>
      </c>
      <c r="K819" s="9">
        <f t="shared" si="237"/>
        <v>0.38423667706014575</v>
      </c>
      <c r="L819" s="9">
        <f t="shared" si="237"/>
        <v>0.38423667706014575</v>
      </c>
      <c r="M819" s="9">
        <f t="shared" si="237"/>
        <v>0.38423667706014575</v>
      </c>
      <c r="N819" s="9">
        <f t="shared" si="237"/>
        <v>0.38423667706014575</v>
      </c>
    </row>
    <row r="820" spans="1:14">
      <c r="A820">
        <v>1</v>
      </c>
      <c r="B820">
        <v>3</v>
      </c>
      <c r="C820" t="s">
        <v>3</v>
      </c>
      <c r="D820">
        <v>25</v>
      </c>
      <c r="E820" t="s">
        <v>338</v>
      </c>
      <c r="F820" t="s">
        <v>339</v>
      </c>
      <c r="G820" s="9">
        <f>inf_mtm!E40</f>
        <v>0.54161721869067547</v>
      </c>
      <c r="H820" s="9">
        <f t="shared" ref="H820:N820" si="238">G820</f>
        <v>0.54161721869067547</v>
      </c>
      <c r="I820" s="9">
        <f t="shared" si="238"/>
        <v>0.54161721869067547</v>
      </c>
      <c r="J820" s="9">
        <f t="shared" si="238"/>
        <v>0.54161721869067547</v>
      </c>
      <c r="K820" s="9">
        <f t="shared" si="238"/>
        <v>0.54161721869067547</v>
      </c>
      <c r="L820" s="9">
        <f t="shared" si="238"/>
        <v>0.54161721869067547</v>
      </c>
      <c r="M820" s="9">
        <f t="shared" si="238"/>
        <v>0.54161721869067547</v>
      </c>
      <c r="N820" s="9">
        <f t="shared" si="238"/>
        <v>0.54161721869067547</v>
      </c>
    </row>
    <row r="821" spans="1:14">
      <c r="A821">
        <v>1</v>
      </c>
      <c r="B821">
        <v>4</v>
      </c>
      <c r="C821" t="s">
        <v>4</v>
      </c>
      <c r="D821">
        <v>25</v>
      </c>
      <c r="E821" t="s">
        <v>338</v>
      </c>
      <c r="F821" t="s">
        <v>339</v>
      </c>
      <c r="G821" s="9">
        <f>inf_mtm!E41</f>
        <v>0.35757090921494283</v>
      </c>
      <c r="H821" s="9">
        <f t="shared" ref="H821:N821" si="239">G821</f>
        <v>0.35757090921494283</v>
      </c>
      <c r="I821" s="9">
        <f t="shared" si="239"/>
        <v>0.35757090921494283</v>
      </c>
      <c r="J821" s="9">
        <f t="shared" si="239"/>
        <v>0.35757090921494283</v>
      </c>
      <c r="K821" s="9">
        <f t="shared" si="239"/>
        <v>0.35757090921494283</v>
      </c>
      <c r="L821" s="9">
        <f t="shared" si="239"/>
        <v>0.35757090921494283</v>
      </c>
      <c r="M821" s="9">
        <f t="shared" si="239"/>
        <v>0.35757090921494283</v>
      </c>
      <c r="N821" s="9">
        <f t="shared" si="239"/>
        <v>0.35757090921494283</v>
      </c>
    </row>
    <row r="822" spans="1:14">
      <c r="A822">
        <v>1</v>
      </c>
      <c r="B822">
        <v>5</v>
      </c>
      <c r="C822" t="s">
        <v>5</v>
      </c>
      <c r="D822">
        <v>25</v>
      </c>
      <c r="E822" t="s">
        <v>338</v>
      </c>
      <c r="F822" t="s">
        <v>339</v>
      </c>
      <c r="G822" s="9">
        <f>inf_mtm!E42</f>
        <v>0.37924241027039357</v>
      </c>
      <c r="H822" s="9">
        <f t="shared" ref="H822:N822" si="240">G822</f>
        <v>0.37924241027039357</v>
      </c>
      <c r="I822" s="9">
        <f t="shared" si="240"/>
        <v>0.37924241027039357</v>
      </c>
      <c r="J822" s="9">
        <f t="shared" si="240"/>
        <v>0.37924241027039357</v>
      </c>
      <c r="K822" s="9">
        <f t="shared" si="240"/>
        <v>0.37924241027039357</v>
      </c>
      <c r="L822" s="9">
        <f t="shared" si="240"/>
        <v>0.37924241027039357</v>
      </c>
      <c r="M822" s="9">
        <f t="shared" si="240"/>
        <v>0.37924241027039357</v>
      </c>
      <c r="N822" s="9">
        <f t="shared" si="240"/>
        <v>0.37924241027039357</v>
      </c>
    </row>
    <row r="823" spans="1:14">
      <c r="A823">
        <v>4</v>
      </c>
      <c r="B823">
        <v>6</v>
      </c>
      <c r="C823" t="s">
        <v>6</v>
      </c>
      <c r="D823">
        <v>25</v>
      </c>
      <c r="E823" t="s">
        <v>338</v>
      </c>
      <c r="F823" t="s">
        <v>339</v>
      </c>
      <c r="G823" s="9">
        <f>inf_mtm!E43</f>
        <v>0.43492350802602037</v>
      </c>
      <c r="H823" s="9">
        <f t="shared" ref="H823:N823" si="241">G823</f>
        <v>0.43492350802602037</v>
      </c>
      <c r="I823" s="9">
        <f t="shared" si="241"/>
        <v>0.43492350802602037</v>
      </c>
      <c r="J823" s="9">
        <f t="shared" si="241"/>
        <v>0.43492350802602037</v>
      </c>
      <c r="K823" s="9">
        <f t="shared" si="241"/>
        <v>0.43492350802602037</v>
      </c>
      <c r="L823" s="9">
        <f t="shared" si="241"/>
        <v>0.43492350802602037</v>
      </c>
      <c r="M823" s="9">
        <f t="shared" si="241"/>
        <v>0.43492350802602037</v>
      </c>
      <c r="N823" s="9">
        <f t="shared" si="241"/>
        <v>0.43492350802602037</v>
      </c>
    </row>
    <row r="824" spans="1:14">
      <c r="A824">
        <v>3</v>
      </c>
      <c r="B824">
        <v>7</v>
      </c>
      <c r="C824" t="s">
        <v>7</v>
      </c>
      <c r="D824">
        <v>25</v>
      </c>
      <c r="E824" t="s">
        <v>338</v>
      </c>
      <c r="F824" t="s">
        <v>339</v>
      </c>
      <c r="G824" s="9">
        <f>inf_mtm!E44</f>
        <v>0.41580582879962957</v>
      </c>
      <c r="H824" s="9">
        <f t="shared" ref="H824:N824" si="242">G824</f>
        <v>0.41580582879962957</v>
      </c>
      <c r="I824" s="9">
        <f t="shared" si="242"/>
        <v>0.41580582879962957</v>
      </c>
      <c r="J824" s="9">
        <f t="shared" si="242"/>
        <v>0.41580582879962957</v>
      </c>
      <c r="K824" s="9">
        <f t="shared" si="242"/>
        <v>0.41580582879962957</v>
      </c>
      <c r="L824" s="9">
        <f t="shared" si="242"/>
        <v>0.41580582879962957</v>
      </c>
      <c r="M824" s="9">
        <f t="shared" si="242"/>
        <v>0.41580582879962957</v>
      </c>
      <c r="N824" s="9">
        <f t="shared" si="242"/>
        <v>0.41580582879962957</v>
      </c>
    </row>
    <row r="825" spans="1:14">
      <c r="A825">
        <v>2</v>
      </c>
      <c r="B825">
        <v>8</v>
      </c>
      <c r="C825" t="s">
        <v>8</v>
      </c>
      <c r="D825">
        <v>25</v>
      </c>
      <c r="E825" t="s">
        <v>338</v>
      </c>
      <c r="F825" t="s">
        <v>339</v>
      </c>
      <c r="G825" s="9">
        <f>inf_mtm!E45</f>
        <v>0.36960943475743041</v>
      </c>
      <c r="H825" s="9">
        <f t="shared" ref="H825:N825" si="243">G825</f>
        <v>0.36960943475743041</v>
      </c>
      <c r="I825" s="9">
        <f t="shared" si="243"/>
        <v>0.36960943475743041</v>
      </c>
      <c r="J825" s="9">
        <f t="shared" si="243"/>
        <v>0.36960943475743041</v>
      </c>
      <c r="K825" s="9">
        <f t="shared" si="243"/>
        <v>0.36960943475743041</v>
      </c>
      <c r="L825" s="9">
        <f t="shared" si="243"/>
        <v>0.36960943475743041</v>
      </c>
      <c r="M825" s="9">
        <f t="shared" si="243"/>
        <v>0.36960943475743041</v>
      </c>
      <c r="N825" s="9">
        <f t="shared" si="243"/>
        <v>0.36960943475743041</v>
      </c>
    </row>
    <row r="826" spans="1:14">
      <c r="A826">
        <v>3</v>
      </c>
      <c r="B826">
        <v>9</v>
      </c>
      <c r="C826" t="s">
        <v>9</v>
      </c>
      <c r="D826">
        <v>25</v>
      </c>
      <c r="E826" t="s">
        <v>338</v>
      </c>
      <c r="F826" t="s">
        <v>339</v>
      </c>
      <c r="G826" s="9">
        <f>inf_mtm!E46</f>
        <v>0.34751928276921989</v>
      </c>
      <c r="H826" s="9">
        <f t="shared" ref="H826:N826" si="244">G826</f>
        <v>0.34751928276921989</v>
      </c>
      <c r="I826" s="9">
        <f t="shared" si="244"/>
        <v>0.34751928276921989</v>
      </c>
      <c r="J826" s="9">
        <f t="shared" si="244"/>
        <v>0.34751928276921989</v>
      </c>
      <c r="K826" s="9">
        <f t="shared" si="244"/>
        <v>0.34751928276921989</v>
      </c>
      <c r="L826" s="9">
        <f t="shared" si="244"/>
        <v>0.34751928276921989</v>
      </c>
      <c r="M826" s="9">
        <f t="shared" si="244"/>
        <v>0.34751928276921989</v>
      </c>
      <c r="N826" s="9">
        <f t="shared" si="244"/>
        <v>0.34751928276921989</v>
      </c>
    </row>
    <row r="827" spans="1:14">
      <c r="A827">
        <v>3</v>
      </c>
      <c r="B827">
        <v>10</v>
      </c>
      <c r="C827" t="s">
        <v>10</v>
      </c>
      <c r="D827">
        <v>25</v>
      </c>
      <c r="E827" t="s">
        <v>338</v>
      </c>
      <c r="F827" t="s">
        <v>339</v>
      </c>
      <c r="G827" s="9">
        <f>inf_mtm!E47</f>
        <v>0.31626823581928087</v>
      </c>
      <c r="H827" s="9">
        <f t="shared" ref="H827:N827" si="245">G827</f>
        <v>0.31626823581928087</v>
      </c>
      <c r="I827" s="9">
        <f t="shared" si="245"/>
        <v>0.31626823581928087</v>
      </c>
      <c r="J827" s="9">
        <f t="shared" si="245"/>
        <v>0.31626823581928087</v>
      </c>
      <c r="K827" s="9">
        <f t="shared" si="245"/>
        <v>0.31626823581928087</v>
      </c>
      <c r="L827" s="9">
        <f t="shared" si="245"/>
        <v>0.31626823581928087</v>
      </c>
      <c r="M827" s="9">
        <f t="shared" si="245"/>
        <v>0.31626823581928087</v>
      </c>
      <c r="N827" s="9">
        <f t="shared" si="245"/>
        <v>0.31626823581928087</v>
      </c>
    </row>
    <row r="828" spans="1:14">
      <c r="A828">
        <v>3</v>
      </c>
      <c r="B828">
        <v>11</v>
      </c>
      <c r="C828" t="s">
        <v>11</v>
      </c>
      <c r="D828">
        <v>25</v>
      </c>
      <c r="E828" t="s">
        <v>338</v>
      </c>
      <c r="F828" t="s">
        <v>339</v>
      </c>
      <c r="G828" s="9">
        <f>inf_mtm!E48</f>
        <v>0.3468499093407888</v>
      </c>
      <c r="H828" s="9">
        <f t="shared" ref="H828:N828" si="246">G828</f>
        <v>0.3468499093407888</v>
      </c>
      <c r="I828" s="9">
        <f t="shared" si="246"/>
        <v>0.3468499093407888</v>
      </c>
      <c r="J828" s="9">
        <f t="shared" si="246"/>
        <v>0.3468499093407888</v>
      </c>
      <c r="K828" s="9">
        <f t="shared" si="246"/>
        <v>0.3468499093407888</v>
      </c>
      <c r="L828" s="9">
        <f t="shared" si="246"/>
        <v>0.3468499093407888</v>
      </c>
      <c r="M828" s="9">
        <f t="shared" si="246"/>
        <v>0.3468499093407888</v>
      </c>
      <c r="N828" s="9">
        <f t="shared" si="246"/>
        <v>0.3468499093407888</v>
      </c>
    </row>
    <row r="829" spans="1:14">
      <c r="A829">
        <v>3</v>
      </c>
      <c r="B829">
        <v>12</v>
      </c>
      <c r="C829" t="s">
        <v>12</v>
      </c>
      <c r="D829">
        <v>25</v>
      </c>
      <c r="E829" t="s">
        <v>338</v>
      </c>
      <c r="F829" t="s">
        <v>339</v>
      </c>
      <c r="G829" s="9">
        <f>inf_mtm!E49</f>
        <v>0.36786789792287816</v>
      </c>
      <c r="H829" s="9">
        <f t="shared" ref="H829:N829" si="247">G829</f>
        <v>0.36786789792287816</v>
      </c>
      <c r="I829" s="9">
        <f t="shared" si="247"/>
        <v>0.36786789792287816</v>
      </c>
      <c r="J829" s="9">
        <f t="shared" si="247"/>
        <v>0.36786789792287816</v>
      </c>
      <c r="K829" s="9">
        <f t="shared" si="247"/>
        <v>0.36786789792287816</v>
      </c>
      <c r="L829" s="9">
        <f t="shared" si="247"/>
        <v>0.36786789792287816</v>
      </c>
      <c r="M829" s="9">
        <f t="shared" si="247"/>
        <v>0.36786789792287816</v>
      </c>
      <c r="N829" s="9">
        <f t="shared" si="247"/>
        <v>0.36786789792287816</v>
      </c>
    </row>
    <row r="830" spans="1:14">
      <c r="A830">
        <v>1</v>
      </c>
      <c r="B830">
        <v>13</v>
      </c>
      <c r="C830" t="s">
        <v>13</v>
      </c>
      <c r="D830">
        <v>25</v>
      </c>
      <c r="E830" t="s">
        <v>338</v>
      </c>
      <c r="F830" t="s">
        <v>339</v>
      </c>
      <c r="G830" s="9">
        <f>inf_mtm!E50</f>
        <v>0.50527886179245562</v>
      </c>
      <c r="H830" s="9">
        <f t="shared" ref="H830:N830" si="248">G830</f>
        <v>0.50527886179245562</v>
      </c>
      <c r="I830" s="9">
        <f t="shared" si="248"/>
        <v>0.50527886179245562</v>
      </c>
      <c r="J830" s="9">
        <f t="shared" si="248"/>
        <v>0.50527886179245562</v>
      </c>
      <c r="K830" s="9">
        <f t="shared" si="248"/>
        <v>0.50527886179245562</v>
      </c>
      <c r="L830" s="9">
        <f t="shared" si="248"/>
        <v>0.50527886179245562</v>
      </c>
      <c r="M830" s="9">
        <f t="shared" si="248"/>
        <v>0.50527886179245562</v>
      </c>
      <c r="N830" s="9">
        <f t="shared" si="248"/>
        <v>0.50527886179245562</v>
      </c>
    </row>
    <row r="831" spans="1:14">
      <c r="A831">
        <v>2</v>
      </c>
      <c r="B831">
        <v>14</v>
      </c>
      <c r="C831" t="s">
        <v>14</v>
      </c>
      <c r="D831">
        <v>25</v>
      </c>
      <c r="E831" t="s">
        <v>338</v>
      </c>
      <c r="F831" t="s">
        <v>339</v>
      </c>
      <c r="G831" s="9">
        <f>inf_mtm!E51</f>
        <v>0.48726951740811481</v>
      </c>
      <c r="H831" s="9">
        <f t="shared" ref="H831:N831" si="249">G831</f>
        <v>0.48726951740811481</v>
      </c>
      <c r="I831" s="9">
        <f t="shared" si="249"/>
        <v>0.48726951740811481</v>
      </c>
      <c r="J831" s="9">
        <f t="shared" si="249"/>
        <v>0.48726951740811481</v>
      </c>
      <c r="K831" s="9">
        <f t="shared" si="249"/>
        <v>0.48726951740811481</v>
      </c>
      <c r="L831" s="9">
        <f t="shared" si="249"/>
        <v>0.48726951740811481</v>
      </c>
      <c r="M831" s="9">
        <f t="shared" si="249"/>
        <v>0.48726951740811481</v>
      </c>
      <c r="N831" s="9">
        <f t="shared" si="249"/>
        <v>0.48726951740811481</v>
      </c>
    </row>
    <row r="832" spans="1:14">
      <c r="A832">
        <v>3</v>
      </c>
      <c r="B832">
        <v>15</v>
      </c>
      <c r="C832" t="s">
        <v>15</v>
      </c>
      <c r="D832">
        <v>25</v>
      </c>
      <c r="E832" t="s">
        <v>338</v>
      </c>
      <c r="F832" t="s">
        <v>339</v>
      </c>
      <c r="G832" s="9">
        <f>inf_mtm!E52</f>
        <v>0.47631269691493311</v>
      </c>
      <c r="H832" s="9">
        <f t="shared" ref="H832:N832" si="250">G832</f>
        <v>0.47631269691493311</v>
      </c>
      <c r="I832" s="9">
        <f t="shared" si="250"/>
        <v>0.47631269691493311</v>
      </c>
      <c r="J832" s="9">
        <f t="shared" si="250"/>
        <v>0.47631269691493311</v>
      </c>
      <c r="K832" s="9">
        <f t="shared" si="250"/>
        <v>0.47631269691493311</v>
      </c>
      <c r="L832" s="9">
        <f t="shared" si="250"/>
        <v>0.47631269691493311</v>
      </c>
      <c r="M832" s="9">
        <f t="shared" si="250"/>
        <v>0.47631269691493311</v>
      </c>
      <c r="N832" s="9">
        <f t="shared" si="250"/>
        <v>0.47631269691493311</v>
      </c>
    </row>
    <row r="833" spans="1:14">
      <c r="A833">
        <v>2</v>
      </c>
      <c r="B833">
        <v>16</v>
      </c>
      <c r="C833" t="s">
        <v>16</v>
      </c>
      <c r="D833">
        <v>25</v>
      </c>
      <c r="E833" t="s">
        <v>338</v>
      </c>
      <c r="F833" t="s">
        <v>339</v>
      </c>
      <c r="G833" s="9">
        <f>inf_mtm!E53</f>
        <v>0.45303497836316109</v>
      </c>
      <c r="H833" s="9">
        <f t="shared" ref="H833:N833" si="251">G833</f>
        <v>0.45303497836316109</v>
      </c>
      <c r="I833" s="9">
        <f t="shared" si="251"/>
        <v>0.45303497836316109</v>
      </c>
      <c r="J833" s="9">
        <f t="shared" si="251"/>
        <v>0.45303497836316109</v>
      </c>
      <c r="K833" s="9">
        <f t="shared" si="251"/>
        <v>0.45303497836316109</v>
      </c>
      <c r="L833" s="9">
        <f t="shared" si="251"/>
        <v>0.45303497836316109</v>
      </c>
      <c r="M833" s="9">
        <f t="shared" si="251"/>
        <v>0.45303497836316109</v>
      </c>
      <c r="N833" s="9">
        <f t="shared" si="251"/>
        <v>0.45303497836316109</v>
      </c>
    </row>
    <row r="834" spans="1:14">
      <c r="A834">
        <v>1</v>
      </c>
      <c r="B834">
        <v>17</v>
      </c>
      <c r="C834" t="s">
        <v>17</v>
      </c>
      <c r="D834">
        <v>25</v>
      </c>
      <c r="E834" t="s">
        <v>338</v>
      </c>
      <c r="F834" t="s">
        <v>339</v>
      </c>
      <c r="G834" s="9">
        <f>inf_mtm!E54</f>
        <v>0.48864407868535004</v>
      </c>
      <c r="H834" s="9">
        <f t="shared" ref="H834:N834" si="252">G834</f>
        <v>0.48864407868535004</v>
      </c>
      <c r="I834" s="9">
        <f t="shared" si="252"/>
        <v>0.48864407868535004</v>
      </c>
      <c r="J834" s="9">
        <f t="shared" si="252"/>
        <v>0.48864407868535004</v>
      </c>
      <c r="K834" s="9">
        <f t="shared" si="252"/>
        <v>0.48864407868535004</v>
      </c>
      <c r="L834" s="9">
        <f t="shared" si="252"/>
        <v>0.48864407868535004</v>
      </c>
      <c r="M834" s="9">
        <f t="shared" si="252"/>
        <v>0.48864407868535004</v>
      </c>
      <c r="N834" s="9">
        <f t="shared" si="252"/>
        <v>0.48864407868535004</v>
      </c>
    </row>
    <row r="835" spans="1:14">
      <c r="A835">
        <v>2</v>
      </c>
      <c r="B835">
        <v>18</v>
      </c>
      <c r="C835" t="s">
        <v>48</v>
      </c>
      <c r="D835">
        <v>25</v>
      </c>
      <c r="E835" t="s">
        <v>338</v>
      </c>
      <c r="F835" t="s">
        <v>339</v>
      </c>
      <c r="G835" s="9">
        <f>inf_mtm!E55</f>
        <v>0.19636668261671653</v>
      </c>
      <c r="H835" s="9">
        <f t="shared" ref="H835:N835" si="253">G835</f>
        <v>0.19636668261671653</v>
      </c>
      <c r="I835" s="9">
        <f t="shared" si="253"/>
        <v>0.19636668261671653</v>
      </c>
      <c r="J835" s="9">
        <f t="shared" si="253"/>
        <v>0.19636668261671653</v>
      </c>
      <c r="K835" s="9">
        <f t="shared" si="253"/>
        <v>0.19636668261671653</v>
      </c>
      <c r="L835" s="9">
        <f t="shared" si="253"/>
        <v>0.19636668261671653</v>
      </c>
      <c r="M835" s="9">
        <f t="shared" si="253"/>
        <v>0.19636668261671653</v>
      </c>
      <c r="N835" s="9">
        <f t="shared" si="253"/>
        <v>0.19636668261671653</v>
      </c>
    </row>
    <row r="836" spans="1:14">
      <c r="A836">
        <v>2</v>
      </c>
      <c r="B836">
        <v>19</v>
      </c>
      <c r="C836" t="s">
        <v>19</v>
      </c>
      <c r="D836">
        <v>25</v>
      </c>
      <c r="E836" t="s">
        <v>338</v>
      </c>
      <c r="F836" t="s">
        <v>339</v>
      </c>
      <c r="G836" s="9">
        <f>inf_mtm!E56</f>
        <v>0.35187031227243243</v>
      </c>
      <c r="H836" s="9">
        <f t="shared" ref="H836:N836" si="254">G836</f>
        <v>0.35187031227243243</v>
      </c>
      <c r="I836" s="9">
        <f t="shared" si="254"/>
        <v>0.35187031227243243</v>
      </c>
      <c r="J836" s="9">
        <f t="shared" si="254"/>
        <v>0.35187031227243243</v>
      </c>
      <c r="K836" s="9">
        <f t="shared" si="254"/>
        <v>0.35187031227243243</v>
      </c>
      <c r="L836" s="9">
        <f t="shared" si="254"/>
        <v>0.35187031227243243</v>
      </c>
      <c r="M836" s="9">
        <f t="shared" si="254"/>
        <v>0.35187031227243243</v>
      </c>
      <c r="N836" s="9">
        <f t="shared" si="254"/>
        <v>0.35187031227243243</v>
      </c>
    </row>
    <row r="837" spans="1:14">
      <c r="A837">
        <v>2</v>
      </c>
      <c r="B837">
        <v>20</v>
      </c>
      <c r="C837" t="s">
        <v>20</v>
      </c>
      <c r="D837">
        <v>25</v>
      </c>
      <c r="E837" t="s">
        <v>338</v>
      </c>
      <c r="F837" t="s">
        <v>339</v>
      </c>
      <c r="G837" s="9">
        <f>inf_mtm!E57</f>
        <v>0.27255402644812782</v>
      </c>
      <c r="H837" s="9">
        <f t="shared" ref="H837:N837" si="255">G837</f>
        <v>0.27255402644812782</v>
      </c>
      <c r="I837" s="9">
        <f t="shared" si="255"/>
        <v>0.27255402644812782</v>
      </c>
      <c r="J837" s="9">
        <f t="shared" si="255"/>
        <v>0.27255402644812782</v>
      </c>
      <c r="K837" s="9">
        <f t="shared" si="255"/>
        <v>0.27255402644812782</v>
      </c>
      <c r="L837" s="9">
        <f t="shared" si="255"/>
        <v>0.27255402644812782</v>
      </c>
      <c r="M837" s="9">
        <f t="shared" si="255"/>
        <v>0.27255402644812782</v>
      </c>
      <c r="N837" s="9">
        <f t="shared" si="255"/>
        <v>0.27255402644812782</v>
      </c>
    </row>
    <row r="838" spans="1:14">
      <c r="A838">
        <v>3</v>
      </c>
      <c r="B838">
        <v>21</v>
      </c>
      <c r="C838" t="s">
        <v>21</v>
      </c>
      <c r="D838">
        <v>25</v>
      </c>
      <c r="E838" t="s">
        <v>338</v>
      </c>
      <c r="F838" t="s">
        <v>339</v>
      </c>
      <c r="G838" s="9">
        <f>inf_mtm!E58</f>
        <v>0.55335094841749877</v>
      </c>
      <c r="H838" s="9">
        <f t="shared" ref="H838:N838" si="256">G838</f>
        <v>0.55335094841749877</v>
      </c>
      <c r="I838" s="9">
        <f t="shared" si="256"/>
        <v>0.55335094841749877</v>
      </c>
      <c r="J838" s="9">
        <f t="shared" si="256"/>
        <v>0.55335094841749877</v>
      </c>
      <c r="K838" s="9">
        <f t="shared" si="256"/>
        <v>0.55335094841749877</v>
      </c>
      <c r="L838" s="9">
        <f t="shared" si="256"/>
        <v>0.55335094841749877</v>
      </c>
      <c r="M838" s="9">
        <f t="shared" si="256"/>
        <v>0.55335094841749877</v>
      </c>
      <c r="N838" s="9">
        <f t="shared" si="256"/>
        <v>0.55335094841749877</v>
      </c>
    </row>
    <row r="839" spans="1:14">
      <c r="A839">
        <v>3</v>
      </c>
      <c r="B839">
        <v>22</v>
      </c>
      <c r="C839" t="s">
        <v>22</v>
      </c>
      <c r="D839">
        <v>25</v>
      </c>
      <c r="E839" t="s">
        <v>338</v>
      </c>
      <c r="F839" t="s">
        <v>339</v>
      </c>
      <c r="G839" s="9">
        <f>inf_mtm!E59</f>
        <v>0.32914157804125416</v>
      </c>
      <c r="H839" s="9">
        <f t="shared" ref="H839:N839" si="257">G839</f>
        <v>0.32914157804125416</v>
      </c>
      <c r="I839" s="9">
        <f t="shared" si="257"/>
        <v>0.32914157804125416</v>
      </c>
      <c r="J839" s="9">
        <f t="shared" si="257"/>
        <v>0.32914157804125416</v>
      </c>
      <c r="K839" s="9">
        <f t="shared" si="257"/>
        <v>0.32914157804125416</v>
      </c>
      <c r="L839" s="9">
        <f t="shared" si="257"/>
        <v>0.32914157804125416</v>
      </c>
      <c r="M839" s="9">
        <f t="shared" si="257"/>
        <v>0.32914157804125416</v>
      </c>
      <c r="N839" s="9">
        <f t="shared" si="257"/>
        <v>0.32914157804125416</v>
      </c>
    </row>
    <row r="840" spans="1:14">
      <c r="A840">
        <v>3</v>
      </c>
      <c r="B840">
        <v>23</v>
      </c>
      <c r="C840" t="s">
        <v>23</v>
      </c>
      <c r="D840">
        <v>25</v>
      </c>
      <c r="E840" t="s">
        <v>338</v>
      </c>
      <c r="F840" t="s">
        <v>339</v>
      </c>
      <c r="G840" s="9">
        <f>inf_mtm!E60</f>
        <v>0.43564254497620486</v>
      </c>
      <c r="H840" s="9">
        <f t="shared" ref="H840:N840" si="258">G840</f>
        <v>0.43564254497620486</v>
      </c>
      <c r="I840" s="9">
        <f t="shared" si="258"/>
        <v>0.43564254497620486</v>
      </c>
      <c r="J840" s="9">
        <f t="shared" si="258"/>
        <v>0.43564254497620486</v>
      </c>
      <c r="K840" s="9">
        <f t="shared" si="258"/>
        <v>0.43564254497620486</v>
      </c>
      <c r="L840" s="9">
        <f t="shared" si="258"/>
        <v>0.43564254497620486</v>
      </c>
      <c r="M840" s="9">
        <f t="shared" si="258"/>
        <v>0.43564254497620486</v>
      </c>
      <c r="N840" s="9">
        <f t="shared" si="258"/>
        <v>0.43564254497620486</v>
      </c>
    </row>
    <row r="841" spans="1:14">
      <c r="A841">
        <v>2</v>
      </c>
      <c r="B841">
        <v>24</v>
      </c>
      <c r="C841" t="s">
        <v>24</v>
      </c>
      <c r="D841">
        <v>25</v>
      </c>
      <c r="E841" t="s">
        <v>338</v>
      </c>
      <c r="F841" t="s">
        <v>339</v>
      </c>
      <c r="G841" s="9">
        <f>inf_mtm!E61</f>
        <v>0.37366919148386363</v>
      </c>
      <c r="H841" s="9">
        <f t="shared" ref="H841:N841" si="259">G841</f>
        <v>0.37366919148386363</v>
      </c>
      <c r="I841" s="9">
        <f t="shared" si="259"/>
        <v>0.37366919148386363</v>
      </c>
      <c r="J841" s="9">
        <f t="shared" si="259"/>
        <v>0.37366919148386363</v>
      </c>
      <c r="K841" s="9">
        <f t="shared" si="259"/>
        <v>0.37366919148386363</v>
      </c>
      <c r="L841" s="9">
        <f t="shared" si="259"/>
        <v>0.37366919148386363</v>
      </c>
      <c r="M841" s="9">
        <f t="shared" si="259"/>
        <v>0.37366919148386363</v>
      </c>
      <c r="N841" s="9">
        <f t="shared" si="259"/>
        <v>0.37366919148386363</v>
      </c>
    </row>
    <row r="842" spans="1:14">
      <c r="A842">
        <v>2</v>
      </c>
      <c r="B842">
        <v>25</v>
      </c>
      <c r="C842" t="s">
        <v>25</v>
      </c>
      <c r="D842">
        <v>25</v>
      </c>
      <c r="E842" t="s">
        <v>338</v>
      </c>
      <c r="F842" t="s">
        <v>339</v>
      </c>
      <c r="G842" s="9">
        <f>inf_mtm!E62</f>
        <v>0.27366369340492319</v>
      </c>
      <c r="H842" s="9">
        <f t="shared" ref="H842:N842" si="260">G842</f>
        <v>0.27366369340492319</v>
      </c>
      <c r="I842" s="9">
        <f t="shared" si="260"/>
        <v>0.27366369340492319</v>
      </c>
      <c r="J842" s="9">
        <f t="shared" si="260"/>
        <v>0.27366369340492319</v>
      </c>
      <c r="K842" s="9">
        <f t="shared" si="260"/>
        <v>0.27366369340492319</v>
      </c>
      <c r="L842" s="9">
        <f t="shared" si="260"/>
        <v>0.27366369340492319</v>
      </c>
      <c r="M842" s="9">
        <f t="shared" si="260"/>
        <v>0.27366369340492319</v>
      </c>
      <c r="N842" s="9">
        <f t="shared" si="260"/>
        <v>0.27366369340492319</v>
      </c>
    </row>
    <row r="843" spans="1:14">
      <c r="A843">
        <v>3</v>
      </c>
      <c r="B843">
        <v>26</v>
      </c>
      <c r="C843" t="s">
        <v>26</v>
      </c>
      <c r="D843">
        <v>25</v>
      </c>
      <c r="E843" t="s">
        <v>338</v>
      </c>
      <c r="F843" t="s">
        <v>339</v>
      </c>
      <c r="G843" s="9">
        <f>inf_mtm!E63</f>
        <v>0.27028787732501686</v>
      </c>
      <c r="H843" s="9">
        <f t="shared" ref="H843:N843" si="261">G843</f>
        <v>0.27028787732501686</v>
      </c>
      <c r="I843" s="9">
        <f t="shared" si="261"/>
        <v>0.27028787732501686</v>
      </c>
      <c r="J843" s="9">
        <f t="shared" si="261"/>
        <v>0.27028787732501686</v>
      </c>
      <c r="K843" s="9">
        <f t="shared" si="261"/>
        <v>0.27028787732501686</v>
      </c>
      <c r="L843" s="9">
        <f t="shared" si="261"/>
        <v>0.27028787732501686</v>
      </c>
      <c r="M843" s="9">
        <f t="shared" si="261"/>
        <v>0.27028787732501686</v>
      </c>
      <c r="N843" s="9">
        <f t="shared" si="261"/>
        <v>0.27028787732501686</v>
      </c>
    </row>
    <row r="844" spans="1:14">
      <c r="A844">
        <v>2</v>
      </c>
      <c r="B844">
        <v>27</v>
      </c>
      <c r="C844" t="s">
        <v>27</v>
      </c>
      <c r="D844">
        <v>25</v>
      </c>
      <c r="E844" t="s">
        <v>338</v>
      </c>
      <c r="F844" t="s">
        <v>339</v>
      </c>
      <c r="G844" s="9">
        <f>inf_mtm!E64</f>
        <v>0.36114459240959945</v>
      </c>
      <c r="H844" s="9">
        <f t="shared" ref="H844:N844" si="262">G844</f>
        <v>0.36114459240959945</v>
      </c>
      <c r="I844" s="9">
        <f t="shared" si="262"/>
        <v>0.36114459240959945</v>
      </c>
      <c r="J844" s="9">
        <f t="shared" si="262"/>
        <v>0.36114459240959945</v>
      </c>
      <c r="K844" s="9">
        <f t="shared" si="262"/>
        <v>0.36114459240959945</v>
      </c>
      <c r="L844" s="9">
        <f t="shared" si="262"/>
        <v>0.36114459240959945</v>
      </c>
      <c r="M844" s="9">
        <f t="shared" si="262"/>
        <v>0.36114459240959945</v>
      </c>
      <c r="N844" s="9">
        <f t="shared" si="262"/>
        <v>0.36114459240959945</v>
      </c>
    </row>
    <row r="845" spans="1:14">
      <c r="A845">
        <v>2</v>
      </c>
      <c r="B845">
        <v>28</v>
      </c>
      <c r="C845" t="s">
        <v>28</v>
      </c>
      <c r="D845">
        <v>25</v>
      </c>
      <c r="E845" t="s">
        <v>338</v>
      </c>
      <c r="F845" t="s">
        <v>339</v>
      </c>
      <c r="G845" s="9">
        <f>inf_mtm!E65</f>
        <v>0.48384891089538473</v>
      </c>
      <c r="H845" s="9">
        <f t="shared" ref="H845:N845" si="263">G845</f>
        <v>0.48384891089538473</v>
      </c>
      <c r="I845" s="9">
        <f t="shared" si="263"/>
        <v>0.48384891089538473</v>
      </c>
      <c r="J845" s="9">
        <f t="shared" si="263"/>
        <v>0.48384891089538473</v>
      </c>
      <c r="K845" s="9">
        <f t="shared" si="263"/>
        <v>0.48384891089538473</v>
      </c>
      <c r="L845" s="9">
        <f t="shared" si="263"/>
        <v>0.48384891089538473</v>
      </c>
      <c r="M845" s="9">
        <f t="shared" si="263"/>
        <v>0.48384891089538473</v>
      </c>
      <c r="N845" s="9">
        <f t="shared" si="263"/>
        <v>0.48384891089538473</v>
      </c>
    </row>
    <row r="846" spans="1:14">
      <c r="A846">
        <v>4</v>
      </c>
      <c r="B846">
        <v>29</v>
      </c>
      <c r="C846" t="s">
        <v>29</v>
      </c>
      <c r="D846">
        <v>25</v>
      </c>
      <c r="E846" t="s">
        <v>338</v>
      </c>
      <c r="F846" t="s">
        <v>339</v>
      </c>
      <c r="G846" s="9">
        <f>inf_mtm!E66</f>
        <v>0.43000833723349041</v>
      </c>
      <c r="H846" s="9">
        <f t="shared" ref="H846:N846" si="264">G846</f>
        <v>0.43000833723349041</v>
      </c>
      <c r="I846" s="9">
        <f t="shared" si="264"/>
        <v>0.43000833723349041</v>
      </c>
      <c r="J846" s="9">
        <f t="shared" si="264"/>
        <v>0.43000833723349041</v>
      </c>
      <c r="K846" s="9">
        <f t="shared" si="264"/>
        <v>0.43000833723349041</v>
      </c>
      <c r="L846" s="9">
        <f t="shared" si="264"/>
        <v>0.43000833723349041</v>
      </c>
      <c r="M846" s="9">
        <f t="shared" si="264"/>
        <v>0.43000833723349041</v>
      </c>
      <c r="N846" s="9">
        <f t="shared" si="264"/>
        <v>0.43000833723349041</v>
      </c>
    </row>
    <row r="847" spans="1:14">
      <c r="A847">
        <v>3</v>
      </c>
      <c r="B847">
        <v>30</v>
      </c>
      <c r="C847" t="s">
        <v>30</v>
      </c>
      <c r="D847">
        <v>25</v>
      </c>
      <c r="E847" t="s">
        <v>338</v>
      </c>
      <c r="F847" t="s">
        <v>339</v>
      </c>
      <c r="G847" s="9">
        <f>inf_mtm!E67</f>
        <v>0.49488451242717485</v>
      </c>
      <c r="H847" s="9">
        <f t="shared" ref="H847:N847" si="265">G847</f>
        <v>0.49488451242717485</v>
      </c>
      <c r="I847" s="9">
        <f t="shared" si="265"/>
        <v>0.49488451242717485</v>
      </c>
      <c r="J847" s="9">
        <f t="shared" si="265"/>
        <v>0.49488451242717485</v>
      </c>
      <c r="K847" s="9">
        <f t="shared" si="265"/>
        <v>0.49488451242717485</v>
      </c>
      <c r="L847" s="9">
        <f t="shared" si="265"/>
        <v>0.49488451242717485</v>
      </c>
      <c r="M847" s="9">
        <f t="shared" si="265"/>
        <v>0.49488451242717485</v>
      </c>
      <c r="N847" s="9">
        <f t="shared" si="265"/>
        <v>0.49488451242717485</v>
      </c>
    </row>
    <row r="848" spans="1:14">
      <c r="A848">
        <v>2</v>
      </c>
      <c r="B848">
        <v>31</v>
      </c>
      <c r="C848" t="s">
        <v>31</v>
      </c>
      <c r="D848">
        <v>25</v>
      </c>
      <c r="E848" t="s">
        <v>338</v>
      </c>
      <c r="F848" t="s">
        <v>339</v>
      </c>
      <c r="G848" s="9">
        <f>inf_mtm!E68</f>
        <v>0.34270224353903639</v>
      </c>
      <c r="H848" s="9">
        <f t="shared" ref="H848:N848" si="266">G848</f>
        <v>0.34270224353903639</v>
      </c>
      <c r="I848" s="9">
        <f t="shared" si="266"/>
        <v>0.34270224353903639</v>
      </c>
      <c r="J848" s="9">
        <f t="shared" si="266"/>
        <v>0.34270224353903639</v>
      </c>
      <c r="K848" s="9">
        <f t="shared" si="266"/>
        <v>0.34270224353903639</v>
      </c>
      <c r="L848" s="9">
        <f t="shared" si="266"/>
        <v>0.34270224353903639</v>
      </c>
      <c r="M848" s="9">
        <f t="shared" si="266"/>
        <v>0.34270224353903639</v>
      </c>
      <c r="N848" s="9">
        <f t="shared" si="266"/>
        <v>0.34270224353903639</v>
      </c>
    </row>
    <row r="849" spans="1:14">
      <c r="A849">
        <v>3</v>
      </c>
      <c r="B849">
        <v>32</v>
      </c>
      <c r="C849" t="s">
        <v>32</v>
      </c>
      <c r="D849">
        <v>25</v>
      </c>
      <c r="E849" t="s">
        <v>338</v>
      </c>
      <c r="F849" t="s">
        <v>339</v>
      </c>
      <c r="G849" s="9">
        <f>inf_mtm!E69</f>
        <v>0.22409211789030936</v>
      </c>
      <c r="H849" s="9">
        <f t="shared" ref="H849:N849" si="267">G849</f>
        <v>0.22409211789030936</v>
      </c>
      <c r="I849" s="9">
        <f t="shared" si="267"/>
        <v>0.22409211789030936</v>
      </c>
      <c r="J849" s="9">
        <f t="shared" si="267"/>
        <v>0.22409211789030936</v>
      </c>
      <c r="K849" s="9">
        <f t="shared" si="267"/>
        <v>0.22409211789030936</v>
      </c>
      <c r="L849" s="9">
        <f t="shared" si="267"/>
        <v>0.22409211789030936</v>
      </c>
      <c r="M849" s="9">
        <f t="shared" si="267"/>
        <v>0.22409211789030936</v>
      </c>
      <c r="N849" s="9">
        <f t="shared" si="267"/>
        <v>0.22409211789030936</v>
      </c>
    </row>
    <row r="850" spans="1:14">
      <c r="A850">
        <v>2</v>
      </c>
      <c r="B850">
        <v>33</v>
      </c>
      <c r="C850" t="s">
        <v>33</v>
      </c>
      <c r="D850">
        <v>25</v>
      </c>
      <c r="E850" t="s">
        <v>338</v>
      </c>
      <c r="F850" t="s">
        <v>339</v>
      </c>
      <c r="G850" s="9">
        <f>inf_mtm!E70</f>
        <v>0.31817157255435619</v>
      </c>
      <c r="H850" s="9">
        <f t="shared" ref="H850:N850" si="268">G850</f>
        <v>0.31817157255435619</v>
      </c>
      <c r="I850" s="9">
        <f t="shared" si="268"/>
        <v>0.31817157255435619</v>
      </c>
      <c r="J850" s="9">
        <f t="shared" si="268"/>
        <v>0.31817157255435619</v>
      </c>
      <c r="K850" s="9">
        <f t="shared" si="268"/>
        <v>0.31817157255435619</v>
      </c>
      <c r="L850" s="9">
        <f t="shared" si="268"/>
        <v>0.31817157255435619</v>
      </c>
      <c r="M850" s="9">
        <f t="shared" si="268"/>
        <v>0.31817157255435619</v>
      </c>
      <c r="N850" s="9">
        <f t="shared" si="268"/>
        <v>0.31817157255435619</v>
      </c>
    </row>
    <row r="851" spans="1:14">
      <c r="A851">
        <v>4</v>
      </c>
      <c r="B851">
        <v>34</v>
      </c>
      <c r="C851" t="s">
        <v>34</v>
      </c>
      <c r="D851">
        <v>25</v>
      </c>
      <c r="E851" t="s">
        <v>338</v>
      </c>
      <c r="F851" t="s">
        <v>339</v>
      </c>
      <c r="G851" s="9">
        <f>inf_mtm!E71</f>
        <v>0.35244385007690376</v>
      </c>
      <c r="H851" s="9">
        <f t="shared" ref="H851:N852" si="269">G851</f>
        <v>0.35244385007690376</v>
      </c>
      <c r="I851" s="9">
        <f t="shared" si="269"/>
        <v>0.35244385007690376</v>
      </c>
      <c r="J851" s="9">
        <f t="shared" si="269"/>
        <v>0.35244385007690376</v>
      </c>
      <c r="K851" s="9">
        <f t="shared" si="269"/>
        <v>0.35244385007690376</v>
      </c>
      <c r="L851" s="9">
        <f t="shared" si="269"/>
        <v>0.35244385007690376</v>
      </c>
      <c r="M851" s="9">
        <f t="shared" si="269"/>
        <v>0.35244385007690376</v>
      </c>
      <c r="N851" s="9">
        <f t="shared" si="269"/>
        <v>0.35244385007690376</v>
      </c>
    </row>
    <row r="852" spans="1:14">
      <c r="A852">
        <v>4</v>
      </c>
      <c r="B852">
        <v>1</v>
      </c>
      <c r="C852" t="s">
        <v>1</v>
      </c>
      <c r="D852">
        <v>26</v>
      </c>
      <c r="E852" t="s">
        <v>340</v>
      </c>
      <c r="F852" t="s">
        <v>341</v>
      </c>
      <c r="G852" s="9">
        <f>inf_yoy!E38</f>
        <v>2.5507224751872131</v>
      </c>
      <c r="H852" s="9">
        <f t="shared" si="269"/>
        <v>2.5507224751872131</v>
      </c>
      <c r="I852" s="9">
        <f t="shared" si="269"/>
        <v>2.5507224751872131</v>
      </c>
      <c r="J852" s="9">
        <f t="shared" si="269"/>
        <v>2.5507224751872131</v>
      </c>
      <c r="K852" s="9">
        <f t="shared" si="269"/>
        <v>2.5507224751872131</v>
      </c>
      <c r="L852" s="9">
        <f t="shared" si="269"/>
        <v>2.5507224751872131</v>
      </c>
      <c r="M852" s="9">
        <f t="shared" si="269"/>
        <v>2.5507224751872131</v>
      </c>
      <c r="N852" s="9">
        <f t="shared" si="269"/>
        <v>2.5507224751872131</v>
      </c>
    </row>
    <row r="853" spans="1:14">
      <c r="A853">
        <v>3</v>
      </c>
      <c r="B853">
        <v>2</v>
      </c>
      <c r="C853" t="s">
        <v>2</v>
      </c>
      <c r="D853">
        <v>26</v>
      </c>
      <c r="E853" t="s">
        <v>340</v>
      </c>
      <c r="F853" t="s">
        <v>341</v>
      </c>
      <c r="G853" s="9">
        <f>inf_yoy!E39</f>
        <v>4.4476935481466482</v>
      </c>
      <c r="H853" s="9">
        <f t="shared" ref="H853:N853" si="270">G853</f>
        <v>4.4476935481466482</v>
      </c>
      <c r="I853" s="9">
        <f t="shared" si="270"/>
        <v>4.4476935481466482</v>
      </c>
      <c r="J853" s="9">
        <f t="shared" si="270"/>
        <v>4.4476935481466482</v>
      </c>
      <c r="K853" s="9">
        <f t="shared" si="270"/>
        <v>4.4476935481466482</v>
      </c>
      <c r="L853" s="9">
        <f t="shared" si="270"/>
        <v>4.4476935481466482</v>
      </c>
      <c r="M853" s="9">
        <f t="shared" si="270"/>
        <v>4.4476935481466482</v>
      </c>
      <c r="N853" s="9">
        <f t="shared" si="270"/>
        <v>4.4476935481466482</v>
      </c>
    </row>
    <row r="854" spans="1:14">
      <c r="A854">
        <v>1</v>
      </c>
      <c r="B854">
        <v>3</v>
      </c>
      <c r="C854" t="s">
        <v>3</v>
      </c>
      <c r="D854">
        <v>26</v>
      </c>
      <c r="E854" t="s">
        <v>340</v>
      </c>
      <c r="F854" t="s">
        <v>341</v>
      </c>
      <c r="G854" s="9">
        <f>inf_yoy!E40</f>
        <v>5.951170290809018</v>
      </c>
      <c r="H854" s="9">
        <f t="shared" ref="H854:N854" si="271">G854</f>
        <v>5.951170290809018</v>
      </c>
      <c r="I854" s="9">
        <f t="shared" si="271"/>
        <v>5.951170290809018</v>
      </c>
      <c r="J854" s="9">
        <f t="shared" si="271"/>
        <v>5.951170290809018</v>
      </c>
      <c r="K854" s="9">
        <f t="shared" si="271"/>
        <v>5.951170290809018</v>
      </c>
      <c r="L854" s="9">
        <f t="shared" si="271"/>
        <v>5.951170290809018</v>
      </c>
      <c r="M854" s="9">
        <f t="shared" si="271"/>
        <v>5.951170290809018</v>
      </c>
      <c r="N854" s="9">
        <f t="shared" si="271"/>
        <v>5.951170290809018</v>
      </c>
    </row>
    <row r="855" spans="1:14">
      <c r="A855">
        <v>1</v>
      </c>
      <c r="B855">
        <v>4</v>
      </c>
      <c r="C855" t="s">
        <v>4</v>
      </c>
      <c r="D855">
        <v>26</v>
      </c>
      <c r="E855" t="s">
        <v>340</v>
      </c>
      <c r="F855" t="s">
        <v>341</v>
      </c>
      <c r="G855" s="9">
        <f>inf_yoy!E41</f>
        <v>4.1820203204695758</v>
      </c>
      <c r="H855" s="9">
        <f t="shared" ref="H855:N855" si="272">G855</f>
        <v>4.1820203204695758</v>
      </c>
      <c r="I855" s="9">
        <f t="shared" si="272"/>
        <v>4.1820203204695758</v>
      </c>
      <c r="J855" s="9">
        <f t="shared" si="272"/>
        <v>4.1820203204695758</v>
      </c>
      <c r="K855" s="9">
        <f t="shared" si="272"/>
        <v>4.1820203204695758</v>
      </c>
      <c r="L855" s="9">
        <f t="shared" si="272"/>
        <v>4.1820203204695758</v>
      </c>
      <c r="M855" s="9">
        <f t="shared" si="272"/>
        <v>4.1820203204695758</v>
      </c>
      <c r="N855" s="9">
        <f t="shared" si="272"/>
        <v>4.1820203204695758</v>
      </c>
    </row>
    <row r="856" spans="1:14">
      <c r="A856">
        <v>1</v>
      </c>
      <c r="B856">
        <v>5</v>
      </c>
      <c r="C856" t="s">
        <v>5</v>
      </c>
      <c r="D856">
        <v>26</v>
      </c>
      <c r="E856" t="s">
        <v>340</v>
      </c>
      <c r="F856" t="s">
        <v>341</v>
      </c>
      <c r="G856" s="9">
        <f>inf_yoy!E42</f>
        <v>4.2405779116349009</v>
      </c>
      <c r="H856" s="9">
        <f t="shared" ref="H856:N856" si="273">G856</f>
        <v>4.2405779116349009</v>
      </c>
      <c r="I856" s="9">
        <f t="shared" si="273"/>
        <v>4.2405779116349009</v>
      </c>
      <c r="J856" s="9">
        <f t="shared" si="273"/>
        <v>4.2405779116349009</v>
      </c>
      <c r="K856" s="9">
        <f t="shared" si="273"/>
        <v>4.2405779116349009</v>
      </c>
      <c r="L856" s="9">
        <f t="shared" si="273"/>
        <v>4.2405779116349009</v>
      </c>
      <c r="M856" s="9">
        <f t="shared" si="273"/>
        <v>4.2405779116349009</v>
      </c>
      <c r="N856" s="9">
        <f t="shared" si="273"/>
        <v>4.2405779116349009</v>
      </c>
    </row>
    <row r="857" spans="1:14">
      <c r="A857">
        <v>4</v>
      </c>
      <c r="B857">
        <v>6</v>
      </c>
      <c r="C857" t="s">
        <v>6</v>
      </c>
      <c r="D857">
        <v>26</v>
      </c>
      <c r="E857" t="s">
        <v>340</v>
      </c>
      <c r="F857" t="s">
        <v>341</v>
      </c>
      <c r="G857" s="9">
        <f>inf_yoy!E43</f>
        <v>5.9364050827062149</v>
      </c>
      <c r="H857" s="9">
        <f t="shared" ref="H857:N857" si="274">G857</f>
        <v>5.9364050827062149</v>
      </c>
      <c r="I857" s="9">
        <f t="shared" si="274"/>
        <v>5.9364050827062149</v>
      </c>
      <c r="J857" s="9">
        <f t="shared" si="274"/>
        <v>5.9364050827062149</v>
      </c>
      <c r="K857" s="9">
        <f t="shared" si="274"/>
        <v>5.9364050827062149</v>
      </c>
      <c r="L857" s="9">
        <f t="shared" si="274"/>
        <v>5.9364050827062149</v>
      </c>
      <c r="M857" s="9">
        <f t="shared" si="274"/>
        <v>5.9364050827062149</v>
      </c>
      <c r="N857" s="9">
        <f t="shared" si="274"/>
        <v>5.9364050827062149</v>
      </c>
    </row>
    <row r="858" spans="1:14">
      <c r="A858">
        <v>3</v>
      </c>
      <c r="B858">
        <v>7</v>
      </c>
      <c r="C858" t="s">
        <v>7</v>
      </c>
      <c r="D858">
        <v>26</v>
      </c>
      <c r="E858" t="s">
        <v>340</v>
      </c>
      <c r="F858" t="s">
        <v>341</v>
      </c>
      <c r="G858" s="9">
        <f>inf_yoy!E44</f>
        <v>4.2298962276694638</v>
      </c>
      <c r="H858" s="9">
        <f t="shared" ref="H858:N858" si="275">G858</f>
        <v>4.2298962276694638</v>
      </c>
      <c r="I858" s="9">
        <f t="shared" si="275"/>
        <v>4.2298962276694638</v>
      </c>
      <c r="J858" s="9">
        <f t="shared" si="275"/>
        <v>4.2298962276694638</v>
      </c>
      <c r="K858" s="9">
        <f t="shared" si="275"/>
        <v>4.2298962276694638</v>
      </c>
      <c r="L858" s="9">
        <f t="shared" si="275"/>
        <v>4.2298962276694638</v>
      </c>
      <c r="M858" s="9">
        <f t="shared" si="275"/>
        <v>4.2298962276694638</v>
      </c>
      <c r="N858" s="9">
        <f t="shared" si="275"/>
        <v>4.2298962276694638</v>
      </c>
    </row>
    <row r="859" spans="1:14">
      <c r="A859">
        <v>2</v>
      </c>
      <c r="B859">
        <v>8</v>
      </c>
      <c r="C859" t="s">
        <v>8</v>
      </c>
      <c r="D859">
        <v>26</v>
      </c>
      <c r="E859" t="s">
        <v>340</v>
      </c>
      <c r="F859" t="s">
        <v>341</v>
      </c>
      <c r="G859" s="9">
        <f>inf_yoy!E45</f>
        <v>4.1677119683480939</v>
      </c>
      <c r="H859" s="9">
        <f t="shared" ref="H859:N859" si="276">G859</f>
        <v>4.1677119683480939</v>
      </c>
      <c r="I859" s="9">
        <f t="shared" si="276"/>
        <v>4.1677119683480939</v>
      </c>
      <c r="J859" s="9">
        <f t="shared" si="276"/>
        <v>4.1677119683480939</v>
      </c>
      <c r="K859" s="9">
        <f t="shared" si="276"/>
        <v>4.1677119683480939</v>
      </c>
      <c r="L859" s="9">
        <f t="shared" si="276"/>
        <v>4.1677119683480939</v>
      </c>
      <c r="M859" s="9">
        <f t="shared" si="276"/>
        <v>4.1677119683480939</v>
      </c>
      <c r="N859" s="9">
        <f t="shared" si="276"/>
        <v>4.1677119683480939</v>
      </c>
    </row>
    <row r="860" spans="1:14">
      <c r="A860">
        <v>3</v>
      </c>
      <c r="B860">
        <v>9</v>
      </c>
      <c r="C860" t="s">
        <v>9</v>
      </c>
      <c r="D860">
        <v>26</v>
      </c>
      <c r="E860" t="s">
        <v>340</v>
      </c>
      <c r="F860" t="s">
        <v>341</v>
      </c>
      <c r="G860" s="9">
        <f>inf_yoy!E46</f>
        <v>4.5371588713428004</v>
      </c>
      <c r="H860" s="9">
        <f t="shared" ref="H860:N860" si="277">G860</f>
        <v>4.5371588713428004</v>
      </c>
      <c r="I860" s="9">
        <f t="shared" si="277"/>
        <v>4.5371588713428004</v>
      </c>
      <c r="J860" s="9">
        <f t="shared" si="277"/>
        <v>4.5371588713428004</v>
      </c>
      <c r="K860" s="9">
        <f t="shared" si="277"/>
        <v>4.5371588713428004</v>
      </c>
      <c r="L860" s="9">
        <f t="shared" si="277"/>
        <v>4.5371588713428004</v>
      </c>
      <c r="M860" s="9">
        <f t="shared" si="277"/>
        <v>4.5371588713428004</v>
      </c>
      <c r="N860" s="9">
        <f t="shared" si="277"/>
        <v>4.5371588713428004</v>
      </c>
    </row>
    <row r="861" spans="1:14">
      <c r="A861">
        <v>3</v>
      </c>
      <c r="B861">
        <v>10</v>
      </c>
      <c r="C861" t="s">
        <v>10</v>
      </c>
      <c r="D861">
        <v>26</v>
      </c>
      <c r="E861" t="s">
        <v>340</v>
      </c>
      <c r="F861" t="s">
        <v>341</v>
      </c>
      <c r="G861" s="9">
        <f>inf_yoy!E47</f>
        <v>4.0457757612784269</v>
      </c>
      <c r="H861" s="9">
        <f t="shared" ref="H861:N861" si="278">G861</f>
        <v>4.0457757612784269</v>
      </c>
      <c r="I861" s="9">
        <f t="shared" si="278"/>
        <v>4.0457757612784269</v>
      </c>
      <c r="J861" s="9">
        <f t="shared" si="278"/>
        <v>4.0457757612784269</v>
      </c>
      <c r="K861" s="9">
        <f t="shared" si="278"/>
        <v>4.0457757612784269</v>
      </c>
      <c r="L861" s="9">
        <f t="shared" si="278"/>
        <v>4.0457757612784269</v>
      </c>
      <c r="M861" s="9">
        <f t="shared" si="278"/>
        <v>4.0457757612784269</v>
      </c>
      <c r="N861" s="9">
        <f t="shared" si="278"/>
        <v>4.0457757612784269</v>
      </c>
    </row>
    <row r="862" spans="1:14">
      <c r="A862">
        <v>3</v>
      </c>
      <c r="B862">
        <v>11</v>
      </c>
      <c r="C862" t="s">
        <v>11</v>
      </c>
      <c r="D862">
        <v>26</v>
      </c>
      <c r="E862" t="s">
        <v>340</v>
      </c>
      <c r="F862" t="s">
        <v>341</v>
      </c>
      <c r="G862" s="9">
        <f>inf_yoy!E48</f>
        <v>4.1015049159964461</v>
      </c>
      <c r="H862" s="9">
        <f t="shared" ref="H862:N862" si="279">G862</f>
        <v>4.1015049159964461</v>
      </c>
      <c r="I862" s="9">
        <f t="shared" si="279"/>
        <v>4.1015049159964461</v>
      </c>
      <c r="J862" s="9">
        <f t="shared" si="279"/>
        <v>4.1015049159964461</v>
      </c>
      <c r="K862" s="9">
        <f t="shared" si="279"/>
        <v>4.1015049159964461</v>
      </c>
      <c r="L862" s="9">
        <f t="shared" si="279"/>
        <v>4.1015049159964461</v>
      </c>
      <c r="M862" s="9">
        <f t="shared" si="279"/>
        <v>4.1015049159964461</v>
      </c>
      <c r="N862" s="9">
        <f t="shared" si="279"/>
        <v>4.1015049159964461</v>
      </c>
    </row>
    <row r="863" spans="1:14">
      <c r="A863">
        <v>3</v>
      </c>
      <c r="B863">
        <v>12</v>
      </c>
      <c r="C863" t="s">
        <v>12</v>
      </c>
      <c r="D863">
        <v>26</v>
      </c>
      <c r="E863" t="s">
        <v>340</v>
      </c>
      <c r="F863" t="s">
        <v>341</v>
      </c>
      <c r="G863" s="9">
        <f>inf_yoy!E49</f>
        <v>4.4547307293667133</v>
      </c>
      <c r="H863" s="9">
        <f t="shared" ref="H863:N863" si="280">G863</f>
        <v>4.4547307293667133</v>
      </c>
      <c r="I863" s="9">
        <f t="shared" si="280"/>
        <v>4.4547307293667133</v>
      </c>
      <c r="J863" s="9">
        <f t="shared" si="280"/>
        <v>4.4547307293667133</v>
      </c>
      <c r="K863" s="9">
        <f t="shared" si="280"/>
        <v>4.4547307293667133</v>
      </c>
      <c r="L863" s="9">
        <f t="shared" si="280"/>
        <v>4.4547307293667133</v>
      </c>
      <c r="M863" s="9">
        <f t="shared" si="280"/>
        <v>4.4547307293667133</v>
      </c>
      <c r="N863" s="9">
        <f t="shared" si="280"/>
        <v>4.4547307293667133</v>
      </c>
    </row>
    <row r="864" spans="1:14">
      <c r="A864">
        <v>1</v>
      </c>
      <c r="B864">
        <v>13</v>
      </c>
      <c r="C864" t="s">
        <v>13</v>
      </c>
      <c r="D864">
        <v>26</v>
      </c>
      <c r="E864" t="s">
        <v>340</v>
      </c>
      <c r="F864" t="s">
        <v>341</v>
      </c>
      <c r="G864" s="9">
        <f>inf_yoy!E50</f>
        <v>6.3151069952887164</v>
      </c>
      <c r="H864" s="9">
        <f t="shared" ref="H864:N864" si="281">G864</f>
        <v>6.3151069952887164</v>
      </c>
      <c r="I864" s="9">
        <f t="shared" si="281"/>
        <v>6.3151069952887164</v>
      </c>
      <c r="J864" s="9">
        <f t="shared" si="281"/>
        <v>6.3151069952887164</v>
      </c>
      <c r="K864" s="9">
        <f t="shared" si="281"/>
        <v>6.3151069952887164</v>
      </c>
      <c r="L864" s="9">
        <f t="shared" si="281"/>
        <v>6.3151069952887164</v>
      </c>
      <c r="M864" s="9">
        <f t="shared" si="281"/>
        <v>6.3151069952887164</v>
      </c>
      <c r="N864" s="9">
        <f t="shared" si="281"/>
        <v>6.3151069952887164</v>
      </c>
    </row>
    <row r="865" spans="1:14">
      <c r="A865">
        <v>2</v>
      </c>
      <c r="B865">
        <v>14</v>
      </c>
      <c r="C865" t="s">
        <v>14</v>
      </c>
      <c r="D865">
        <v>26</v>
      </c>
      <c r="E865" t="s">
        <v>340</v>
      </c>
      <c r="F865" t="s">
        <v>341</v>
      </c>
      <c r="G865" s="9">
        <f>inf_yoy!E51</f>
        <v>5.9782894700290994</v>
      </c>
      <c r="H865" s="9">
        <f t="shared" ref="H865:N865" si="282">G865</f>
        <v>5.9782894700290994</v>
      </c>
      <c r="I865" s="9">
        <f t="shared" si="282"/>
        <v>5.9782894700290994</v>
      </c>
      <c r="J865" s="9">
        <f t="shared" si="282"/>
        <v>5.9782894700290994</v>
      </c>
      <c r="K865" s="9">
        <f t="shared" si="282"/>
        <v>5.9782894700290994</v>
      </c>
      <c r="L865" s="9">
        <f t="shared" si="282"/>
        <v>5.9782894700290994</v>
      </c>
      <c r="M865" s="9">
        <f t="shared" si="282"/>
        <v>5.9782894700290994</v>
      </c>
      <c r="N865" s="9">
        <f t="shared" si="282"/>
        <v>5.9782894700290994</v>
      </c>
    </row>
    <row r="866" spans="1:14">
      <c r="A866">
        <v>3</v>
      </c>
      <c r="B866">
        <v>15</v>
      </c>
      <c r="C866" t="s">
        <v>15</v>
      </c>
      <c r="D866">
        <v>26</v>
      </c>
      <c r="E866" t="s">
        <v>340</v>
      </c>
      <c r="F866" t="s">
        <v>341</v>
      </c>
      <c r="G866" s="9">
        <f>inf_yoy!E52</f>
        <v>6.0625766562586634</v>
      </c>
      <c r="H866" s="9">
        <f t="shared" ref="H866:N866" si="283">G866</f>
        <v>6.0625766562586634</v>
      </c>
      <c r="I866" s="9">
        <f t="shared" si="283"/>
        <v>6.0625766562586634</v>
      </c>
      <c r="J866" s="9">
        <f t="shared" si="283"/>
        <v>6.0625766562586634</v>
      </c>
      <c r="K866" s="9">
        <f t="shared" si="283"/>
        <v>6.0625766562586634</v>
      </c>
      <c r="L866" s="9">
        <f t="shared" si="283"/>
        <v>6.0625766562586634</v>
      </c>
      <c r="M866" s="9">
        <f t="shared" si="283"/>
        <v>6.0625766562586634</v>
      </c>
      <c r="N866" s="9">
        <f t="shared" si="283"/>
        <v>6.0625766562586634</v>
      </c>
    </row>
    <row r="867" spans="1:14">
      <c r="A867">
        <v>2</v>
      </c>
      <c r="B867">
        <v>16</v>
      </c>
      <c r="C867" t="s">
        <v>16</v>
      </c>
      <c r="D867">
        <v>26</v>
      </c>
      <c r="E867" t="s">
        <v>340</v>
      </c>
      <c r="F867" t="s">
        <v>341</v>
      </c>
      <c r="G867" s="9">
        <f>inf_yoy!E53</f>
        <v>5.3424815195563289</v>
      </c>
      <c r="H867" s="9">
        <f t="shared" ref="H867:N867" si="284">G867</f>
        <v>5.3424815195563289</v>
      </c>
      <c r="I867" s="9">
        <f t="shared" si="284"/>
        <v>5.3424815195563289</v>
      </c>
      <c r="J867" s="9">
        <f t="shared" si="284"/>
        <v>5.3424815195563289</v>
      </c>
      <c r="K867" s="9">
        <f t="shared" si="284"/>
        <v>5.3424815195563289</v>
      </c>
      <c r="L867" s="9">
        <f t="shared" si="284"/>
        <v>5.3424815195563289</v>
      </c>
      <c r="M867" s="9">
        <f t="shared" si="284"/>
        <v>5.3424815195563289</v>
      </c>
      <c r="N867" s="9">
        <f t="shared" si="284"/>
        <v>5.3424815195563289</v>
      </c>
    </row>
    <row r="868" spans="1:14">
      <c r="A868">
        <v>1</v>
      </c>
      <c r="B868">
        <v>17</v>
      </c>
      <c r="C868" t="s">
        <v>17</v>
      </c>
      <c r="D868">
        <v>26</v>
      </c>
      <c r="E868" t="s">
        <v>340</v>
      </c>
      <c r="F868" t="s">
        <v>341</v>
      </c>
      <c r="G868" s="9">
        <f>inf_yoy!E54</f>
        <v>6.5595445929508216</v>
      </c>
      <c r="H868" s="9">
        <f t="shared" ref="H868:N868" si="285">G868</f>
        <v>6.5595445929508216</v>
      </c>
      <c r="I868" s="9">
        <f t="shared" si="285"/>
        <v>6.5595445929508216</v>
      </c>
      <c r="J868" s="9">
        <f t="shared" si="285"/>
        <v>6.5595445929508216</v>
      </c>
      <c r="K868" s="9">
        <f t="shared" si="285"/>
        <v>6.5595445929508216</v>
      </c>
      <c r="L868" s="9">
        <f t="shared" si="285"/>
        <v>6.5595445929508216</v>
      </c>
      <c r="M868" s="9">
        <f t="shared" si="285"/>
        <v>6.5595445929508216</v>
      </c>
      <c r="N868" s="9">
        <f t="shared" si="285"/>
        <v>6.5595445929508216</v>
      </c>
    </row>
    <row r="869" spans="1:14">
      <c r="A869">
        <v>2</v>
      </c>
      <c r="B869">
        <v>18</v>
      </c>
      <c r="C869" t="s">
        <v>48</v>
      </c>
      <c r="D869">
        <v>26</v>
      </c>
      <c r="E869" t="s">
        <v>340</v>
      </c>
      <c r="F869" t="s">
        <v>341</v>
      </c>
      <c r="G869" s="9">
        <f>inf_yoy!E55</f>
        <v>2.7741757941321992</v>
      </c>
      <c r="H869" s="9">
        <f t="shared" ref="H869:N869" si="286">G869</f>
        <v>2.7741757941321992</v>
      </c>
      <c r="I869" s="9">
        <f t="shared" si="286"/>
        <v>2.7741757941321992</v>
      </c>
      <c r="J869" s="9">
        <f t="shared" si="286"/>
        <v>2.7741757941321992</v>
      </c>
      <c r="K869" s="9">
        <f t="shared" si="286"/>
        <v>2.7741757941321992</v>
      </c>
      <c r="L869" s="9">
        <f t="shared" si="286"/>
        <v>2.7741757941321992</v>
      </c>
      <c r="M869" s="9">
        <f t="shared" si="286"/>
        <v>2.7741757941321992</v>
      </c>
      <c r="N869" s="9">
        <f t="shared" si="286"/>
        <v>2.7741757941321992</v>
      </c>
    </row>
    <row r="870" spans="1:14">
      <c r="A870">
        <v>2</v>
      </c>
      <c r="B870">
        <v>19</v>
      </c>
      <c r="C870" t="s">
        <v>19</v>
      </c>
      <c r="D870">
        <v>26</v>
      </c>
      <c r="E870" t="s">
        <v>340</v>
      </c>
      <c r="F870" t="s">
        <v>341</v>
      </c>
      <c r="G870" s="9">
        <f>inf_yoy!E56</f>
        <v>4.071274107859292</v>
      </c>
      <c r="H870" s="9">
        <f t="shared" ref="H870:N870" si="287">G870</f>
        <v>4.071274107859292</v>
      </c>
      <c r="I870" s="9">
        <f t="shared" si="287"/>
        <v>4.071274107859292</v>
      </c>
      <c r="J870" s="9">
        <f t="shared" si="287"/>
        <v>4.071274107859292</v>
      </c>
      <c r="K870" s="9">
        <f t="shared" si="287"/>
        <v>4.071274107859292</v>
      </c>
      <c r="L870" s="9">
        <f t="shared" si="287"/>
        <v>4.071274107859292</v>
      </c>
      <c r="M870" s="9">
        <f t="shared" si="287"/>
        <v>4.071274107859292</v>
      </c>
      <c r="N870" s="9">
        <f t="shared" si="287"/>
        <v>4.071274107859292</v>
      </c>
    </row>
    <row r="871" spans="1:14">
      <c r="A871">
        <v>2</v>
      </c>
      <c r="B871">
        <v>20</v>
      </c>
      <c r="C871" t="s">
        <v>20</v>
      </c>
      <c r="D871">
        <v>26</v>
      </c>
      <c r="E871" t="s">
        <v>340</v>
      </c>
      <c r="F871" t="s">
        <v>341</v>
      </c>
      <c r="G871" s="9">
        <f>inf_yoy!E57</f>
        <v>4.3749262421048831</v>
      </c>
      <c r="H871" s="9">
        <f t="shared" ref="H871:N871" si="288">G871</f>
        <v>4.3749262421048831</v>
      </c>
      <c r="I871" s="9">
        <f t="shared" si="288"/>
        <v>4.3749262421048831</v>
      </c>
      <c r="J871" s="9">
        <f t="shared" si="288"/>
        <v>4.3749262421048831</v>
      </c>
      <c r="K871" s="9">
        <f t="shared" si="288"/>
        <v>4.3749262421048831</v>
      </c>
      <c r="L871" s="9">
        <f t="shared" si="288"/>
        <v>4.3749262421048831</v>
      </c>
      <c r="M871" s="9">
        <f t="shared" si="288"/>
        <v>4.3749262421048831</v>
      </c>
      <c r="N871" s="9">
        <f t="shared" si="288"/>
        <v>4.3749262421048831</v>
      </c>
    </row>
    <row r="872" spans="1:14">
      <c r="A872">
        <v>3</v>
      </c>
      <c r="B872">
        <v>21</v>
      </c>
      <c r="C872" t="s">
        <v>21</v>
      </c>
      <c r="D872">
        <v>26</v>
      </c>
      <c r="E872" t="s">
        <v>340</v>
      </c>
      <c r="F872" t="s">
        <v>341</v>
      </c>
      <c r="G872" s="9">
        <f>inf_yoy!E58</f>
        <v>7.2741953522948029</v>
      </c>
      <c r="H872" s="9">
        <f t="shared" ref="H872:N872" si="289">G872</f>
        <v>7.2741953522948029</v>
      </c>
      <c r="I872" s="9">
        <f t="shared" si="289"/>
        <v>7.2741953522948029</v>
      </c>
      <c r="J872" s="9">
        <f t="shared" si="289"/>
        <v>7.2741953522948029</v>
      </c>
      <c r="K872" s="9">
        <f t="shared" si="289"/>
        <v>7.2741953522948029</v>
      </c>
      <c r="L872" s="9">
        <f t="shared" si="289"/>
        <v>7.2741953522948029</v>
      </c>
      <c r="M872" s="9">
        <f t="shared" si="289"/>
        <v>7.2741953522948029</v>
      </c>
      <c r="N872" s="9">
        <f t="shared" si="289"/>
        <v>7.2741953522948029</v>
      </c>
    </row>
    <row r="873" spans="1:14">
      <c r="A873">
        <v>3</v>
      </c>
      <c r="B873">
        <v>22</v>
      </c>
      <c r="C873" t="s">
        <v>22</v>
      </c>
      <c r="D873">
        <v>26</v>
      </c>
      <c r="E873" t="s">
        <v>340</v>
      </c>
      <c r="F873" t="s">
        <v>341</v>
      </c>
      <c r="G873" s="9">
        <f>inf_yoy!E59</f>
        <v>7.3540084567183692</v>
      </c>
      <c r="H873" s="9">
        <f t="shared" ref="H873:N873" si="290">G873</f>
        <v>7.3540084567183692</v>
      </c>
      <c r="I873" s="9">
        <f t="shared" si="290"/>
        <v>7.3540084567183692</v>
      </c>
      <c r="J873" s="9">
        <f t="shared" si="290"/>
        <v>7.3540084567183692</v>
      </c>
      <c r="K873" s="9">
        <f t="shared" si="290"/>
        <v>7.3540084567183692</v>
      </c>
      <c r="L873" s="9">
        <f t="shared" si="290"/>
        <v>7.3540084567183692</v>
      </c>
      <c r="M873" s="9">
        <f t="shared" si="290"/>
        <v>7.3540084567183692</v>
      </c>
      <c r="N873" s="9">
        <f t="shared" si="290"/>
        <v>7.3540084567183692</v>
      </c>
    </row>
    <row r="874" spans="1:14">
      <c r="A874">
        <v>3</v>
      </c>
      <c r="B874">
        <v>23</v>
      </c>
      <c r="C874" t="s">
        <v>23</v>
      </c>
      <c r="D874">
        <v>26</v>
      </c>
      <c r="E874" t="s">
        <v>340</v>
      </c>
      <c r="F874" t="s">
        <v>341</v>
      </c>
      <c r="G874" s="9">
        <f>inf_yoy!E60</f>
        <v>4.7412161779275328</v>
      </c>
      <c r="H874" s="9">
        <f t="shared" ref="H874:N874" si="291">G874</f>
        <v>4.7412161779275328</v>
      </c>
      <c r="I874" s="9">
        <f t="shared" si="291"/>
        <v>4.7412161779275328</v>
      </c>
      <c r="J874" s="9">
        <f t="shared" si="291"/>
        <v>4.7412161779275328</v>
      </c>
      <c r="K874" s="9">
        <f t="shared" si="291"/>
        <v>4.7412161779275328</v>
      </c>
      <c r="L874" s="9">
        <f t="shared" si="291"/>
        <v>4.7412161779275328</v>
      </c>
      <c r="M874" s="9">
        <f t="shared" si="291"/>
        <v>4.7412161779275328</v>
      </c>
      <c r="N874" s="9">
        <f t="shared" si="291"/>
        <v>4.7412161779275328</v>
      </c>
    </row>
    <row r="875" spans="1:14">
      <c r="A875">
        <v>2</v>
      </c>
      <c r="B875">
        <v>24</v>
      </c>
      <c r="C875" t="s">
        <v>24</v>
      </c>
      <c r="D875">
        <v>26</v>
      </c>
      <c r="E875" t="s">
        <v>340</v>
      </c>
      <c r="F875" t="s">
        <v>341</v>
      </c>
      <c r="G875" s="9">
        <f>inf_yoy!E61</f>
        <v>2.4893002850983401</v>
      </c>
      <c r="H875" s="9">
        <f t="shared" ref="H875:N875" si="292">G875</f>
        <v>2.4893002850983401</v>
      </c>
      <c r="I875" s="9">
        <f t="shared" si="292"/>
        <v>2.4893002850983401</v>
      </c>
      <c r="J875" s="9">
        <f t="shared" si="292"/>
        <v>2.4893002850983401</v>
      </c>
      <c r="K875" s="9">
        <f t="shared" si="292"/>
        <v>2.4893002850983401</v>
      </c>
      <c r="L875" s="9">
        <f t="shared" si="292"/>
        <v>2.4893002850983401</v>
      </c>
      <c r="M875" s="9">
        <f t="shared" si="292"/>
        <v>2.4893002850983401</v>
      </c>
      <c r="N875" s="9">
        <f t="shared" si="292"/>
        <v>2.4893002850983401</v>
      </c>
    </row>
    <row r="876" spans="1:14">
      <c r="A876">
        <v>2</v>
      </c>
      <c r="B876">
        <v>25</v>
      </c>
      <c r="C876" t="s">
        <v>25</v>
      </c>
      <c r="D876">
        <v>26</v>
      </c>
      <c r="E876" t="s">
        <v>340</v>
      </c>
      <c r="F876" t="s">
        <v>341</v>
      </c>
      <c r="G876" s="9">
        <f>inf_yoy!E62</f>
        <v>4.2254607180587831</v>
      </c>
      <c r="H876" s="9">
        <f t="shared" ref="H876:N876" si="293">G876</f>
        <v>4.2254607180587831</v>
      </c>
      <c r="I876" s="9">
        <f t="shared" si="293"/>
        <v>4.2254607180587831</v>
      </c>
      <c r="J876" s="9">
        <f t="shared" si="293"/>
        <v>4.2254607180587831</v>
      </c>
      <c r="K876" s="9">
        <f t="shared" si="293"/>
        <v>4.2254607180587831</v>
      </c>
      <c r="L876" s="9">
        <f t="shared" si="293"/>
        <v>4.2254607180587831</v>
      </c>
      <c r="M876" s="9">
        <f t="shared" si="293"/>
        <v>4.2254607180587831</v>
      </c>
      <c r="N876" s="9">
        <f t="shared" si="293"/>
        <v>4.2254607180587831</v>
      </c>
    </row>
    <row r="877" spans="1:14">
      <c r="A877">
        <v>3</v>
      </c>
      <c r="B877">
        <v>26</v>
      </c>
      <c r="C877" t="s">
        <v>26</v>
      </c>
      <c r="D877">
        <v>26</v>
      </c>
      <c r="E877" t="s">
        <v>340</v>
      </c>
      <c r="F877" t="s">
        <v>341</v>
      </c>
      <c r="G877" s="9">
        <f>inf_yoy!E63</f>
        <v>3.5282049129210429</v>
      </c>
      <c r="H877" s="9">
        <f t="shared" ref="H877:N877" si="294">G877</f>
        <v>3.5282049129210429</v>
      </c>
      <c r="I877" s="9">
        <f t="shared" si="294"/>
        <v>3.5282049129210429</v>
      </c>
      <c r="J877" s="9">
        <f t="shared" si="294"/>
        <v>3.5282049129210429</v>
      </c>
      <c r="K877" s="9">
        <f t="shared" si="294"/>
        <v>3.5282049129210429</v>
      </c>
      <c r="L877" s="9">
        <f t="shared" si="294"/>
        <v>3.5282049129210429</v>
      </c>
      <c r="M877" s="9">
        <f t="shared" si="294"/>
        <v>3.5282049129210429</v>
      </c>
      <c r="N877" s="9">
        <f t="shared" si="294"/>
        <v>3.5282049129210429</v>
      </c>
    </row>
    <row r="878" spans="1:14">
      <c r="A878">
        <v>2</v>
      </c>
      <c r="B878">
        <v>27</v>
      </c>
      <c r="C878" t="s">
        <v>27</v>
      </c>
      <c r="D878">
        <v>26</v>
      </c>
      <c r="E878" t="s">
        <v>340</v>
      </c>
      <c r="F878" t="s">
        <v>341</v>
      </c>
      <c r="G878" s="9">
        <f>inf_yoy!E64</f>
        <v>4.0329529120637835</v>
      </c>
      <c r="H878" s="9">
        <f t="shared" ref="H878:N878" si="295">G878</f>
        <v>4.0329529120637835</v>
      </c>
      <c r="I878" s="9">
        <f t="shared" si="295"/>
        <v>4.0329529120637835</v>
      </c>
      <c r="J878" s="9">
        <f t="shared" si="295"/>
        <v>4.0329529120637835</v>
      </c>
      <c r="K878" s="9">
        <f t="shared" si="295"/>
        <v>4.0329529120637835</v>
      </c>
      <c r="L878" s="9">
        <f t="shared" si="295"/>
        <v>4.0329529120637835</v>
      </c>
      <c r="M878" s="9">
        <f t="shared" si="295"/>
        <v>4.0329529120637835</v>
      </c>
      <c r="N878" s="9">
        <f t="shared" si="295"/>
        <v>4.0329529120637835</v>
      </c>
    </row>
    <row r="879" spans="1:14">
      <c r="A879">
        <v>2</v>
      </c>
      <c r="B879">
        <v>28</v>
      </c>
      <c r="C879" t="s">
        <v>28</v>
      </c>
      <c r="D879">
        <v>26</v>
      </c>
      <c r="E879" t="s">
        <v>340</v>
      </c>
      <c r="F879" t="s">
        <v>341</v>
      </c>
      <c r="G879" s="9">
        <f>inf_yoy!E65</f>
        <v>4.9723039853563824</v>
      </c>
      <c r="H879" s="9">
        <f t="shared" ref="H879:N879" si="296">G879</f>
        <v>4.9723039853563824</v>
      </c>
      <c r="I879" s="9">
        <f t="shared" si="296"/>
        <v>4.9723039853563824</v>
      </c>
      <c r="J879" s="9">
        <f t="shared" si="296"/>
        <v>4.9723039853563824</v>
      </c>
      <c r="K879" s="9">
        <f t="shared" si="296"/>
        <v>4.9723039853563824</v>
      </c>
      <c r="L879" s="9">
        <f t="shared" si="296"/>
        <v>4.9723039853563824</v>
      </c>
      <c r="M879" s="9">
        <f t="shared" si="296"/>
        <v>4.9723039853563824</v>
      </c>
      <c r="N879" s="9">
        <f t="shared" si="296"/>
        <v>4.9723039853563824</v>
      </c>
    </row>
    <row r="880" spans="1:14">
      <c r="A880">
        <v>4</v>
      </c>
      <c r="B880">
        <v>29</v>
      </c>
      <c r="C880" t="s">
        <v>29</v>
      </c>
      <c r="D880">
        <v>26</v>
      </c>
      <c r="E880" t="s">
        <v>340</v>
      </c>
      <c r="F880" t="s">
        <v>341</v>
      </c>
      <c r="G880" s="9">
        <f>inf_yoy!E66</f>
        <v>4.4097388602788348</v>
      </c>
      <c r="H880" s="9">
        <f t="shared" ref="H880:N880" si="297">G880</f>
        <v>4.4097388602788348</v>
      </c>
      <c r="I880" s="9">
        <f t="shared" si="297"/>
        <v>4.4097388602788348</v>
      </c>
      <c r="J880" s="9">
        <f t="shared" si="297"/>
        <v>4.4097388602788348</v>
      </c>
      <c r="K880" s="9">
        <f t="shared" si="297"/>
        <v>4.4097388602788348</v>
      </c>
      <c r="L880" s="9">
        <f t="shared" si="297"/>
        <v>4.4097388602788348</v>
      </c>
      <c r="M880" s="9">
        <f t="shared" si="297"/>
        <v>4.4097388602788348</v>
      </c>
      <c r="N880" s="9">
        <f t="shared" si="297"/>
        <v>4.4097388602788348</v>
      </c>
    </row>
    <row r="881" spans="1:14">
      <c r="A881">
        <v>3</v>
      </c>
      <c r="B881">
        <v>30</v>
      </c>
      <c r="C881" t="s">
        <v>30</v>
      </c>
      <c r="D881">
        <v>26</v>
      </c>
      <c r="E881" t="s">
        <v>340</v>
      </c>
      <c r="F881" t="s">
        <v>341</v>
      </c>
      <c r="G881" s="9">
        <f>inf_yoy!E67</f>
        <v>3.8703113548127703</v>
      </c>
      <c r="H881" s="9">
        <f t="shared" ref="H881:N881" si="298">G881</f>
        <v>3.8703113548127703</v>
      </c>
      <c r="I881" s="9">
        <f t="shared" si="298"/>
        <v>3.8703113548127703</v>
      </c>
      <c r="J881" s="9">
        <f t="shared" si="298"/>
        <v>3.8703113548127703</v>
      </c>
      <c r="K881" s="9">
        <f t="shared" si="298"/>
        <v>3.8703113548127703</v>
      </c>
      <c r="L881" s="9">
        <f t="shared" si="298"/>
        <v>3.8703113548127703</v>
      </c>
      <c r="M881" s="9">
        <f t="shared" si="298"/>
        <v>3.8703113548127703</v>
      </c>
      <c r="N881" s="9">
        <f t="shared" si="298"/>
        <v>3.8703113548127703</v>
      </c>
    </row>
    <row r="882" spans="1:14">
      <c r="A882">
        <v>2</v>
      </c>
      <c r="B882">
        <v>31</v>
      </c>
      <c r="C882" t="s">
        <v>31</v>
      </c>
      <c r="D882">
        <v>26</v>
      </c>
      <c r="E882" t="s">
        <v>340</v>
      </c>
      <c r="F882" t="s">
        <v>341</v>
      </c>
      <c r="G882" s="9">
        <f>inf_yoy!E68</f>
        <v>4.3455364545076991</v>
      </c>
      <c r="H882" s="9">
        <f t="shared" ref="H882:N882" si="299">G882</f>
        <v>4.3455364545076991</v>
      </c>
      <c r="I882" s="9">
        <f t="shared" si="299"/>
        <v>4.3455364545076991</v>
      </c>
      <c r="J882" s="9">
        <f t="shared" si="299"/>
        <v>4.3455364545076991</v>
      </c>
      <c r="K882" s="9">
        <f t="shared" si="299"/>
        <v>4.3455364545076991</v>
      </c>
      <c r="L882" s="9">
        <f t="shared" si="299"/>
        <v>4.3455364545076991</v>
      </c>
      <c r="M882" s="9">
        <f t="shared" si="299"/>
        <v>4.3455364545076991</v>
      </c>
      <c r="N882" s="9">
        <f t="shared" si="299"/>
        <v>4.3455364545076991</v>
      </c>
    </row>
    <row r="883" spans="1:14">
      <c r="A883">
        <v>3</v>
      </c>
      <c r="B883">
        <v>32</v>
      </c>
      <c r="C883" t="s">
        <v>32</v>
      </c>
      <c r="D883">
        <v>26</v>
      </c>
      <c r="E883" t="s">
        <v>340</v>
      </c>
      <c r="F883" t="s">
        <v>341</v>
      </c>
      <c r="G883" s="9">
        <f>inf_yoy!E69</f>
        <v>3.346972459771564</v>
      </c>
      <c r="H883" s="9">
        <f t="shared" ref="H883:N883" si="300">G883</f>
        <v>3.346972459771564</v>
      </c>
      <c r="I883" s="9">
        <f t="shared" si="300"/>
        <v>3.346972459771564</v>
      </c>
      <c r="J883" s="9">
        <f t="shared" si="300"/>
        <v>3.346972459771564</v>
      </c>
      <c r="K883" s="9">
        <f t="shared" si="300"/>
        <v>3.346972459771564</v>
      </c>
      <c r="L883" s="9">
        <f t="shared" si="300"/>
        <v>3.346972459771564</v>
      </c>
      <c r="M883" s="9">
        <f t="shared" si="300"/>
        <v>3.346972459771564</v>
      </c>
      <c r="N883" s="9">
        <f t="shared" si="300"/>
        <v>3.346972459771564</v>
      </c>
    </row>
    <row r="884" spans="1:14">
      <c r="A884">
        <v>2</v>
      </c>
      <c r="B884">
        <v>33</v>
      </c>
      <c r="C884" t="s">
        <v>33</v>
      </c>
      <c r="D884">
        <v>26</v>
      </c>
      <c r="E884" t="s">
        <v>340</v>
      </c>
      <c r="F884" t="s">
        <v>341</v>
      </c>
      <c r="G884" s="9">
        <f>inf_yoy!E70</f>
        <v>4.1760547516900361</v>
      </c>
      <c r="H884" s="9">
        <f t="shared" ref="H884:N884" si="301">G884</f>
        <v>4.1760547516900361</v>
      </c>
      <c r="I884" s="9">
        <f t="shared" si="301"/>
        <v>4.1760547516900361</v>
      </c>
      <c r="J884" s="9">
        <f t="shared" si="301"/>
        <v>4.1760547516900361</v>
      </c>
      <c r="K884" s="9">
        <f t="shared" si="301"/>
        <v>4.1760547516900361</v>
      </c>
      <c r="L884" s="9">
        <f t="shared" si="301"/>
        <v>4.1760547516900361</v>
      </c>
      <c r="M884" s="9">
        <f t="shared" si="301"/>
        <v>4.1760547516900361</v>
      </c>
      <c r="N884" s="9">
        <f t="shared" si="301"/>
        <v>4.1760547516900361</v>
      </c>
    </row>
    <row r="885" spans="1:14">
      <c r="A885">
        <v>4</v>
      </c>
      <c r="B885">
        <v>34</v>
      </c>
      <c r="C885" t="s">
        <v>34</v>
      </c>
      <c r="D885">
        <v>26</v>
      </c>
      <c r="E885" t="s">
        <v>340</v>
      </c>
      <c r="F885" t="s">
        <v>341</v>
      </c>
      <c r="G885" s="9">
        <f>inf_yoy!E71</f>
        <v>3.8786049103049991</v>
      </c>
      <c r="H885" s="9">
        <f t="shared" ref="H885:N885" si="302">G885</f>
        <v>3.8786049103049991</v>
      </c>
      <c r="I885" s="9">
        <f t="shared" si="302"/>
        <v>3.8786049103049991</v>
      </c>
      <c r="J885" s="9">
        <f t="shared" si="302"/>
        <v>3.8786049103049991</v>
      </c>
      <c r="K885" s="9">
        <f t="shared" si="302"/>
        <v>3.8786049103049991</v>
      </c>
      <c r="L885" s="9">
        <f t="shared" si="302"/>
        <v>3.8786049103049991</v>
      </c>
      <c r="M885" s="9">
        <f t="shared" si="302"/>
        <v>3.8786049103049991</v>
      </c>
      <c r="N885" s="9">
        <f t="shared" si="302"/>
        <v>3.8786049103049991</v>
      </c>
    </row>
    <row r="886" spans="1:14">
      <c r="A886">
        <v>4</v>
      </c>
      <c r="B886">
        <v>1</v>
      </c>
      <c r="C886" t="s">
        <v>1</v>
      </c>
      <c r="D886">
        <v>27</v>
      </c>
      <c r="E886" t="s">
        <v>344</v>
      </c>
      <c r="F886" t="s">
        <v>345</v>
      </c>
      <c r="G886" s="7">
        <f>'gov cons'!F39</f>
        <v>21535998.675000008</v>
      </c>
      <c r="H886" s="7">
        <f>'gov cons'!G39</f>
        <v>22688966.874501072</v>
      </c>
      <c r="I886" s="7">
        <f>'gov cons'!H39</f>
        <v>23097244.04832004</v>
      </c>
      <c r="J886" s="7">
        <f>'gov cons'!I39</f>
        <v>23960168.505491808</v>
      </c>
      <c r="K886" s="7">
        <f>'gov cons'!J39</f>
        <v>19930250.955113925</v>
      </c>
      <c r="L886" s="7">
        <f>'gov cons'!K39</f>
        <v>20884412.188972019</v>
      </c>
      <c r="M886" s="7">
        <f>'gov cons'!L39</f>
        <v>21529062.019218951</v>
      </c>
      <c r="N886" s="7">
        <f>'gov cons'!M39</f>
        <v>23319643.830456987</v>
      </c>
    </row>
    <row r="887" spans="1:14">
      <c r="A887">
        <v>3</v>
      </c>
      <c r="B887">
        <v>2</v>
      </c>
      <c r="C887" t="s">
        <v>2</v>
      </c>
      <c r="D887">
        <v>27</v>
      </c>
      <c r="E887" t="s">
        <v>344</v>
      </c>
      <c r="F887" t="s">
        <v>345</v>
      </c>
      <c r="G887" s="7">
        <f>'gov cons'!F40</f>
        <v>12457196.52452819</v>
      </c>
      <c r="H887" s="7">
        <f>'gov cons'!G40</f>
        <v>13285278.990325127</v>
      </c>
      <c r="I887" s="7">
        <f>'gov cons'!H40</f>
        <v>12138659.645216383</v>
      </c>
      <c r="J887" s="7">
        <f>'gov cons'!I40</f>
        <v>12934621.6</v>
      </c>
      <c r="K887" s="7">
        <f>'gov cons'!J40</f>
        <v>13756967.530217895</v>
      </c>
      <c r="L887" s="7">
        <f>'gov cons'!K40</f>
        <v>14335257.078764997</v>
      </c>
      <c r="M887" s="7">
        <f>'gov cons'!L40</f>
        <v>15131400.934168112</v>
      </c>
      <c r="N887" s="7">
        <f>'gov cons'!M40</f>
        <v>16417334.214477254</v>
      </c>
    </row>
    <row r="888" spans="1:14">
      <c r="A888">
        <v>1</v>
      </c>
      <c r="B888">
        <v>3</v>
      </c>
      <c r="C888" t="s">
        <v>3</v>
      </c>
      <c r="D888">
        <v>27</v>
      </c>
      <c r="E888" t="s">
        <v>344</v>
      </c>
      <c r="F888" t="s">
        <v>345</v>
      </c>
      <c r="G888" s="7">
        <f>'gov cons'!F41</f>
        <v>3995334.0149999987</v>
      </c>
      <c r="H888" s="7">
        <f>'gov cons'!G41</f>
        <v>4222097.9366525989</v>
      </c>
      <c r="I888" s="7">
        <f>'gov cons'!H41</f>
        <v>4470518.2912751772</v>
      </c>
      <c r="J888" s="7">
        <f>'gov cons'!I41</f>
        <v>4668367.2434123112</v>
      </c>
      <c r="K888" s="7">
        <f>'gov cons'!J41</f>
        <v>4868522.8703634962</v>
      </c>
      <c r="L888" s="7">
        <f>'gov cons'!K41</f>
        <v>4994872.8510026531</v>
      </c>
      <c r="M888" s="7">
        <f>'gov cons'!L41</f>
        <v>5060191.0701351203</v>
      </c>
      <c r="N888" s="7">
        <f>'gov cons'!M41</f>
        <v>5225840.3907040469</v>
      </c>
    </row>
    <row r="889" spans="1:14">
      <c r="A889">
        <v>1</v>
      </c>
      <c r="B889">
        <v>4</v>
      </c>
      <c r="C889" t="s">
        <v>4</v>
      </c>
      <c r="D889">
        <v>27</v>
      </c>
      <c r="E889" t="s">
        <v>344</v>
      </c>
      <c r="F889" t="s">
        <v>345</v>
      </c>
      <c r="G889" s="7">
        <f>'gov cons'!F42</f>
        <v>14218336.285999995</v>
      </c>
      <c r="H889" s="7">
        <f>'gov cons'!G42</f>
        <v>14892699.227288563</v>
      </c>
      <c r="I889" s="7">
        <f>'gov cons'!H42</f>
        <v>14879482.507329475</v>
      </c>
      <c r="J889" s="7">
        <f>'gov cons'!I42</f>
        <v>15604963.820042323</v>
      </c>
      <c r="K889" s="7">
        <f>'gov cons'!J42</f>
        <v>16206294.096941805</v>
      </c>
      <c r="L889" s="7">
        <f>'gov cons'!K42</f>
        <v>17075261.123932429</v>
      </c>
      <c r="M889" s="7">
        <f>'gov cons'!L42</f>
        <v>18504145.016438901</v>
      </c>
      <c r="N889" s="7">
        <f>'gov cons'!M42</f>
        <v>19624482.147777215</v>
      </c>
    </row>
    <row r="890" spans="1:14">
      <c r="A890">
        <v>1</v>
      </c>
      <c r="B890">
        <v>5</v>
      </c>
      <c r="C890" t="s">
        <v>5</v>
      </c>
      <c r="D890">
        <v>27</v>
      </c>
      <c r="E890" t="s">
        <v>344</v>
      </c>
      <c r="F890" t="s">
        <v>345</v>
      </c>
      <c r="G890" s="7">
        <f>'gov cons'!F43</f>
        <v>6255797.0820000004</v>
      </c>
      <c r="H890" s="7">
        <f>'gov cons'!G43</f>
        <v>6573567.4420000035</v>
      </c>
      <c r="I890" s="7">
        <f>'gov cons'!H43</f>
        <v>7068105.2000000039</v>
      </c>
      <c r="J890" s="7">
        <f>'gov cons'!I43</f>
        <v>7582734.7998792036</v>
      </c>
      <c r="K890" s="7">
        <f>'gov cons'!J43</f>
        <v>7752624.5025799107</v>
      </c>
      <c r="L890" s="7">
        <f>'gov cons'!K43</f>
        <v>7962151.5744888512</v>
      </c>
      <c r="M890" s="7">
        <f>'gov cons'!L43</f>
        <v>8378773.9130698219</v>
      </c>
      <c r="N890" s="7">
        <f>'gov cons'!M43</f>
        <v>8694698.415071182</v>
      </c>
    </row>
    <row r="891" spans="1:14">
      <c r="A891">
        <v>4</v>
      </c>
      <c r="B891">
        <v>6</v>
      </c>
      <c r="C891" t="s">
        <v>6</v>
      </c>
      <c r="D891">
        <v>27</v>
      </c>
      <c r="E891" t="s">
        <v>344</v>
      </c>
      <c r="F891" t="s">
        <v>345</v>
      </c>
      <c r="G891" s="7">
        <f>'gov cons'!F44</f>
        <v>4168995.8860000004</v>
      </c>
      <c r="H891" s="7">
        <f>'gov cons'!G44</f>
        <v>4437279.1020000009</v>
      </c>
      <c r="I891" s="7">
        <f>'gov cons'!H44</f>
        <v>4555445.3069973364</v>
      </c>
      <c r="J891" s="7">
        <f>'gov cons'!I44</f>
        <v>4842403.5879736282</v>
      </c>
      <c r="K891" s="7">
        <f>'gov cons'!J44</f>
        <v>4949584.3410254624</v>
      </c>
      <c r="L891" s="7">
        <f>'gov cons'!K44</f>
        <v>5177147.6316592433</v>
      </c>
      <c r="M891" s="7">
        <f>'gov cons'!L44</f>
        <v>5389580.463376537</v>
      </c>
      <c r="N891" s="7">
        <f>'gov cons'!M44</f>
        <v>5660329.2836239729</v>
      </c>
    </row>
    <row r="892" spans="1:14">
      <c r="A892">
        <v>3</v>
      </c>
      <c r="B892">
        <v>7</v>
      </c>
      <c r="C892" t="s">
        <v>7</v>
      </c>
      <c r="D892">
        <v>27</v>
      </c>
      <c r="E892" t="s">
        <v>344</v>
      </c>
      <c r="F892" t="s">
        <v>345</v>
      </c>
      <c r="G892" s="7">
        <f>'gov cons'!F45</f>
        <v>7957128.7360000005</v>
      </c>
      <c r="H892" s="7">
        <f>'gov cons'!G45</f>
        <v>8558126.4179999884</v>
      </c>
      <c r="I892" s="7">
        <f>'gov cons'!H45</f>
        <v>8791446.3139999993</v>
      </c>
      <c r="J892" s="7">
        <f>'gov cons'!I45</f>
        <v>9174898.0221443754</v>
      </c>
      <c r="K892" s="7">
        <f>'gov cons'!J45</f>
        <v>9286842.6452010479</v>
      </c>
      <c r="L892" s="7">
        <f>'gov cons'!K45</f>
        <v>9315309.6490971632</v>
      </c>
      <c r="M892" s="7">
        <f>'gov cons'!L45</f>
        <v>9393478.7790331133</v>
      </c>
      <c r="N892" s="7">
        <f>'gov cons'!M45</f>
        <v>9715194.2825853098</v>
      </c>
    </row>
    <row r="893" spans="1:14">
      <c r="A893">
        <v>2</v>
      </c>
      <c r="B893">
        <v>8</v>
      </c>
      <c r="C893" t="s">
        <v>8</v>
      </c>
      <c r="D893">
        <v>27</v>
      </c>
      <c r="E893" t="s">
        <v>344</v>
      </c>
      <c r="F893" t="s">
        <v>345</v>
      </c>
      <c r="G893" s="7">
        <f>'gov cons'!F46</f>
        <v>154778815.5052782</v>
      </c>
      <c r="H893" s="7">
        <f>'gov cons'!G46</f>
        <v>169460652.05184454</v>
      </c>
      <c r="I893" s="7">
        <f>'gov cons'!H46</f>
        <v>172921682.93958256</v>
      </c>
      <c r="J893" s="7">
        <f>'gov cons'!I46</f>
        <v>174686721.758205</v>
      </c>
      <c r="K893" s="7">
        <f>'gov cons'!J46</f>
        <v>176991678.8332507</v>
      </c>
      <c r="L893" s="7">
        <f>'gov cons'!K46</f>
        <v>182639605.53706041</v>
      </c>
      <c r="M893" s="7">
        <f>'gov cons'!L46</f>
        <v>213092601.38887468</v>
      </c>
      <c r="N893" s="7">
        <f>'gov cons'!M46</f>
        <v>212809429.50593266</v>
      </c>
    </row>
    <row r="894" spans="1:14">
      <c r="A894">
        <v>3</v>
      </c>
      <c r="B894">
        <v>9</v>
      </c>
      <c r="C894" t="s">
        <v>9</v>
      </c>
      <c r="D894">
        <v>27</v>
      </c>
      <c r="E894" t="s">
        <v>344</v>
      </c>
      <c r="F894" t="s">
        <v>345</v>
      </c>
      <c r="G894" s="7">
        <f>'gov cons'!F47</f>
        <v>8982549.2306665517</v>
      </c>
      <c r="H894" s="7">
        <f>'gov cons'!G47</f>
        <v>9395754.3887159564</v>
      </c>
      <c r="I894" s="7">
        <f>'gov cons'!H47</f>
        <v>9800659.2263105847</v>
      </c>
      <c r="J894" s="7">
        <f>'gov cons'!I47</f>
        <v>9842156.4470242076</v>
      </c>
      <c r="K894" s="7">
        <f>'gov cons'!J47</f>
        <v>9754409.8696285188</v>
      </c>
      <c r="L894" s="7">
        <f>'gov cons'!K47</f>
        <v>10232581.786924314</v>
      </c>
      <c r="M894" s="7">
        <f>'gov cons'!L47</f>
        <v>10689630.187184814</v>
      </c>
      <c r="N894" s="7">
        <f>'gov cons'!M47</f>
        <v>11832574.517104898</v>
      </c>
    </row>
    <row r="895" spans="1:14">
      <c r="A895">
        <v>3</v>
      </c>
      <c r="B895">
        <v>10</v>
      </c>
      <c r="C895" t="s">
        <v>10</v>
      </c>
      <c r="D895">
        <v>27</v>
      </c>
      <c r="E895" t="s">
        <v>344</v>
      </c>
      <c r="F895" t="s">
        <v>345</v>
      </c>
      <c r="G895" s="7">
        <f>'gov cons'!F48</f>
        <v>58348053.510000005</v>
      </c>
      <c r="H895" s="7">
        <f>'gov cons'!G48</f>
        <v>58868331.912008308</v>
      </c>
      <c r="I895" s="7">
        <f>'gov cons'!H48</f>
        <v>61013468.946755484</v>
      </c>
      <c r="J895" s="7">
        <f>'gov cons'!I48</f>
        <v>65955832.598144501</v>
      </c>
      <c r="K895" s="7">
        <f>'gov cons'!J48</f>
        <v>66093153.215159208</v>
      </c>
      <c r="L895" s="7">
        <f>'gov cons'!K48</f>
        <v>68619753.620485455</v>
      </c>
      <c r="M895" s="7">
        <f>'gov cons'!L48</f>
        <v>70268909.490068197</v>
      </c>
      <c r="N895" s="7">
        <f>'gov cons'!M48</f>
        <v>73718401.592237145</v>
      </c>
    </row>
    <row r="896" spans="1:14">
      <c r="A896">
        <v>3</v>
      </c>
      <c r="B896">
        <v>11</v>
      </c>
      <c r="C896" t="s">
        <v>11</v>
      </c>
      <c r="D896">
        <v>27</v>
      </c>
      <c r="E896" t="s">
        <v>344</v>
      </c>
      <c r="F896" t="s">
        <v>345</v>
      </c>
      <c r="G896" s="7">
        <f>'gov cons'!F49</f>
        <v>52571852.419999979</v>
      </c>
      <c r="H896" s="7">
        <f>'gov cons'!G49</f>
        <v>55431416.519999996</v>
      </c>
      <c r="I896" s="7">
        <f>'gov cons'!H49</f>
        <v>56643274.576958388</v>
      </c>
      <c r="J896" s="7">
        <f>'gov cons'!I49</f>
        <v>58117816.001543388</v>
      </c>
      <c r="K896" s="7">
        <f>'gov cons'!J49</f>
        <v>57782238.482116893</v>
      </c>
      <c r="L896" s="7">
        <f>'gov cons'!K49</f>
        <v>59554139.027309835</v>
      </c>
      <c r="M896" s="7">
        <f>'gov cons'!L49</f>
        <v>61331379.644825637</v>
      </c>
      <c r="N896" s="7">
        <f>'gov cons'!M49</f>
        <v>63770742.575680405</v>
      </c>
    </row>
    <row r="897" spans="1:14">
      <c r="A897">
        <v>3</v>
      </c>
      <c r="B897">
        <v>12</v>
      </c>
      <c r="C897" t="s">
        <v>12</v>
      </c>
      <c r="D897">
        <v>27</v>
      </c>
      <c r="E897" t="s">
        <v>344</v>
      </c>
      <c r="F897" t="s">
        <v>345</v>
      </c>
      <c r="G897" s="7">
        <f>'gov cons'!F50</f>
        <v>64791279.947140537</v>
      </c>
      <c r="H897" s="7">
        <f>'gov cons'!G50</f>
        <v>68204689.56283614</v>
      </c>
      <c r="I897" s="7">
        <f>'gov cons'!H50</f>
        <v>70049395.973317504</v>
      </c>
      <c r="J897" s="7">
        <f>'gov cons'!I50</f>
        <v>71636304.71752429</v>
      </c>
      <c r="K897" s="7">
        <f>'gov cons'!J50</f>
        <v>65239537.962479368</v>
      </c>
      <c r="L897" s="7">
        <f>'gov cons'!K50</f>
        <v>67574946.479983941</v>
      </c>
      <c r="M897" s="7">
        <f>'gov cons'!L50</f>
        <v>70952281.391717628</v>
      </c>
      <c r="N897" s="7">
        <f>'gov cons'!M50</f>
        <v>74237815.22577548</v>
      </c>
    </row>
    <row r="898" spans="1:14">
      <c r="A898">
        <v>1</v>
      </c>
      <c r="B898">
        <v>13</v>
      </c>
      <c r="C898" t="s">
        <v>13</v>
      </c>
      <c r="D898">
        <v>27</v>
      </c>
      <c r="E898" t="s">
        <v>344</v>
      </c>
      <c r="F898" t="s">
        <v>345</v>
      </c>
      <c r="G898" s="7">
        <f>'gov cons'!F51</f>
        <v>12068844.700999992</v>
      </c>
      <c r="H898" s="7">
        <f>'gov cons'!G51</f>
        <v>12797517.960000005</v>
      </c>
      <c r="I898" s="7">
        <f>'gov cons'!H51</f>
        <v>13555230.092</v>
      </c>
      <c r="J898" s="7">
        <f>'gov cons'!I51</f>
        <v>14609189.330225851</v>
      </c>
      <c r="K898" s="7">
        <f>'gov cons'!J51</f>
        <v>13606888.44491349</v>
      </c>
      <c r="L898" s="7">
        <f>'gov cons'!K51</f>
        <v>14381264.448216401</v>
      </c>
      <c r="M898" s="7">
        <f>'gov cons'!L51</f>
        <v>14805013.247764619</v>
      </c>
      <c r="N898" s="7">
        <f>'gov cons'!M51</f>
        <v>15548815.67787263</v>
      </c>
    </row>
    <row r="899" spans="1:14">
      <c r="A899">
        <v>2</v>
      </c>
      <c r="B899">
        <v>14</v>
      </c>
      <c r="C899" t="s">
        <v>14</v>
      </c>
      <c r="D899">
        <v>27</v>
      </c>
      <c r="E899" t="s">
        <v>344</v>
      </c>
      <c r="F899" t="s">
        <v>345</v>
      </c>
      <c r="G899" s="7">
        <f>'gov cons'!F52</f>
        <v>11466935.68</v>
      </c>
      <c r="H899" s="7">
        <f>'gov cons'!G52</f>
        <v>11879261.03000002</v>
      </c>
      <c r="I899" s="7">
        <f>'gov cons'!H52</f>
        <v>12196049.851510026</v>
      </c>
      <c r="J899" s="7">
        <f>'gov cons'!I52</f>
        <v>12883379.91239718</v>
      </c>
      <c r="K899" s="7">
        <f>'gov cons'!J52</f>
        <v>12894554.442726176</v>
      </c>
      <c r="L899" s="7">
        <f>'gov cons'!K52</f>
        <v>13025470.084482733</v>
      </c>
      <c r="M899" s="7">
        <f>'gov cons'!L52</f>
        <v>13353709.486248562</v>
      </c>
      <c r="N899" s="7">
        <f>'gov cons'!M52</f>
        <v>13758741.894949717</v>
      </c>
    </row>
    <row r="900" spans="1:14">
      <c r="A900">
        <v>3</v>
      </c>
      <c r="B900">
        <v>15</v>
      </c>
      <c r="C900" t="s">
        <v>15</v>
      </c>
      <c r="D900">
        <v>27</v>
      </c>
      <c r="E900" t="s">
        <v>344</v>
      </c>
      <c r="F900" t="s">
        <v>345</v>
      </c>
      <c r="G900" s="7">
        <f>'gov cons'!F53</f>
        <v>9540504.0880000032</v>
      </c>
      <c r="H900" s="7">
        <f>'gov cons'!G53</f>
        <v>10172836.696000015</v>
      </c>
      <c r="I900" s="7">
        <f>'gov cons'!H53</f>
        <v>10797661.91100001</v>
      </c>
      <c r="J900" s="7">
        <f>'gov cons'!I53</f>
        <v>11930660.88630482</v>
      </c>
      <c r="K900" s="7">
        <f>'gov cons'!J53</f>
        <v>11652262.408432208</v>
      </c>
      <c r="L900" s="7">
        <f>'gov cons'!K53</f>
        <v>11930664.192631859</v>
      </c>
      <c r="M900" s="7">
        <f>'gov cons'!L53</f>
        <v>12690981.853993706</v>
      </c>
      <c r="N900" s="7">
        <f>'gov cons'!M53</f>
        <v>13033460.666881099</v>
      </c>
    </row>
    <row r="901" spans="1:14">
      <c r="A901">
        <v>2</v>
      </c>
      <c r="B901">
        <v>16</v>
      </c>
      <c r="C901" t="s">
        <v>16</v>
      </c>
      <c r="D901">
        <v>27</v>
      </c>
      <c r="E901" t="s">
        <v>344</v>
      </c>
      <c r="F901" t="s">
        <v>345</v>
      </c>
      <c r="G901" s="7">
        <f>'gov cons'!F54</f>
        <v>15971387.44418647</v>
      </c>
      <c r="H901" s="7">
        <f>'gov cons'!G54</f>
        <v>17532580.561160684</v>
      </c>
      <c r="I901" s="7">
        <f>'gov cons'!H54</f>
        <v>17562259.177792951</v>
      </c>
      <c r="J901" s="7">
        <f>'gov cons'!I54</f>
        <v>16697098.905160125</v>
      </c>
      <c r="K901" s="7">
        <f>'gov cons'!J54</f>
        <v>14522268.737805206</v>
      </c>
      <c r="L901" s="7">
        <f>'gov cons'!K54</f>
        <v>13101052.028512761</v>
      </c>
      <c r="M901" s="7">
        <f>'gov cons'!L54</f>
        <v>14137073.684401788</v>
      </c>
      <c r="N901" s="7">
        <f>'gov cons'!M54</f>
        <v>15545866.10036872</v>
      </c>
    </row>
    <row r="902" spans="1:14">
      <c r="A902">
        <v>1</v>
      </c>
      <c r="B902">
        <v>17</v>
      </c>
      <c r="C902" t="s">
        <v>17</v>
      </c>
      <c r="D902">
        <v>27</v>
      </c>
      <c r="E902" t="s">
        <v>344</v>
      </c>
      <c r="F902" t="s">
        <v>345</v>
      </c>
      <c r="G902" s="7">
        <f>'gov cons'!F55</f>
        <v>3663317.4925408498</v>
      </c>
      <c r="H902" s="7">
        <f>'gov cons'!G55</f>
        <v>4426771.7957725786</v>
      </c>
      <c r="I902" s="7">
        <f>'gov cons'!H55</f>
        <v>4697741.7900878945</v>
      </c>
      <c r="J902" s="7">
        <f>'gov cons'!I55</f>
        <v>4221041.9883294953</v>
      </c>
      <c r="K902" s="7">
        <f>'gov cons'!J55</f>
        <v>3947167.5519692795</v>
      </c>
      <c r="L902" s="7">
        <f>'gov cons'!K55</f>
        <v>3571782.8432177412</v>
      </c>
      <c r="M902" s="7">
        <f>'gov cons'!L55</f>
        <v>3738168.2267522505</v>
      </c>
      <c r="N902" s="7">
        <f>'gov cons'!M55</f>
        <v>3868093.651635997</v>
      </c>
    </row>
    <row r="903" spans="1:14">
      <c r="A903">
        <v>2</v>
      </c>
      <c r="B903">
        <v>18</v>
      </c>
      <c r="C903" t="s">
        <v>48</v>
      </c>
      <c r="D903">
        <v>27</v>
      </c>
      <c r="E903" t="s">
        <v>344</v>
      </c>
      <c r="F903" t="s">
        <v>345</v>
      </c>
      <c r="G903" s="7">
        <f>'gov cons'!F56</f>
        <v>7636376.5400000028</v>
      </c>
      <c r="H903" s="7">
        <f>'gov cons'!G56</f>
        <v>7946134.6049999949</v>
      </c>
      <c r="I903" s="7">
        <f>'gov cons'!H56</f>
        <v>8197284.689000003</v>
      </c>
      <c r="J903" s="7">
        <f>'gov cons'!I56</f>
        <v>8463882.7636838034</v>
      </c>
      <c r="K903" s="7">
        <f>'gov cons'!J56</f>
        <v>8845304.5747655556</v>
      </c>
      <c r="L903" s="7">
        <f>'gov cons'!K56</f>
        <v>8906542.2674005926</v>
      </c>
      <c r="M903" s="7">
        <f>'gov cons'!L56</f>
        <v>9034700.873684641</v>
      </c>
      <c r="N903" s="7">
        <f>'gov cons'!M56</f>
        <v>9166755.9604078885</v>
      </c>
    </row>
    <row r="904" spans="1:14">
      <c r="A904">
        <v>2</v>
      </c>
      <c r="B904">
        <v>19</v>
      </c>
      <c r="C904" t="s">
        <v>19</v>
      </c>
      <c r="D904">
        <v>27</v>
      </c>
      <c r="E904" t="s">
        <v>344</v>
      </c>
      <c r="F904" t="s">
        <v>345</v>
      </c>
      <c r="G904" s="7">
        <f>'gov cons'!F57</f>
        <v>14149516.475000009</v>
      </c>
      <c r="H904" s="7">
        <f>'gov cons'!G57</f>
        <v>14743701.004000001</v>
      </c>
      <c r="I904" s="7">
        <f>'gov cons'!H57</f>
        <v>15113037.57799999</v>
      </c>
      <c r="J904" s="7">
        <f>'gov cons'!I57</f>
        <v>16892812.856542557</v>
      </c>
      <c r="K904" s="7">
        <f>'gov cons'!J57</f>
        <v>17473048.001559846</v>
      </c>
      <c r="L904" s="7">
        <f>'gov cons'!K57</f>
        <v>17672590.130350366</v>
      </c>
      <c r="M904" s="7">
        <f>'gov cons'!L57</f>
        <v>17973784.856383014</v>
      </c>
      <c r="N904" s="7">
        <f>'gov cons'!M57</f>
        <v>18428325.850332182</v>
      </c>
    </row>
    <row r="905" spans="1:14">
      <c r="A905">
        <v>2</v>
      </c>
      <c r="B905">
        <v>20</v>
      </c>
      <c r="C905" t="s">
        <v>20</v>
      </c>
      <c r="D905">
        <v>27</v>
      </c>
      <c r="E905" t="s">
        <v>344</v>
      </c>
      <c r="F905" t="s">
        <v>345</v>
      </c>
      <c r="G905" s="7">
        <f>'gov cons'!F58</f>
        <v>5201193.5700000059</v>
      </c>
      <c r="H905" s="7">
        <f>'gov cons'!G58</f>
        <v>5619168.5590000004</v>
      </c>
      <c r="I905" s="7">
        <f>'gov cons'!H58</f>
        <v>6014045.6226432491</v>
      </c>
      <c r="J905" s="7">
        <f>'gov cons'!I58</f>
        <v>6355941.2083947053</v>
      </c>
      <c r="K905" s="7">
        <f>'gov cons'!J58</f>
        <v>6428665.5476848613</v>
      </c>
      <c r="L905" s="7">
        <f>'gov cons'!K58</f>
        <v>6662320.3972802702</v>
      </c>
      <c r="M905" s="7">
        <f>'gov cons'!L58</f>
        <v>6976767.8223177604</v>
      </c>
      <c r="N905" s="7">
        <f>'gov cons'!M58</f>
        <v>7590552.7534012031</v>
      </c>
    </row>
    <row r="906" spans="1:14">
      <c r="A906">
        <v>3</v>
      </c>
      <c r="B906">
        <v>21</v>
      </c>
      <c r="C906" t="s">
        <v>21</v>
      </c>
      <c r="D906">
        <v>27</v>
      </c>
      <c r="E906" t="s">
        <v>344</v>
      </c>
      <c r="F906" t="s">
        <v>345</v>
      </c>
      <c r="G906" s="7">
        <f>'gov cons'!F59</f>
        <v>8534338.9740722757</v>
      </c>
      <c r="H906" s="7">
        <f>'gov cons'!G59</f>
        <v>9071075.5888803508</v>
      </c>
      <c r="I906" s="7">
        <f>'gov cons'!H59</f>
        <v>9378997.4219758287</v>
      </c>
      <c r="J906" s="7">
        <f>'gov cons'!I59</f>
        <v>10184212.686404459</v>
      </c>
      <c r="K906" s="7">
        <f>'gov cons'!J59</f>
        <v>10446297.548269425</v>
      </c>
      <c r="L906" s="7">
        <f>'gov cons'!K59</f>
        <v>10549333.279475391</v>
      </c>
      <c r="M906" s="7">
        <f>'gov cons'!L59</f>
        <v>10623230.518589091</v>
      </c>
      <c r="N906" s="7">
        <f>'gov cons'!M59</f>
        <v>10519109.958956242</v>
      </c>
    </row>
    <row r="907" spans="1:14">
      <c r="A907">
        <v>3</v>
      </c>
      <c r="B907">
        <v>22</v>
      </c>
      <c r="C907" t="s">
        <v>22</v>
      </c>
      <c r="D907">
        <v>27</v>
      </c>
      <c r="E907" t="s">
        <v>344</v>
      </c>
      <c r="F907" t="s">
        <v>345</v>
      </c>
      <c r="G907" s="7">
        <f>'gov cons'!F60</f>
        <v>9988771.9979999848</v>
      </c>
      <c r="H907" s="7">
        <f>'gov cons'!G60</f>
        <v>10163639.632999998</v>
      </c>
      <c r="I907" s="7">
        <f>'gov cons'!H60</f>
        <v>11112208.733121147</v>
      </c>
      <c r="J907" s="7">
        <f>'gov cons'!I60</f>
        <v>11321416.695144493</v>
      </c>
      <c r="K907" s="7">
        <f>'gov cons'!J60</f>
        <v>11457581.192186259</v>
      </c>
      <c r="L907" s="7">
        <f>'gov cons'!K60</f>
        <v>12051869.218356457</v>
      </c>
      <c r="M907" s="7">
        <f>'gov cons'!L60</f>
        <v>12176372.124320459</v>
      </c>
      <c r="N907" s="7">
        <f>'gov cons'!M60</f>
        <v>12406008.996805828</v>
      </c>
    </row>
    <row r="908" spans="1:14">
      <c r="A908">
        <v>3</v>
      </c>
      <c r="B908">
        <v>23</v>
      </c>
      <c r="C908" t="s">
        <v>23</v>
      </c>
      <c r="D908">
        <v>27</v>
      </c>
      <c r="E908" t="s">
        <v>344</v>
      </c>
      <c r="F908" t="s">
        <v>345</v>
      </c>
      <c r="G908" s="7">
        <f>'gov cons'!F61</f>
        <v>13496805.532000009</v>
      </c>
      <c r="H908" s="7">
        <f>'gov cons'!G61</f>
        <v>15186501.32351586</v>
      </c>
      <c r="I908" s="7">
        <f>'gov cons'!H61</f>
        <v>15528914.997031257</v>
      </c>
      <c r="J908" s="7">
        <f>'gov cons'!I61</f>
        <v>16608099.729979958</v>
      </c>
      <c r="K908" s="7">
        <f>'gov cons'!J61</f>
        <v>16686033.651109129</v>
      </c>
      <c r="L908" s="7">
        <f>'gov cons'!K61</f>
        <v>17065227.988052957</v>
      </c>
      <c r="M908" s="7">
        <f>'gov cons'!L61</f>
        <v>18337384.155797631</v>
      </c>
      <c r="N908" s="7">
        <f>'gov cons'!M61</f>
        <v>18798006.744748022</v>
      </c>
    </row>
    <row r="909" spans="1:14">
      <c r="A909">
        <v>2</v>
      </c>
      <c r="B909">
        <v>24</v>
      </c>
      <c r="C909" t="s">
        <v>24</v>
      </c>
      <c r="D909">
        <v>27</v>
      </c>
      <c r="E909" t="s">
        <v>344</v>
      </c>
      <c r="F909" t="s">
        <v>345</v>
      </c>
      <c r="G909" s="7">
        <f>'gov cons'!F62</f>
        <v>20311254.751000032</v>
      </c>
      <c r="H909" s="7">
        <f>'gov cons'!G62</f>
        <v>22083971.175907936</v>
      </c>
      <c r="I909" s="7">
        <f>'gov cons'!H62</f>
        <v>23987385.725500327</v>
      </c>
      <c r="J909" s="7">
        <f>'gov cons'!I62</f>
        <v>25220753.912145883</v>
      </c>
      <c r="K909" s="7">
        <f>'gov cons'!J62</f>
        <v>25602901.371694922</v>
      </c>
      <c r="L909" s="7">
        <f>'gov cons'!K62</f>
        <v>26411246.137270398</v>
      </c>
      <c r="M909" s="7">
        <f>'gov cons'!L62</f>
        <v>26853492.090991594</v>
      </c>
      <c r="N909" s="7">
        <f>'gov cons'!M62</f>
        <v>27957088.195751749</v>
      </c>
    </row>
    <row r="910" spans="1:14">
      <c r="A910">
        <v>2</v>
      </c>
      <c r="B910">
        <v>25</v>
      </c>
      <c r="C910" t="s">
        <v>25</v>
      </c>
      <c r="D910">
        <v>27</v>
      </c>
      <c r="E910" t="s">
        <v>344</v>
      </c>
      <c r="F910" t="s">
        <v>345</v>
      </c>
      <c r="G910" s="7">
        <f>'gov cons'!F63</f>
        <v>16843094.601</v>
      </c>
      <c r="H910" s="7">
        <f>'gov cons'!G63</f>
        <v>18317421.484999992</v>
      </c>
      <c r="I910" s="7">
        <f>'gov cons'!H63</f>
        <v>17795785.464999981</v>
      </c>
      <c r="J910" s="7">
        <f>'gov cons'!I63</f>
        <v>18419222.992269728</v>
      </c>
      <c r="K910" s="7">
        <f>'gov cons'!J63</f>
        <v>18383131.113496765</v>
      </c>
      <c r="L910" s="7">
        <f>'gov cons'!K63</f>
        <v>18507087.265406638</v>
      </c>
      <c r="M910" s="7">
        <f>'gov cons'!L63</f>
        <v>18588598.728376187</v>
      </c>
      <c r="N910" s="7">
        <f>'gov cons'!M63</f>
        <v>19134072.919810329</v>
      </c>
    </row>
    <row r="911" spans="1:14">
      <c r="A911">
        <v>3</v>
      </c>
      <c r="B911">
        <v>26</v>
      </c>
      <c r="C911" t="s">
        <v>26</v>
      </c>
      <c r="D911">
        <v>27</v>
      </c>
      <c r="E911" t="s">
        <v>344</v>
      </c>
      <c r="F911" t="s">
        <v>345</v>
      </c>
      <c r="G911" s="7">
        <f>'gov cons'!F64</f>
        <v>3554942.1459999993</v>
      </c>
      <c r="H911" s="7">
        <f>'gov cons'!G64</f>
        <v>3666974.4390000007</v>
      </c>
      <c r="I911" s="7">
        <f>'gov cons'!H64</f>
        <v>3927979.4786898531</v>
      </c>
      <c r="J911" s="7">
        <f>'gov cons'!I64</f>
        <v>4364746.0708375899</v>
      </c>
      <c r="K911" s="7">
        <f>'gov cons'!J64</f>
        <v>4622930.3172523547</v>
      </c>
      <c r="L911" s="7">
        <f>'gov cons'!K64</f>
        <v>4834296.3374504205</v>
      </c>
      <c r="M911" s="7">
        <f>'gov cons'!L64</f>
        <v>5095936.0932391761</v>
      </c>
      <c r="N911" s="7">
        <f>'gov cons'!M64</f>
        <v>5169703.9135219455</v>
      </c>
    </row>
    <row r="912" spans="1:14">
      <c r="A912">
        <v>2</v>
      </c>
      <c r="B912">
        <v>27</v>
      </c>
      <c r="C912" t="s">
        <v>27</v>
      </c>
      <c r="D912">
        <v>27</v>
      </c>
      <c r="E912" t="s">
        <v>344</v>
      </c>
      <c r="F912" t="s">
        <v>345</v>
      </c>
      <c r="G912" s="7">
        <f>'gov cons'!F65</f>
        <v>22451028.701999992</v>
      </c>
      <c r="H912" s="7">
        <f>'gov cons'!G65</f>
        <v>23057704.18500001</v>
      </c>
      <c r="I912" s="7">
        <f>'gov cons'!H65</f>
        <v>23505017.431713101</v>
      </c>
      <c r="J912" s="7">
        <f>'gov cons'!I65</f>
        <v>25407420.984578412</v>
      </c>
      <c r="K912" s="7">
        <f>'gov cons'!J65</f>
        <v>25066638.573880002</v>
      </c>
      <c r="L912" s="7">
        <f>'gov cons'!K65</f>
        <v>25746955.188070737</v>
      </c>
      <c r="M912" s="7">
        <f>'gov cons'!L65</f>
        <v>27346386.117000334</v>
      </c>
      <c r="N912" s="7">
        <f>'gov cons'!M65</f>
        <v>29251408.635565013</v>
      </c>
    </row>
    <row r="913" spans="1:14">
      <c r="A913">
        <v>2</v>
      </c>
      <c r="B913">
        <v>28</v>
      </c>
      <c r="C913" t="s">
        <v>28</v>
      </c>
      <c r="D913">
        <v>27</v>
      </c>
      <c r="E913" t="s">
        <v>344</v>
      </c>
      <c r="F913" t="s">
        <v>345</v>
      </c>
      <c r="G913" s="7">
        <f>'gov cons'!F66</f>
        <v>8955443.0969999898</v>
      </c>
      <c r="H913" s="7">
        <f>'gov cons'!G66</f>
        <v>9412846.2930000015</v>
      </c>
      <c r="I913" s="7">
        <f>'gov cons'!H66</f>
        <v>9870284.3530000001</v>
      </c>
      <c r="J913" s="7">
        <f>'gov cons'!I66</f>
        <v>10716218.384184998</v>
      </c>
      <c r="K913" s="7">
        <f>'gov cons'!J66</f>
        <v>10700327.447282473</v>
      </c>
      <c r="L913" s="7">
        <f>'gov cons'!K66</f>
        <v>11072918.282571444</v>
      </c>
      <c r="M913" s="7">
        <f>'gov cons'!L66</f>
        <v>11153484.859999999</v>
      </c>
      <c r="N913" s="7">
        <f>'gov cons'!M66</f>
        <v>11374346.129999999</v>
      </c>
    </row>
    <row r="914" spans="1:14">
      <c r="A914">
        <v>4</v>
      </c>
      <c r="B914">
        <v>29</v>
      </c>
      <c r="C914" t="s">
        <v>29</v>
      </c>
      <c r="D914">
        <v>27</v>
      </c>
      <c r="E914" t="s">
        <v>344</v>
      </c>
      <c r="F914" t="s">
        <v>345</v>
      </c>
      <c r="G914" s="7">
        <f>'gov cons'!F67</f>
        <v>9452346.8919999991</v>
      </c>
      <c r="H914" s="7">
        <f>'gov cons'!G67</f>
        <v>10072814.361000001</v>
      </c>
      <c r="I914" s="7">
        <f>'gov cons'!H67</f>
        <v>10313592.610000007</v>
      </c>
      <c r="J914" s="7">
        <f>'gov cons'!I67</f>
        <v>10773074.990771834</v>
      </c>
      <c r="K914" s="7">
        <f>'gov cons'!J67</f>
        <v>11059613.281257764</v>
      </c>
      <c r="L914" s="7">
        <f>'gov cons'!K67</f>
        <v>11752102.895922601</v>
      </c>
      <c r="M914" s="7">
        <f>'gov cons'!L67</f>
        <v>12329925.324740391</v>
      </c>
      <c r="N914" s="7">
        <f>'gov cons'!M67</f>
        <v>13065077.118375978</v>
      </c>
    </row>
    <row r="915" spans="1:14">
      <c r="A915">
        <v>3</v>
      </c>
      <c r="B915">
        <v>30</v>
      </c>
      <c r="C915" t="s">
        <v>30</v>
      </c>
      <c r="D915">
        <v>27</v>
      </c>
      <c r="E915" t="s">
        <v>344</v>
      </c>
      <c r="F915" t="s">
        <v>345</v>
      </c>
      <c r="G915" s="7">
        <f>'gov cons'!F68</f>
        <v>9940602.9135692809</v>
      </c>
      <c r="H915" s="7">
        <f>'gov cons'!G68</f>
        <v>10641851.518969012</v>
      </c>
      <c r="I915" s="7">
        <f>'gov cons'!H68</f>
        <v>11537630.252205953</v>
      </c>
      <c r="J915" s="7">
        <f>'gov cons'!I68</f>
        <v>12684033.17856862</v>
      </c>
      <c r="K915" s="7">
        <f>'gov cons'!J68</f>
        <v>12785761.289394343</v>
      </c>
      <c r="L915" s="7">
        <f>'gov cons'!K68</f>
        <v>13516031.891428709</v>
      </c>
      <c r="M915" s="7">
        <f>'gov cons'!L68</f>
        <v>14300691.949668037</v>
      </c>
      <c r="N915" s="7">
        <f>'gov cons'!M68</f>
        <v>14598578.750801872</v>
      </c>
    </row>
    <row r="916" spans="1:14">
      <c r="A916">
        <v>2</v>
      </c>
      <c r="B916">
        <v>31</v>
      </c>
      <c r="C916" t="s">
        <v>31</v>
      </c>
      <c r="D916">
        <v>27</v>
      </c>
      <c r="E916" t="s">
        <v>344</v>
      </c>
      <c r="F916" t="s">
        <v>345</v>
      </c>
      <c r="G916" s="7">
        <f>'gov cons'!F69</f>
        <v>14972554.03899999</v>
      </c>
      <c r="H916" s="7">
        <f>'gov cons'!G69</f>
        <v>15695786.31300001</v>
      </c>
      <c r="I916" s="7">
        <f>'gov cons'!H69</f>
        <v>16097884.109197265</v>
      </c>
      <c r="J916" s="7">
        <f>'gov cons'!I69</f>
        <v>17764920.780635647</v>
      </c>
      <c r="K916" s="7">
        <f>'gov cons'!J69</f>
        <v>17768113.385912064</v>
      </c>
      <c r="L916" s="7">
        <f>'gov cons'!K69</f>
        <v>17619883.786269635</v>
      </c>
      <c r="M916" s="7">
        <f>'gov cons'!L69</f>
        <v>18368372.723860487</v>
      </c>
      <c r="N916" s="7">
        <f>'gov cons'!M69</f>
        <v>19304348.152681571</v>
      </c>
    </row>
    <row r="917" spans="1:14">
      <c r="A917">
        <v>3</v>
      </c>
      <c r="B917">
        <v>32</v>
      </c>
      <c r="C917" t="s">
        <v>32</v>
      </c>
      <c r="D917">
        <v>27</v>
      </c>
      <c r="E917" t="s">
        <v>344</v>
      </c>
      <c r="F917" t="s">
        <v>345</v>
      </c>
      <c r="G917" s="7">
        <f>'gov cons'!F70</f>
        <v>17451085.045999996</v>
      </c>
      <c r="H917" s="7">
        <f>'gov cons'!G70</f>
        <v>18551979.847000003</v>
      </c>
      <c r="I917" s="7">
        <f>'gov cons'!H70</f>
        <v>18867671.855999999</v>
      </c>
      <c r="J917" s="7">
        <f>'gov cons'!I70</f>
        <v>19467477.663165394</v>
      </c>
      <c r="K917" s="7">
        <f>'gov cons'!J70</f>
        <v>18559483.339884557</v>
      </c>
      <c r="L917" s="7">
        <f>'gov cons'!K70</f>
        <v>20167185.48860196</v>
      </c>
      <c r="M917" s="7">
        <f>'gov cons'!L70</f>
        <v>21604627.069591984</v>
      </c>
      <c r="N917" s="7">
        <f>'gov cons'!M70</f>
        <v>22801457.268745478</v>
      </c>
    </row>
    <row r="918" spans="1:14">
      <c r="A918">
        <v>2</v>
      </c>
      <c r="B918">
        <v>33</v>
      </c>
      <c r="C918" t="s">
        <v>33</v>
      </c>
      <c r="D918">
        <v>27</v>
      </c>
      <c r="E918" t="s">
        <v>344</v>
      </c>
      <c r="F918" t="s">
        <v>345</v>
      </c>
      <c r="G918" s="7">
        <f>'gov cons'!F71</f>
        <v>28317904.349999994</v>
      </c>
      <c r="H918" s="7">
        <f>'gov cons'!G71</f>
        <v>29453575.20999999</v>
      </c>
      <c r="I918" s="7">
        <f>'gov cons'!H71</f>
        <v>30308580.519999996</v>
      </c>
      <c r="J918" s="7">
        <f>'gov cons'!I71</f>
        <v>31050200.589213394</v>
      </c>
      <c r="K918" s="7">
        <f>'gov cons'!J71</f>
        <v>30933126.919234738</v>
      </c>
      <c r="L918" s="7">
        <f>'gov cons'!K71</f>
        <v>32714160.000726581</v>
      </c>
      <c r="M918" s="7">
        <f>'gov cons'!L71</f>
        <v>33507013.734999999</v>
      </c>
      <c r="N918" s="7">
        <f>'gov cons'!M71</f>
        <v>33656908.104000032</v>
      </c>
    </row>
    <row r="919" spans="1:14">
      <c r="A919">
        <v>4</v>
      </c>
      <c r="B919">
        <v>34</v>
      </c>
      <c r="C919" t="s">
        <v>34</v>
      </c>
      <c r="D919">
        <v>27</v>
      </c>
      <c r="E919" t="s">
        <v>344</v>
      </c>
      <c r="F919" t="s">
        <v>345</v>
      </c>
      <c r="G919" s="7">
        <f>'gov cons'!F72</f>
        <v>10909808.13100001</v>
      </c>
      <c r="H919" s="7">
        <f>'gov cons'!G72</f>
        <v>11553431.957</v>
      </c>
      <c r="I919" s="7">
        <f>'gov cons'!H72</f>
        <v>12056062.719000001</v>
      </c>
      <c r="J919" s="7">
        <f>'gov cons'!I72</f>
        <v>12719134.30472187</v>
      </c>
      <c r="K919" s="7">
        <f>'gov cons'!J72</f>
        <v>12949745.609588332</v>
      </c>
      <c r="L919" s="7">
        <f>'gov cons'!K72</f>
        <v>13104558.850349568</v>
      </c>
      <c r="M919" s="7">
        <f>'gov cons'!L72</f>
        <v>13559565.826429421</v>
      </c>
      <c r="N919" s="7">
        <f>'gov cons'!M72</f>
        <v>13983251.826057151</v>
      </c>
    </row>
    <row r="920" spans="1:14">
      <c r="A920">
        <v>4</v>
      </c>
      <c r="B920">
        <v>1</v>
      </c>
      <c r="C920" t="s">
        <v>1</v>
      </c>
      <c r="D920">
        <v>28</v>
      </c>
      <c r="E920" t="s">
        <v>346</v>
      </c>
      <c r="F920" t="s">
        <v>347</v>
      </c>
      <c r="G920" s="9">
        <f>'gov cons'!F75</f>
        <v>8.1494477461378168</v>
      </c>
      <c r="H920" s="9">
        <f>'gov cons'!G75</f>
        <v>5.3536788188953688</v>
      </c>
      <c r="I920" s="9">
        <f>'gov cons'!H75</f>
        <v>1.7994524654968203</v>
      </c>
      <c r="J920" s="9">
        <f>'gov cons'!I75</f>
        <v>3.7360494410783707</v>
      </c>
      <c r="K920" s="9">
        <f>'gov cons'!J75</f>
        <v>-16.819237099497876</v>
      </c>
      <c r="L920" s="9">
        <f>'gov cons'!K75</f>
        <v>4.787502355123463</v>
      </c>
      <c r="M920" s="9">
        <f>'gov cons'!L75</f>
        <v>3.0867511348360521</v>
      </c>
      <c r="N920" s="9">
        <f>'gov cons'!M75</f>
        <v>8.3170451626716879</v>
      </c>
    </row>
    <row r="921" spans="1:14">
      <c r="A921">
        <v>3</v>
      </c>
      <c r="B921">
        <v>2</v>
      </c>
      <c r="C921" t="s">
        <v>2</v>
      </c>
      <c r="D921">
        <v>28</v>
      </c>
      <c r="E921" t="s">
        <v>346</v>
      </c>
      <c r="F921" t="s">
        <v>347</v>
      </c>
      <c r="G921" s="9">
        <f>'gov cons'!F76</f>
        <v>6.2518734512954088</v>
      </c>
      <c r="H921" s="9">
        <f>'gov cons'!G76</f>
        <v>6.6474223487318573</v>
      </c>
      <c r="I921" s="9">
        <f>'gov cons'!H76</f>
        <v>-8.6307509683745351</v>
      </c>
      <c r="J921" s="9">
        <f>'gov cons'!I76</f>
        <v>6.5572474889951327</v>
      </c>
      <c r="K921" s="9">
        <f>'gov cons'!J76</f>
        <v>6.357711540768185</v>
      </c>
      <c r="L921" s="9">
        <f>'gov cons'!K76</f>
        <v>4.20361207713007</v>
      </c>
      <c r="M921" s="9">
        <f>'gov cons'!L76</f>
        <v>5.5537466194621077</v>
      </c>
      <c r="N921" s="9">
        <f>'gov cons'!M76</f>
        <v>8.4984416572122292</v>
      </c>
    </row>
    <row r="922" spans="1:14">
      <c r="A922">
        <v>1</v>
      </c>
      <c r="B922">
        <v>3</v>
      </c>
      <c r="C922" t="s">
        <v>3</v>
      </c>
      <c r="D922">
        <v>28</v>
      </c>
      <c r="E922" t="s">
        <v>346</v>
      </c>
      <c r="F922" t="s">
        <v>347</v>
      </c>
      <c r="G922" s="9">
        <f>'gov cons'!F77</f>
        <v>6.1134041864735478</v>
      </c>
      <c r="H922" s="9">
        <f>'gov cons'!G77</f>
        <v>5.6757187459482106</v>
      </c>
      <c r="I922" s="9">
        <f>'gov cons'!H77</f>
        <v>5.8838131741570487</v>
      </c>
      <c r="J922" s="9">
        <f>'gov cons'!I77</f>
        <v>4.4256379069796736</v>
      </c>
      <c r="K922" s="9">
        <f>'gov cons'!J77</f>
        <v>4.2874867488977397</v>
      </c>
      <c r="L922" s="9">
        <f>'gov cons'!K77</f>
        <v>2.5952426229379766</v>
      </c>
      <c r="M922" s="9">
        <f>'gov cons'!L77</f>
        <v>1.3077053426766572</v>
      </c>
      <c r="N922" s="9">
        <f>'gov cons'!M77</f>
        <v>3.273578374274777</v>
      </c>
    </row>
    <row r="923" spans="1:14">
      <c r="A923">
        <v>1</v>
      </c>
      <c r="B923">
        <v>4</v>
      </c>
      <c r="C923" t="s">
        <v>4</v>
      </c>
      <c r="D923">
        <v>28</v>
      </c>
      <c r="E923" t="s">
        <v>346</v>
      </c>
      <c r="F923" t="s">
        <v>347</v>
      </c>
      <c r="G923" s="9">
        <f>'gov cons'!F78</f>
        <v>5.1907146654023073</v>
      </c>
      <c r="H923" s="9">
        <f>'gov cons'!G78</f>
        <v>4.7429103358075375</v>
      </c>
      <c r="I923" s="9">
        <f>'gov cons'!H78</f>
        <v>-8.8746302852005243E-2</v>
      </c>
      <c r="J923" s="9">
        <f>'gov cons'!I78</f>
        <v>4.8757160227547169</v>
      </c>
      <c r="K923" s="9">
        <f>'gov cons'!J78</f>
        <v>3.8534551174489673</v>
      </c>
      <c r="L923" s="9">
        <f>'gov cons'!K78</f>
        <v>5.3619107600583416</v>
      </c>
      <c r="M923" s="9">
        <f>'gov cons'!L78</f>
        <v>8.3681525110252721</v>
      </c>
      <c r="N923" s="9">
        <f>'gov cons'!M78</f>
        <v>6.0545198405169032</v>
      </c>
    </row>
    <row r="924" spans="1:14">
      <c r="A924">
        <v>1</v>
      </c>
      <c r="B924">
        <v>5</v>
      </c>
      <c r="C924" t="s">
        <v>5</v>
      </c>
      <c r="D924">
        <v>28</v>
      </c>
      <c r="E924" t="s">
        <v>346</v>
      </c>
      <c r="F924" t="s">
        <v>347</v>
      </c>
      <c r="G924" s="9">
        <f>'gov cons'!F79</f>
        <v>5.5379675047238841</v>
      </c>
      <c r="H924" s="9">
        <f>'gov cons'!G79</f>
        <v>5.0796142495467711</v>
      </c>
      <c r="I924" s="9">
        <f>'gov cons'!H79</f>
        <v>7.5231259489373592</v>
      </c>
      <c r="J924" s="9">
        <f>'gov cons'!I79</f>
        <v>7.281012171114809</v>
      </c>
      <c r="K924" s="9">
        <f>'gov cons'!J79</f>
        <v>2.2404806073847316</v>
      </c>
      <c r="L924" s="9">
        <f>'gov cons'!K79</f>
        <v>2.7026598778157496</v>
      </c>
      <c r="M924" s="9">
        <f>'gov cons'!L79</f>
        <v>5.2325346319184618</v>
      </c>
      <c r="N924" s="9">
        <f>'gov cons'!M79</f>
        <v>3.7705337950288742</v>
      </c>
    </row>
    <row r="925" spans="1:14">
      <c r="A925">
        <v>4</v>
      </c>
      <c r="B925">
        <v>6</v>
      </c>
      <c r="C925" t="s">
        <v>6</v>
      </c>
      <c r="D925">
        <v>28</v>
      </c>
      <c r="E925" t="s">
        <v>346</v>
      </c>
      <c r="F925" t="s">
        <v>347</v>
      </c>
      <c r="G925" s="9">
        <f>'gov cons'!F80</f>
        <v>5.6426474135599536</v>
      </c>
      <c r="H925" s="9">
        <f>'gov cons'!G80</f>
        <v>6.4351998259563725</v>
      </c>
      <c r="I925" s="9">
        <f>'gov cons'!H80</f>
        <v>2.6630329596367908</v>
      </c>
      <c r="J925" s="9">
        <f>'gov cons'!I80</f>
        <v>6.2992366637683705</v>
      </c>
      <c r="K925" s="9">
        <f>'gov cons'!J80</f>
        <v>2.2133791846268958</v>
      </c>
      <c r="L925" s="9">
        <f>'gov cons'!K80</f>
        <v>4.5976242640737297</v>
      </c>
      <c r="M925" s="9">
        <f>'gov cons'!L80</f>
        <v>4.1032793891799813</v>
      </c>
      <c r="N925" s="9">
        <f>'gov cons'!M80</f>
        <v>5.0235602211941677</v>
      </c>
    </row>
    <row r="926" spans="1:14">
      <c r="A926">
        <v>3</v>
      </c>
      <c r="B926">
        <v>7</v>
      </c>
      <c r="C926" t="s">
        <v>7</v>
      </c>
      <c r="D926">
        <v>28</v>
      </c>
      <c r="E926" t="s">
        <v>346</v>
      </c>
      <c r="F926" t="s">
        <v>347</v>
      </c>
      <c r="G926" s="9">
        <f>'gov cons'!F81</f>
        <v>9.9651319958548044</v>
      </c>
      <c r="H926" s="9">
        <f>'gov cons'!G81</f>
        <v>7.5529465708016996</v>
      </c>
      <c r="I926" s="9">
        <f>'gov cons'!H81</f>
        <v>2.7262964415818658</v>
      </c>
      <c r="J926" s="9">
        <f>'gov cons'!I81</f>
        <v>4.3616453362599339</v>
      </c>
      <c r="K926" s="9">
        <f>'gov cons'!J81</f>
        <v>1.2201184447661939</v>
      </c>
      <c r="L926" s="9">
        <f>'gov cons'!K81</f>
        <v>0.30653048601858579</v>
      </c>
      <c r="M926" s="9">
        <f>'gov cons'!L81</f>
        <v>0.83914687627721918</v>
      </c>
      <c r="N926" s="9">
        <f>'gov cons'!M81</f>
        <v>3.4248813578020565</v>
      </c>
    </row>
    <row r="927" spans="1:14">
      <c r="A927">
        <v>2</v>
      </c>
      <c r="B927">
        <v>8</v>
      </c>
      <c r="C927" t="s">
        <v>8</v>
      </c>
      <c r="D927">
        <v>28</v>
      </c>
      <c r="E927" t="s">
        <v>346</v>
      </c>
      <c r="F927" t="s">
        <v>347</v>
      </c>
      <c r="G927" s="9">
        <f>'gov cons'!F82</f>
        <v>5.8007219062999216</v>
      </c>
      <c r="H927" s="9">
        <f>'gov cons'!G82</f>
        <v>9.4856886574801624</v>
      </c>
      <c r="I927" s="9">
        <f>'gov cons'!H82</f>
        <v>2.0423802492387289</v>
      </c>
      <c r="J927" s="9">
        <f>'gov cons'!I82</f>
        <v>1.0207157301604264</v>
      </c>
      <c r="K927" s="9">
        <f>'gov cons'!J82</f>
        <v>1.3194804114740499</v>
      </c>
      <c r="L927" s="9">
        <f>'gov cons'!K82</f>
        <v>3.1910690610098102</v>
      </c>
      <c r="M927" s="9">
        <f>'gov cons'!L82</f>
        <v>16.673818234695471</v>
      </c>
      <c r="N927" s="9">
        <f>'gov cons'!M82</f>
        <v>-0.1328867736826056</v>
      </c>
    </row>
    <row r="928" spans="1:14">
      <c r="A928">
        <v>3</v>
      </c>
      <c r="B928">
        <v>9</v>
      </c>
      <c r="C928" t="s">
        <v>9</v>
      </c>
      <c r="D928">
        <v>28</v>
      </c>
      <c r="E928" t="s">
        <v>346</v>
      </c>
      <c r="F928" t="s">
        <v>347</v>
      </c>
      <c r="G928" s="9">
        <f>'gov cons'!F83</f>
        <v>6.8515695579018487</v>
      </c>
      <c r="H928" s="9">
        <f>'gov cons'!G83</f>
        <v>4.6000878752628038</v>
      </c>
      <c r="I928" s="9">
        <f>'gov cons'!H83</f>
        <v>4.3094446794065711</v>
      </c>
      <c r="J928" s="9">
        <f>'gov cons'!I83</f>
        <v>0.42341254557878294</v>
      </c>
      <c r="K928" s="9">
        <f>'gov cons'!J83</f>
        <v>-0.89153812853908221</v>
      </c>
      <c r="L928" s="9">
        <f>'gov cons'!K83</f>
        <v>4.9021101602941597</v>
      </c>
      <c r="M928" s="9">
        <f>'gov cons'!L83</f>
        <v>4.466599043894659</v>
      </c>
      <c r="N928" s="9">
        <f>'gov cons'!M83</f>
        <v>10.692084851450655</v>
      </c>
    </row>
    <row r="929" spans="1:14">
      <c r="A929">
        <v>3</v>
      </c>
      <c r="B929">
        <v>10</v>
      </c>
      <c r="C929" t="s">
        <v>10</v>
      </c>
      <c r="D929">
        <v>28</v>
      </c>
      <c r="E929" t="s">
        <v>346</v>
      </c>
      <c r="F929" t="s">
        <v>347</v>
      </c>
      <c r="G929" s="9">
        <f>'gov cons'!F84</f>
        <v>6.1843118158223076</v>
      </c>
      <c r="H929" s="9">
        <f>'gov cons'!G84</f>
        <v>0.89168082002792914</v>
      </c>
      <c r="I929" s="9">
        <f>'gov cons'!H84</f>
        <v>3.6439575661045609</v>
      </c>
      <c r="J929" s="9">
        <f>'gov cons'!I84</f>
        <v>8.100446895917468</v>
      </c>
      <c r="K929" s="9">
        <f>'gov cons'!J84</f>
        <v>0.20820086959005835</v>
      </c>
      <c r="L929" s="9">
        <f>'gov cons'!K84</f>
        <v>3.8227869036618234</v>
      </c>
      <c r="M929" s="9">
        <f>'gov cons'!L84</f>
        <v>2.4033252563157026</v>
      </c>
      <c r="N929" s="9">
        <f>'gov cons'!M84</f>
        <v>4.9089876692287371</v>
      </c>
    </row>
    <row r="930" spans="1:14">
      <c r="A930">
        <v>3</v>
      </c>
      <c r="B930">
        <v>11</v>
      </c>
      <c r="C930" t="s">
        <v>11</v>
      </c>
      <c r="D930">
        <v>28</v>
      </c>
      <c r="E930" t="s">
        <v>346</v>
      </c>
      <c r="F930" t="s">
        <v>347</v>
      </c>
      <c r="G930" s="9">
        <f>'gov cons'!F85</f>
        <v>3.2334679183130044</v>
      </c>
      <c r="H930" s="9">
        <f>'gov cons'!G85</f>
        <v>5.4393443798684826</v>
      </c>
      <c r="I930" s="9">
        <f>'gov cons'!H85</f>
        <v>2.1862296384238089</v>
      </c>
      <c r="J930" s="9">
        <f>'gov cons'!I85</f>
        <v>2.6032065335163779</v>
      </c>
      <c r="K930" s="9">
        <f>'gov cons'!J85</f>
        <v>-0.57740903308820535</v>
      </c>
      <c r="L930" s="9">
        <f>'gov cons'!K85</f>
        <v>3.0665141949135943</v>
      </c>
      <c r="M930" s="9">
        <f>'gov cons'!L85</f>
        <v>2.9842436588678023</v>
      </c>
      <c r="N930" s="9">
        <f>'gov cons'!M85</f>
        <v>3.9773488628191522</v>
      </c>
    </row>
    <row r="931" spans="1:14">
      <c r="A931">
        <v>3</v>
      </c>
      <c r="B931">
        <v>12</v>
      </c>
      <c r="C931" t="s">
        <v>12</v>
      </c>
      <c r="D931">
        <v>28</v>
      </c>
      <c r="E931" t="s">
        <v>346</v>
      </c>
      <c r="F931" t="s">
        <v>347</v>
      </c>
      <c r="G931" s="9">
        <f>'gov cons'!F86</f>
        <v>6.4019365306250631</v>
      </c>
      <c r="H931" s="9">
        <f>'gov cons'!G86</f>
        <v>5.2683163822051515</v>
      </c>
      <c r="I931" s="9">
        <f>'gov cons'!H86</f>
        <v>2.7046621314533725</v>
      </c>
      <c r="J931" s="9">
        <f>'gov cons'!I86</f>
        <v>2.2654138870965568</v>
      </c>
      <c r="K931" s="9">
        <f>'gov cons'!J86</f>
        <v>-8.9295040835350221</v>
      </c>
      <c r="L931" s="9">
        <f>'gov cons'!K86</f>
        <v>3.5797441098490257</v>
      </c>
      <c r="M931" s="9">
        <f>'gov cons'!L86</f>
        <v>4.9979098581070636</v>
      </c>
      <c r="N931" s="9">
        <f>'gov cons'!M86</f>
        <v>4.630624653094495</v>
      </c>
    </row>
    <row r="932" spans="1:14">
      <c r="A932">
        <v>1</v>
      </c>
      <c r="B932">
        <v>13</v>
      </c>
      <c r="C932" t="s">
        <v>13</v>
      </c>
      <c r="D932">
        <v>28</v>
      </c>
      <c r="E932" t="s">
        <v>346</v>
      </c>
      <c r="F932" t="s">
        <v>347</v>
      </c>
      <c r="G932" s="9">
        <f>'gov cons'!F87</f>
        <v>5.0285691687876444</v>
      </c>
      <c r="H932" s="9">
        <f>'gov cons'!G87</f>
        <v>6.0376388714293183</v>
      </c>
      <c r="I932" s="9">
        <f>'gov cons'!H87</f>
        <v>5.9207741248600287</v>
      </c>
      <c r="J932" s="9">
        <f>'gov cons'!I87</f>
        <v>7.7752958162464081</v>
      </c>
      <c r="K932" s="9">
        <f>'gov cons'!J87</f>
        <v>-6.8607563544860088</v>
      </c>
      <c r="L932" s="9">
        <f>'gov cons'!K87</f>
        <v>5.6910586607505254</v>
      </c>
      <c r="M932" s="9">
        <f>'gov cons'!L87</f>
        <v>2.9465336728494051</v>
      </c>
      <c r="N932" s="9">
        <f>'gov cons'!M87</f>
        <v>5.0239903042323508</v>
      </c>
    </row>
    <row r="933" spans="1:14">
      <c r="A933">
        <v>2</v>
      </c>
      <c r="B933">
        <v>14</v>
      </c>
      <c r="C933" t="s">
        <v>14</v>
      </c>
      <c r="D933">
        <v>28</v>
      </c>
      <c r="E933" t="s">
        <v>346</v>
      </c>
      <c r="F933" t="s">
        <v>347</v>
      </c>
      <c r="G933" s="9">
        <f>'gov cons'!F88</f>
        <v>3.5398185207466071</v>
      </c>
      <c r="H933" s="9">
        <f>'gov cons'!G88</f>
        <v>3.5957762518819658</v>
      </c>
      <c r="I933" s="9">
        <f>'gov cons'!H88</f>
        <v>2.6667384503967329</v>
      </c>
      <c r="J933" s="9">
        <f>'gov cons'!I88</f>
        <v>5.6356776928232488</v>
      </c>
      <c r="K933" s="9">
        <f>'gov cons'!J88</f>
        <v>8.6736014966404262E-2</v>
      </c>
      <c r="L933" s="9">
        <f>'gov cons'!K88</f>
        <v>1.015278521937657</v>
      </c>
      <c r="M933" s="9">
        <f>'gov cons'!L88</f>
        <v>2.5199812339737448</v>
      </c>
      <c r="N933" s="9">
        <f>'gov cons'!M88</f>
        <v>3.0331078350794627</v>
      </c>
    </row>
    <row r="934" spans="1:14">
      <c r="A934">
        <v>3</v>
      </c>
      <c r="B934">
        <v>15</v>
      </c>
      <c r="C934" t="s">
        <v>15</v>
      </c>
      <c r="D934">
        <v>28</v>
      </c>
      <c r="E934" t="s">
        <v>346</v>
      </c>
      <c r="F934" t="s">
        <v>347</v>
      </c>
      <c r="G934" s="9">
        <f>'gov cons'!F89</f>
        <v>8.637175431606515</v>
      </c>
      <c r="H934" s="9">
        <f>'gov cons'!G89</f>
        <v>6.6278741895342552</v>
      </c>
      <c r="I934" s="9">
        <f>'gov cons'!H89</f>
        <v>6.1420942228009645</v>
      </c>
      <c r="J934" s="9">
        <f>'gov cons'!I89</f>
        <v>10.493002880101088</v>
      </c>
      <c r="K934" s="9">
        <f>'gov cons'!J89</f>
        <v>-2.3334707148720102</v>
      </c>
      <c r="L934" s="9">
        <f>'gov cons'!K89</f>
        <v>2.3892508977328308</v>
      </c>
      <c r="M934" s="9">
        <f>'gov cons'!L89</f>
        <v>6.372802461671867</v>
      </c>
      <c r="N934" s="9">
        <f>'gov cons'!M89</f>
        <v>2.6985998154241964</v>
      </c>
    </row>
    <row r="935" spans="1:14">
      <c r="A935">
        <v>2</v>
      </c>
      <c r="B935">
        <v>16</v>
      </c>
      <c r="C935" t="s">
        <v>16</v>
      </c>
      <c r="D935">
        <v>28</v>
      </c>
      <c r="E935" t="s">
        <v>346</v>
      </c>
      <c r="F935" t="s">
        <v>347</v>
      </c>
      <c r="G935" s="9">
        <f>'gov cons'!F90</f>
        <v>6.8258482608674065</v>
      </c>
      <c r="H935" s="9">
        <f>'gov cons'!G90</f>
        <v>9.7749373523743799</v>
      </c>
      <c r="I935" s="9">
        <f>'gov cons'!H90</f>
        <v>0.16927694430797224</v>
      </c>
      <c r="J935" s="9">
        <f>'gov cons'!I90</f>
        <v>-4.9262470384607511</v>
      </c>
      <c r="K935" s="9">
        <f>'gov cons'!J90</f>
        <v>-13.025197848488535</v>
      </c>
      <c r="L935" s="9">
        <f>'gov cons'!K90</f>
        <v>-9.7864647387542973</v>
      </c>
      <c r="M935" s="9">
        <f>'gov cons'!L90</f>
        <v>7.9079271926732142</v>
      </c>
      <c r="N935" s="9">
        <f>'gov cons'!M90</f>
        <v>9.9652335937198124</v>
      </c>
    </row>
    <row r="936" spans="1:14">
      <c r="A936">
        <v>1</v>
      </c>
      <c r="B936">
        <v>17</v>
      </c>
      <c r="C936" t="s">
        <v>17</v>
      </c>
      <c r="D936">
        <v>28</v>
      </c>
      <c r="E936" t="s">
        <v>346</v>
      </c>
      <c r="F936" t="s">
        <v>347</v>
      </c>
      <c r="G936" s="9">
        <f>'gov cons'!F91</f>
        <v>6.8137673780829688</v>
      </c>
      <c r="H936" s="9">
        <f>'gov cons'!G91</f>
        <v>20.840516957273138</v>
      </c>
      <c r="I936" s="9">
        <f>'gov cons'!H91</f>
        <v>6.1211647407278358</v>
      </c>
      <c r="J936" s="9">
        <f>'gov cons'!I91</f>
        <v>-10.147424508605873</v>
      </c>
      <c r="K936" s="9">
        <f>'gov cons'!J91</f>
        <v>-6.4883134808285448</v>
      </c>
      <c r="L936" s="9">
        <f>'gov cons'!K91</f>
        <v>-9.5102299005334956</v>
      </c>
      <c r="M936" s="9">
        <f>'gov cons'!L91</f>
        <v>4.6583286509270572</v>
      </c>
      <c r="N936" s="9">
        <f>'gov cons'!M91</f>
        <v>3.4756441391249782</v>
      </c>
    </row>
    <row r="937" spans="1:14">
      <c r="A937">
        <v>2</v>
      </c>
      <c r="B937">
        <v>18</v>
      </c>
      <c r="C937" t="s">
        <v>48</v>
      </c>
      <c r="D937">
        <v>28</v>
      </c>
      <c r="E937" t="s">
        <v>346</v>
      </c>
      <c r="F937" t="s">
        <v>347</v>
      </c>
      <c r="G937" s="9">
        <f>'gov cons'!F92</f>
        <v>6.7447521586289971</v>
      </c>
      <c r="H937" s="9">
        <f>'gov cons'!G92</f>
        <v>4.0563487588315184</v>
      </c>
      <c r="I937" s="9">
        <f>'gov cons'!H92</f>
        <v>3.1606573067863186</v>
      </c>
      <c r="J937" s="9">
        <f>'gov cons'!I92</f>
        <v>3.2522729757275659</v>
      </c>
      <c r="K937" s="9">
        <f>'gov cons'!J92</f>
        <v>4.5064637794645312</v>
      </c>
      <c r="L937" s="9">
        <f>'gov cons'!K92</f>
        <v>0.69231864338215043</v>
      </c>
      <c r="M937" s="9">
        <f>'gov cons'!L92</f>
        <v>1.4389266051442862</v>
      </c>
      <c r="N937" s="9">
        <f>'gov cons'!M92</f>
        <v>1.4616431530996676</v>
      </c>
    </row>
    <row r="938" spans="1:14">
      <c r="A938">
        <v>2</v>
      </c>
      <c r="B938">
        <v>19</v>
      </c>
      <c r="C938" t="s">
        <v>19</v>
      </c>
      <c r="D938">
        <v>28</v>
      </c>
      <c r="E938" t="s">
        <v>346</v>
      </c>
      <c r="F938" t="s">
        <v>347</v>
      </c>
      <c r="G938" s="9">
        <f>'gov cons'!F93</f>
        <v>6.1830692678568111</v>
      </c>
      <c r="H938" s="9">
        <f>'gov cons'!G93</f>
        <v>4.1993274473359099</v>
      </c>
      <c r="I938" s="9">
        <f>'gov cons'!H93</f>
        <v>2.5050465544559586</v>
      </c>
      <c r="J938" s="9">
        <f>'gov cons'!I93</f>
        <v>11.776423299134663</v>
      </c>
      <c r="K938" s="9">
        <f>'gov cons'!J93</f>
        <v>3.434804789141821</v>
      </c>
      <c r="L938" s="9">
        <f>'gov cons'!K93</f>
        <v>1.1419995456585896</v>
      </c>
      <c r="M938" s="9">
        <f>'gov cons'!L93</f>
        <v>1.7043043708425465</v>
      </c>
      <c r="N938" s="9">
        <f>'gov cons'!M93</f>
        <v>2.5289108419907835</v>
      </c>
    </row>
    <row r="939" spans="1:14">
      <c r="A939">
        <v>2</v>
      </c>
      <c r="B939">
        <v>20</v>
      </c>
      <c r="C939" t="s">
        <v>20</v>
      </c>
      <c r="D939">
        <v>28</v>
      </c>
      <c r="E939" t="s">
        <v>346</v>
      </c>
      <c r="F939" t="s">
        <v>347</v>
      </c>
      <c r="G939" s="9">
        <f>'gov cons'!F94</f>
        <v>8.6791036132859656</v>
      </c>
      <c r="H939" s="9">
        <f>'gov cons'!G94</f>
        <v>8.0361360017599637</v>
      </c>
      <c r="I939" s="9">
        <f>'gov cons'!H94</f>
        <v>7.0273219159939559</v>
      </c>
      <c r="J939" s="9">
        <f>'gov cons'!I94</f>
        <v>5.6849516482581741</v>
      </c>
      <c r="K939" s="9">
        <f>'gov cons'!J94</f>
        <v>1.1441946504178624</v>
      </c>
      <c r="L939" s="9">
        <f>'gov cons'!K94</f>
        <v>3.6345777807581525</v>
      </c>
      <c r="M939" s="9">
        <f>'gov cons'!L94</f>
        <v>4.7197883963349341</v>
      </c>
      <c r="N939" s="9">
        <f>'gov cons'!M94</f>
        <v>8.7975542072652235</v>
      </c>
    </row>
    <row r="940" spans="1:14">
      <c r="A940">
        <v>3</v>
      </c>
      <c r="B940">
        <v>21</v>
      </c>
      <c r="C940" t="s">
        <v>21</v>
      </c>
      <c r="D940">
        <v>28</v>
      </c>
      <c r="E940" t="s">
        <v>346</v>
      </c>
      <c r="F940" t="s">
        <v>347</v>
      </c>
      <c r="G940" s="9">
        <f>'gov cons'!F95</f>
        <v>8.8828164160420044</v>
      </c>
      <c r="H940" s="9">
        <f>'gov cons'!G95</f>
        <v>6.2891410387928781</v>
      </c>
      <c r="I940" s="9">
        <f>'gov cons'!H95</f>
        <v>3.3945459948866441</v>
      </c>
      <c r="J940" s="9">
        <f>'gov cons'!I95</f>
        <v>8.5853021192002785</v>
      </c>
      <c r="K940" s="9">
        <f>'gov cons'!J95</f>
        <v>2.5734425422481388</v>
      </c>
      <c r="L940" s="9">
        <f>'gov cons'!K95</f>
        <v>0.9863373193216729</v>
      </c>
      <c r="M940" s="9">
        <f>'gov cons'!L95</f>
        <v>0.70049203258628623</v>
      </c>
      <c r="N940" s="9">
        <f>'gov cons'!M95</f>
        <v>-0.98012143717161049</v>
      </c>
    </row>
    <row r="941" spans="1:14">
      <c r="A941">
        <v>3</v>
      </c>
      <c r="B941">
        <v>22</v>
      </c>
      <c r="C941" t="s">
        <v>22</v>
      </c>
      <c r="D941">
        <v>28</v>
      </c>
      <c r="E941" t="s">
        <v>346</v>
      </c>
      <c r="F941" t="s">
        <v>347</v>
      </c>
      <c r="G941" s="9">
        <f>'gov cons'!F96</f>
        <v>3.1948025266359537</v>
      </c>
      <c r="H941" s="9">
        <f>'gov cons'!G96</f>
        <v>1.7506419711554644</v>
      </c>
      <c r="I941" s="9">
        <f>'gov cons'!H96</f>
        <v>9.3329666770284767</v>
      </c>
      <c r="J941" s="9">
        <f>'gov cons'!I96</f>
        <v>1.8826856752589549</v>
      </c>
      <c r="K941" s="9">
        <f>'gov cons'!J96</f>
        <v>1.2027160620292632</v>
      </c>
      <c r="L941" s="9">
        <f>'gov cons'!K96</f>
        <v>5.1868541553559799</v>
      </c>
      <c r="M941" s="9">
        <f>'gov cons'!L96</f>
        <v>1.0330588866195978</v>
      </c>
      <c r="N941" s="9">
        <f>'gov cons'!M96</f>
        <v>1.8859219325820797</v>
      </c>
    </row>
    <row r="942" spans="1:14">
      <c r="A942">
        <v>3</v>
      </c>
      <c r="B942">
        <v>23</v>
      </c>
      <c r="C942" t="s">
        <v>23</v>
      </c>
      <c r="D942">
        <v>28</v>
      </c>
      <c r="E942" t="s">
        <v>346</v>
      </c>
      <c r="F942" t="s">
        <v>347</v>
      </c>
      <c r="G942" s="9">
        <f>'gov cons'!F97</f>
        <v>5.9094574935512512</v>
      </c>
      <c r="H942" s="9">
        <f>'gov cons'!G97</f>
        <v>12.51922751283403</v>
      </c>
      <c r="I942" s="9">
        <f>'gov cons'!H97</f>
        <v>2.2547238907830502</v>
      </c>
      <c r="J942" s="9">
        <f>'gov cons'!I97</f>
        <v>6.9495179357670134</v>
      </c>
      <c r="K942" s="9">
        <f>'gov cons'!J97</f>
        <v>0.46925248761897631</v>
      </c>
      <c r="L942" s="9">
        <f>'gov cons'!K97</f>
        <v>2.2725253039305837</v>
      </c>
      <c r="M942" s="9">
        <f>'gov cons'!L97</f>
        <v>7.4546684558523646</v>
      </c>
      <c r="N942" s="9">
        <f>'gov cons'!M97</f>
        <v>2.511931827554359</v>
      </c>
    </row>
    <row r="943" spans="1:14">
      <c r="A943">
        <v>2</v>
      </c>
      <c r="B943">
        <v>24</v>
      </c>
      <c r="C943" t="s">
        <v>24</v>
      </c>
      <c r="D943">
        <v>28</v>
      </c>
      <c r="E943" t="s">
        <v>346</v>
      </c>
      <c r="F943" t="s">
        <v>347</v>
      </c>
      <c r="G943" s="9">
        <f>'gov cons'!F98</f>
        <v>7.4271743325449613</v>
      </c>
      <c r="H943" s="9">
        <f>'gov cons'!G98</f>
        <v>8.7277543738188967</v>
      </c>
      <c r="I943" s="9">
        <f>'gov cons'!H98</f>
        <v>8.6189867503036801</v>
      </c>
      <c r="J943" s="9">
        <f>'gov cons'!I98</f>
        <v>5.141736580882994</v>
      </c>
      <c r="K943" s="9">
        <f>'gov cons'!J98</f>
        <v>1.5152102941895063</v>
      </c>
      <c r="L943" s="9">
        <f>'gov cons'!K98</f>
        <v>3.1572389153876612</v>
      </c>
      <c r="M943" s="9">
        <f>'gov cons'!L98</f>
        <v>1.6744607635045261</v>
      </c>
      <c r="N943" s="9">
        <f>'gov cons'!M98</f>
        <v>4.1096930746313376</v>
      </c>
    </row>
    <row r="944" spans="1:14">
      <c r="A944">
        <v>2</v>
      </c>
      <c r="B944">
        <v>25</v>
      </c>
      <c r="C944" t="s">
        <v>25</v>
      </c>
      <c r="D944">
        <v>28</v>
      </c>
      <c r="E944" t="s">
        <v>346</v>
      </c>
      <c r="F944" t="s">
        <v>347</v>
      </c>
      <c r="G944" s="9">
        <f>'gov cons'!F99</f>
        <v>0.77069417627446679</v>
      </c>
      <c r="H944" s="9">
        <f>'gov cons'!G99</f>
        <v>8.7533016878766468</v>
      </c>
      <c r="I944" s="9">
        <f>'gov cons'!H99</f>
        <v>-2.8477590059669433</v>
      </c>
      <c r="J944" s="9">
        <f>'gov cons'!I99</f>
        <v>3.503287497457741</v>
      </c>
      <c r="K944" s="9">
        <f>'gov cons'!J99</f>
        <v>-0.1959468039890222</v>
      </c>
      <c r="L944" s="9">
        <f>'gov cons'!K99</f>
        <v>0.67429292183454059</v>
      </c>
      <c r="M944" s="9">
        <f>'gov cons'!L99</f>
        <v>0.44043377437308351</v>
      </c>
      <c r="N944" s="9">
        <f>'gov cons'!M99</f>
        <v>2.9344556811668365</v>
      </c>
    </row>
    <row r="945" spans="1:14">
      <c r="A945">
        <v>3</v>
      </c>
      <c r="B945">
        <v>26</v>
      </c>
      <c r="C945" t="s">
        <v>26</v>
      </c>
      <c r="D945">
        <v>28</v>
      </c>
      <c r="E945" t="s">
        <v>346</v>
      </c>
      <c r="F945" t="s">
        <v>347</v>
      </c>
      <c r="G945" s="9">
        <f>'gov cons'!F100</f>
        <v>4.3638108188918778</v>
      </c>
      <c r="H945" s="9">
        <f>'gov cons'!G100</f>
        <v>3.151451933642857</v>
      </c>
      <c r="I945" s="9">
        <f>'gov cons'!H100</f>
        <v>7.1177218175818346</v>
      </c>
      <c r="J945" s="9">
        <f>'gov cons'!I100</f>
        <v>11.119370519049077</v>
      </c>
      <c r="K945" s="9">
        <f>'gov cons'!J100</f>
        <v>5.9152180269955501</v>
      </c>
      <c r="L945" s="9">
        <f>'gov cons'!K100</f>
        <v>4.572122132346812</v>
      </c>
      <c r="M945" s="9">
        <f>'gov cons'!L100</f>
        <v>5.4121579962295607</v>
      </c>
      <c r="N945" s="9">
        <f>'gov cons'!M100</f>
        <v>1.4475813458618036</v>
      </c>
    </row>
    <row r="946" spans="1:14">
      <c r="A946">
        <v>2</v>
      </c>
      <c r="B946">
        <v>27</v>
      </c>
      <c r="C946" t="s">
        <v>27</v>
      </c>
      <c r="D946">
        <v>28</v>
      </c>
      <c r="E946" t="s">
        <v>346</v>
      </c>
      <c r="F946" t="s">
        <v>347</v>
      </c>
      <c r="G946" s="9">
        <f>'gov cons'!F101</f>
        <v>4.2034134630854147</v>
      </c>
      <c r="H946" s="9">
        <f>'gov cons'!G101</f>
        <v>2.7022168607622632</v>
      </c>
      <c r="I946" s="9">
        <f>'gov cons'!H101</f>
        <v>1.9399730481584054</v>
      </c>
      <c r="J946" s="9">
        <f>'gov cons'!I101</f>
        <v>8.0936062200004155</v>
      </c>
      <c r="K946" s="9">
        <f>'gov cons'!J101</f>
        <v>-1.3412711620957363</v>
      </c>
      <c r="L946" s="9">
        <f>'gov cons'!K101</f>
        <v>2.7140320876515078</v>
      </c>
      <c r="M946" s="9">
        <f>'gov cons'!L101</f>
        <v>6.2121168007883698</v>
      </c>
      <c r="N946" s="9">
        <f>'gov cons'!M101</f>
        <v>6.9662679025086716</v>
      </c>
    </row>
    <row r="947" spans="1:14">
      <c r="A947">
        <v>2</v>
      </c>
      <c r="B947">
        <v>28</v>
      </c>
      <c r="C947" t="s">
        <v>28</v>
      </c>
      <c r="D947">
        <v>28</v>
      </c>
      <c r="E947" t="s">
        <v>346</v>
      </c>
      <c r="F947" t="s">
        <v>347</v>
      </c>
      <c r="G947" s="9">
        <f>'gov cons'!F102</f>
        <v>5.2686919179856462</v>
      </c>
      <c r="H947" s="9">
        <f>'gov cons'!G102</f>
        <v>5.1075439935879707</v>
      </c>
      <c r="I947" s="9">
        <f>'gov cons'!H102</f>
        <v>4.8597209150241794</v>
      </c>
      <c r="J947" s="9">
        <f>'gov cons'!I102</f>
        <v>8.5705132793654659</v>
      </c>
      <c r="K947" s="9">
        <f>'gov cons'!J102</f>
        <v>-0.14828866240703675</v>
      </c>
      <c r="L947" s="9">
        <f>'gov cons'!K102</f>
        <v>3.4820507795169986</v>
      </c>
      <c r="M947" s="9">
        <f>'gov cons'!L102</f>
        <v>0.72760021678626163</v>
      </c>
      <c r="N947" s="9">
        <f>'gov cons'!M102</f>
        <v>1.9801996664923882</v>
      </c>
    </row>
    <row r="948" spans="1:14">
      <c r="A948">
        <v>4</v>
      </c>
      <c r="B948">
        <v>29</v>
      </c>
      <c r="C948" t="s">
        <v>29</v>
      </c>
      <c r="D948">
        <v>28</v>
      </c>
      <c r="E948" t="s">
        <v>346</v>
      </c>
      <c r="F948" t="s">
        <v>347</v>
      </c>
      <c r="G948" s="9">
        <f>'gov cons'!F103</f>
        <v>1.362965529345006</v>
      </c>
      <c r="H948" s="9">
        <f>'gov cons'!G103</f>
        <v>6.5641631236062148</v>
      </c>
      <c r="I948" s="9">
        <f>'gov cons'!H103</f>
        <v>2.3903771118055417</v>
      </c>
      <c r="J948" s="9">
        <f>'gov cons'!I103</f>
        <v>4.4551147029631144</v>
      </c>
      <c r="K948" s="9">
        <f>'gov cons'!J103</f>
        <v>2.6597632591565334</v>
      </c>
      <c r="L948" s="9">
        <f>'gov cons'!K103</f>
        <v>6.2614270232971725</v>
      </c>
      <c r="M948" s="9">
        <f>'gov cons'!L103</f>
        <v>4.9167577405935248</v>
      </c>
      <c r="N948" s="9">
        <f>'gov cons'!M103</f>
        <v>5.9623377617744389</v>
      </c>
    </row>
    <row r="949" spans="1:14">
      <c r="A949">
        <v>3</v>
      </c>
      <c r="B949">
        <v>30</v>
      </c>
      <c r="C949" t="s">
        <v>30</v>
      </c>
      <c r="D949">
        <v>28</v>
      </c>
      <c r="E949" t="s">
        <v>346</v>
      </c>
      <c r="F949" t="s">
        <v>347</v>
      </c>
      <c r="G949" s="9">
        <f>'gov cons'!F104</f>
        <v>7.0163623759550653</v>
      </c>
      <c r="H949" s="9">
        <f>'gov cons'!G104</f>
        <v>7.0543870577759682</v>
      </c>
      <c r="I949" s="9">
        <f>'gov cons'!H104</f>
        <v>8.417508284533227</v>
      </c>
      <c r="J949" s="9">
        <f>'gov cons'!I104</f>
        <v>9.9362078806735745</v>
      </c>
      <c r="K949" s="9">
        <f>'gov cons'!J104</f>
        <v>0.80201706660312233</v>
      </c>
      <c r="L949" s="9">
        <f>'gov cons'!K104</f>
        <v>5.7115926498652714</v>
      </c>
      <c r="M949" s="9">
        <f>'gov cons'!L104</f>
        <v>5.8054025363533324</v>
      </c>
      <c r="N949" s="9">
        <f>'gov cons'!M104</f>
        <v>2.0830236899183729</v>
      </c>
    </row>
    <row r="950" spans="1:14">
      <c r="A950">
        <v>2</v>
      </c>
      <c r="B950">
        <v>31</v>
      </c>
      <c r="C950" t="s">
        <v>31</v>
      </c>
      <c r="D950">
        <v>28</v>
      </c>
      <c r="E950" t="s">
        <v>346</v>
      </c>
      <c r="F950" t="s">
        <v>347</v>
      </c>
      <c r="G950" s="9">
        <f>'gov cons'!F105</f>
        <v>3.0618747998328422</v>
      </c>
      <c r="H950" s="9">
        <f>'gov cons'!G105</f>
        <v>4.830386800516262</v>
      </c>
      <c r="I950" s="9">
        <f>'gov cons'!H105</f>
        <v>2.5618200208562758</v>
      </c>
      <c r="J950" s="9">
        <f>'gov cons'!I105</f>
        <v>10.35562599488431</v>
      </c>
      <c r="K950" s="9">
        <f>'gov cons'!J105</f>
        <v>1.7971401706984302E-2</v>
      </c>
      <c r="L950" s="9">
        <f>'gov cons'!K105</f>
        <v>-0.83424501196597278</v>
      </c>
      <c r="M950" s="9">
        <f>'gov cons'!L105</f>
        <v>4.2479788554230735</v>
      </c>
      <c r="N950" s="9">
        <f>'gov cons'!M105</f>
        <v>5.0955816440138468</v>
      </c>
    </row>
    <row r="951" spans="1:14">
      <c r="A951">
        <v>3</v>
      </c>
      <c r="B951">
        <v>32</v>
      </c>
      <c r="C951" t="s">
        <v>32</v>
      </c>
      <c r="D951">
        <v>28</v>
      </c>
      <c r="E951" t="s">
        <v>346</v>
      </c>
      <c r="F951" t="s">
        <v>347</v>
      </c>
      <c r="G951" s="9">
        <f>'gov cons'!F106</f>
        <v>6.7051301303527877</v>
      </c>
      <c r="H951" s="9">
        <f>'gov cons'!G106</f>
        <v>6.3084604659143784</v>
      </c>
      <c r="I951" s="9">
        <f>'gov cons'!H106</f>
        <v>1.7016620953857142</v>
      </c>
      <c r="J951" s="9">
        <f>'gov cons'!I106</f>
        <v>3.1790133501535145</v>
      </c>
      <c r="K951" s="9">
        <f>'gov cons'!J106</f>
        <v>-4.6641600878724159</v>
      </c>
      <c r="L951" s="9">
        <f>'gov cons'!K106</f>
        <v>8.6624294398456314</v>
      </c>
      <c r="M951" s="9">
        <f>'gov cons'!L106</f>
        <v>7.1276261221598469</v>
      </c>
      <c r="N951" s="9">
        <f>'gov cons'!M106</f>
        <v>5.5396938595529077</v>
      </c>
    </row>
    <row r="952" spans="1:14">
      <c r="A952">
        <v>2</v>
      </c>
      <c r="B952">
        <v>33</v>
      </c>
      <c r="C952" t="s">
        <v>33</v>
      </c>
      <c r="D952">
        <v>28</v>
      </c>
      <c r="E952" t="s">
        <v>346</v>
      </c>
      <c r="F952" t="s">
        <v>347</v>
      </c>
      <c r="G952" s="9">
        <f>'gov cons'!F107</f>
        <v>5.2737056202958099</v>
      </c>
      <c r="H952" s="9">
        <f>'gov cons'!G107</f>
        <v>4.0104339853806792</v>
      </c>
      <c r="I952" s="9">
        <f>'gov cons'!H107</f>
        <v>2.9028914279639606</v>
      </c>
      <c r="J952" s="9">
        <f>'gov cons'!I107</f>
        <v>2.4468980615044655</v>
      </c>
      <c r="K952" s="9">
        <f>'gov cons'!J107</f>
        <v>-0.37704642081869411</v>
      </c>
      <c r="L952" s="9">
        <f>'gov cons'!K107</f>
        <v>5.7576884682303708</v>
      </c>
      <c r="M952" s="9">
        <f>'gov cons'!L107</f>
        <v>2.4235796800400999</v>
      </c>
      <c r="N952" s="9">
        <f>'gov cons'!M107</f>
        <v>0.44735221761484922</v>
      </c>
    </row>
    <row r="953" spans="1:14">
      <c r="A953">
        <v>4</v>
      </c>
      <c r="B953">
        <v>34</v>
      </c>
      <c r="C953" t="s">
        <v>34</v>
      </c>
      <c r="D953">
        <v>28</v>
      </c>
      <c r="E953" t="s">
        <v>346</v>
      </c>
      <c r="F953" t="s">
        <v>347</v>
      </c>
      <c r="G953" s="9">
        <f>'gov cons'!F108</f>
        <v>5.9131946949101621</v>
      </c>
      <c r="H953" s="9">
        <f>'gov cons'!G108</f>
        <v>5.8994972072070162</v>
      </c>
      <c r="I953" s="9">
        <f>'gov cons'!H108</f>
        <v>4.3504887887054755</v>
      </c>
      <c r="J953" s="9">
        <f>'gov cons'!I108</f>
        <v>5.4999015945470076</v>
      </c>
      <c r="K953" s="9">
        <f>'gov cons'!J108</f>
        <v>1.8131053524676588</v>
      </c>
      <c r="L953" s="9">
        <f>'gov cons'!K108</f>
        <v>1.1954925249389348</v>
      </c>
      <c r="M953" s="9">
        <f>'gov cons'!L108</f>
        <v>3.472127381592216</v>
      </c>
      <c r="N953" s="9">
        <f>'gov cons'!M108</f>
        <v>3.1246280673818294</v>
      </c>
    </row>
    <row r="954" spans="1:14">
      <c r="A954">
        <v>4</v>
      </c>
      <c r="B954">
        <v>1</v>
      </c>
      <c r="C954" t="s">
        <v>1</v>
      </c>
      <c r="D954">
        <v>29</v>
      </c>
      <c r="E954" t="s">
        <v>419</v>
      </c>
      <c r="F954" t="s">
        <v>420</v>
      </c>
      <c r="G954" s="9">
        <f>(G886/G104)*100</f>
        <v>19.773235016880129</v>
      </c>
      <c r="H954" s="9">
        <f t="shared" ref="H954:N954" si="303">(H886/H104)*100</f>
        <v>20.302267437474264</v>
      </c>
      <c r="I954" s="9">
        <f t="shared" si="303"/>
        <v>20.351723487208318</v>
      </c>
      <c r="J954" s="9">
        <f t="shared" si="303"/>
        <v>21.266635926852771</v>
      </c>
      <c r="K954" s="9">
        <f t="shared" si="303"/>
        <v>17.125989978125691</v>
      </c>
      <c r="L954" s="9">
        <f t="shared" si="303"/>
        <v>17.225539055546573</v>
      </c>
      <c r="M954" s="9">
        <f t="shared" si="303"/>
        <v>16.975476778549776</v>
      </c>
      <c r="N954" s="9">
        <f t="shared" si="303"/>
        <v>17.654698998196352</v>
      </c>
    </row>
    <row r="955" spans="1:14">
      <c r="A955">
        <v>3</v>
      </c>
      <c r="B955">
        <v>2</v>
      </c>
      <c r="C955" t="s">
        <v>2</v>
      </c>
      <c r="D955">
        <v>29</v>
      </c>
      <c r="E955" t="s">
        <v>419</v>
      </c>
      <c r="F955" t="s">
        <v>420</v>
      </c>
      <c r="G955" s="9">
        <f t="shared" ref="G955:N955" si="304">(G887/G105)*100</f>
        <v>11.647523042264226</v>
      </c>
      <c r="H955" s="9">
        <f t="shared" si="304"/>
        <v>11.643174450699428</v>
      </c>
      <c r="I955" s="9">
        <f t="shared" si="304"/>
        <v>9.9670755782898084</v>
      </c>
      <c r="J955" s="9">
        <f t="shared" si="304"/>
        <v>10.017010752597905</v>
      </c>
      <c r="K955" s="9">
        <f t="shared" si="304"/>
        <v>10.019900755782785</v>
      </c>
      <c r="L955" s="9">
        <f t="shared" si="304"/>
        <v>9.8901566390337337</v>
      </c>
      <c r="M955" s="9">
        <f t="shared" si="304"/>
        <v>9.8159616191397081</v>
      </c>
      <c r="N955" s="9">
        <f t="shared" si="304"/>
        <v>10.085352531998707</v>
      </c>
    </row>
    <row r="956" spans="1:14">
      <c r="A956">
        <v>1</v>
      </c>
      <c r="B956">
        <v>3</v>
      </c>
      <c r="C956" t="s">
        <v>3</v>
      </c>
      <c r="D956">
        <v>29</v>
      </c>
      <c r="E956" t="s">
        <v>419</v>
      </c>
      <c r="F956" t="s">
        <v>420</v>
      </c>
      <c r="G956" s="9">
        <f t="shared" ref="G956:N956" si="305">(G888/G106)*100</f>
        <v>9.9622076218289095</v>
      </c>
      <c r="H956" s="9">
        <f t="shared" si="305"/>
        <v>10.0071395483922</v>
      </c>
      <c r="I956" s="9">
        <f t="shared" si="305"/>
        <v>10.123584654323462</v>
      </c>
      <c r="J956" s="9">
        <f t="shared" si="305"/>
        <v>10.156947840152467</v>
      </c>
      <c r="K956" s="9">
        <f t="shared" si="305"/>
        <v>10.174897633640485</v>
      </c>
      <c r="L956" s="9">
        <f t="shared" si="305"/>
        <v>9.9923742959876094</v>
      </c>
      <c r="M956" s="9">
        <f t="shared" si="305"/>
        <v>9.6916083304983331</v>
      </c>
      <c r="N956" s="9">
        <f t="shared" si="305"/>
        <v>9.686262263623787</v>
      </c>
    </row>
    <row r="957" spans="1:14">
      <c r="A957">
        <v>1</v>
      </c>
      <c r="B957">
        <v>4</v>
      </c>
      <c r="C957" t="s">
        <v>4</v>
      </c>
      <c r="D957">
        <v>29</v>
      </c>
      <c r="E957" t="s">
        <v>419</v>
      </c>
      <c r="F957" t="s">
        <v>420</v>
      </c>
      <c r="G957" s="9">
        <f t="shared" ref="G957:N957" si="306">(G889/G107)*100</f>
        <v>4.5808622020958447</v>
      </c>
      <c r="H957" s="9">
        <f t="shared" si="306"/>
        <v>4.4979581513242026</v>
      </c>
      <c r="I957" s="9">
        <f t="shared" si="306"/>
        <v>4.2591756704314419</v>
      </c>
      <c r="J957" s="9">
        <f t="shared" si="306"/>
        <v>4.2361372237364874</v>
      </c>
      <c r="K957" s="9">
        <f t="shared" si="306"/>
        <v>4.1786559691461553</v>
      </c>
      <c r="L957" s="9">
        <f t="shared" si="306"/>
        <v>4.1642314005619596</v>
      </c>
      <c r="M957" s="9">
        <f t="shared" si="306"/>
        <v>4.2647646501109318</v>
      </c>
      <c r="N957" s="9">
        <f t="shared" si="306"/>
        <v>4.2846089579455651</v>
      </c>
    </row>
    <row r="958" spans="1:14">
      <c r="A958">
        <v>1</v>
      </c>
      <c r="B958">
        <v>5</v>
      </c>
      <c r="C958" t="s">
        <v>5</v>
      </c>
      <c r="D958">
        <v>29</v>
      </c>
      <c r="E958" t="s">
        <v>419</v>
      </c>
      <c r="F958" t="s">
        <v>420</v>
      </c>
      <c r="G958" s="9">
        <f t="shared" ref="G958:N958" si="307">(G890/G108)*100</f>
        <v>19.330067573602438</v>
      </c>
      <c r="H958" s="9">
        <f t="shared" si="307"/>
        <v>19.150195779501555</v>
      </c>
      <c r="I958" s="9">
        <f t="shared" si="307"/>
        <v>19.521298917070137</v>
      </c>
      <c r="J958" s="9">
        <f t="shared" si="307"/>
        <v>19.919964284877178</v>
      </c>
      <c r="K958" s="9">
        <f t="shared" si="307"/>
        <v>19.344543537935582</v>
      </c>
      <c r="L958" s="9">
        <f t="shared" si="307"/>
        <v>18.924378876461979</v>
      </c>
      <c r="M958" s="9">
        <f t="shared" si="307"/>
        <v>18.968878615325103</v>
      </c>
      <c r="N958" s="9">
        <f t="shared" si="307"/>
        <v>18.75380072072565</v>
      </c>
    </row>
    <row r="959" spans="1:14">
      <c r="A959">
        <v>4</v>
      </c>
      <c r="B959">
        <v>6</v>
      </c>
      <c r="C959" t="s">
        <v>6</v>
      </c>
      <c r="D959">
        <v>29</v>
      </c>
      <c r="E959" t="s">
        <v>419</v>
      </c>
      <c r="F959" t="s">
        <v>420</v>
      </c>
      <c r="G959" s="9">
        <f t="shared" ref="G959:N959" si="308">(G891/G109)*100</f>
        <v>23.177731323887528</v>
      </c>
      <c r="H959" s="9">
        <f t="shared" si="308"/>
        <v>22.910868088634547</v>
      </c>
      <c r="I959" s="9">
        <f t="shared" si="308"/>
        <v>21.926687055115686</v>
      </c>
      <c r="J959" s="9">
        <f t="shared" si="308"/>
        <v>21.942302842495028</v>
      </c>
      <c r="K959" s="9">
        <f t="shared" si="308"/>
        <v>21.055601883768773</v>
      </c>
      <c r="L959" s="9">
        <f t="shared" si="308"/>
        <v>20.634023293259791</v>
      </c>
      <c r="M959" s="9">
        <f t="shared" si="308"/>
        <v>20.168628333996395</v>
      </c>
      <c r="N959" s="9">
        <f t="shared" si="308"/>
        <v>19.907697959632326</v>
      </c>
    </row>
    <row r="960" spans="1:14">
      <c r="A960">
        <v>3</v>
      </c>
      <c r="B960">
        <v>7</v>
      </c>
      <c r="C960" t="s">
        <v>7</v>
      </c>
      <c r="D960">
        <v>29</v>
      </c>
      <c r="E960" t="s">
        <v>419</v>
      </c>
      <c r="F960" t="s">
        <v>420</v>
      </c>
      <c r="G960" s="9">
        <f t="shared" ref="G960:N960" si="309">(G892/G110)*100</f>
        <v>17.912047147430211</v>
      </c>
      <c r="H960" s="9">
        <f t="shared" si="309"/>
        <v>17.943733488963577</v>
      </c>
      <c r="I960" s="9">
        <f t="shared" si="309"/>
        <v>17.491966586966292</v>
      </c>
      <c r="J960" s="9">
        <f t="shared" si="309"/>
        <v>17.527247238992079</v>
      </c>
      <c r="K960" s="9">
        <f t="shared" si="309"/>
        <v>16.974273505784506</v>
      </c>
      <c r="L960" s="9">
        <f t="shared" si="309"/>
        <v>16.3706158375218</v>
      </c>
      <c r="M960" s="9">
        <f t="shared" si="309"/>
        <v>15.538338485000905</v>
      </c>
      <c r="N960" s="9">
        <f t="shared" si="309"/>
        <v>15.651793849142519</v>
      </c>
    </row>
    <row r="961" spans="1:14">
      <c r="A961">
        <v>2</v>
      </c>
      <c r="B961">
        <v>8</v>
      </c>
      <c r="C961" t="s">
        <v>8</v>
      </c>
      <c r="D961">
        <v>29</v>
      </c>
      <c r="E961" t="s">
        <v>419</v>
      </c>
      <c r="F961" t="s">
        <v>420</v>
      </c>
      <c r="G961" s="9">
        <f t="shared" ref="G961:N961" si="310">(G893/G111)*100</f>
        <v>12.660554606062943</v>
      </c>
      <c r="H961" s="9">
        <f t="shared" si="310"/>
        <v>13.068663629846514</v>
      </c>
      <c r="I961" s="9">
        <f t="shared" si="310"/>
        <v>12.590873139172967</v>
      </c>
      <c r="J961" s="9">
        <f t="shared" si="310"/>
        <v>12.009560262238871</v>
      </c>
      <c r="K961" s="9">
        <f t="shared" si="310"/>
        <v>11.493586505676516</v>
      </c>
      <c r="L961" s="9">
        <f t="shared" si="310"/>
        <v>11.168114088853356</v>
      </c>
      <c r="M961" s="9">
        <f t="shared" si="310"/>
        <v>12.273536399595034</v>
      </c>
      <c r="N961" s="9">
        <f t="shared" si="310"/>
        <v>11.575161683643618</v>
      </c>
    </row>
    <row r="962" spans="1:14">
      <c r="A962">
        <v>3</v>
      </c>
      <c r="B962">
        <v>9</v>
      </c>
      <c r="C962" t="s">
        <v>9</v>
      </c>
      <c r="D962">
        <v>29</v>
      </c>
      <c r="E962" t="s">
        <v>419</v>
      </c>
      <c r="F962" t="s">
        <v>420</v>
      </c>
      <c r="G962" s="9">
        <f t="shared" ref="G962:N962" si="311">(G894/G112)*100</f>
        <v>8.5862851213321427</v>
      </c>
      <c r="H962" s="9">
        <f t="shared" si="311"/>
        <v>8.4066204176969812</v>
      </c>
      <c r="I962" s="9">
        <f t="shared" si="311"/>
        <v>8.1677983178805658</v>
      </c>
      <c r="J962" s="9">
        <f t="shared" si="311"/>
        <v>7.8713701696065428</v>
      </c>
      <c r="K962" s="9">
        <f t="shared" si="311"/>
        <v>7.4745787413005109</v>
      </c>
      <c r="L962" s="9">
        <f t="shared" si="311"/>
        <v>7.4932839892347101</v>
      </c>
      <c r="M962" s="9">
        <f t="shared" si="311"/>
        <v>7.4755126093566275</v>
      </c>
      <c r="N962" s="9">
        <f t="shared" si="311"/>
        <v>7.9272468676550689</v>
      </c>
    </row>
    <row r="963" spans="1:14">
      <c r="A963">
        <v>3</v>
      </c>
      <c r="B963">
        <v>10</v>
      </c>
      <c r="C963" t="s">
        <v>10</v>
      </c>
      <c r="D963">
        <v>29</v>
      </c>
      <c r="E963" t="s">
        <v>419</v>
      </c>
      <c r="F963" t="s">
        <v>420</v>
      </c>
      <c r="G963" s="9">
        <f t="shared" ref="G963:N963" si="312">(G895/G113)*100</f>
        <v>5.6736193044783851</v>
      </c>
      <c r="H963" s="9">
        <f t="shared" si="312"/>
        <v>5.3832636228652122</v>
      </c>
      <c r="I963" s="9">
        <f t="shared" si="312"/>
        <v>5.3091382229752027</v>
      </c>
      <c r="J963" s="9">
        <f t="shared" si="312"/>
        <v>5.4633917849547231</v>
      </c>
      <c r="K963" s="9">
        <f t="shared" si="312"/>
        <v>5.181260292322543</v>
      </c>
      <c r="L963" s="9">
        <f t="shared" si="312"/>
        <v>5.1061514827327059</v>
      </c>
      <c r="M963" s="9">
        <f t="shared" si="312"/>
        <v>4.9495983802462424</v>
      </c>
      <c r="N963" s="9">
        <f t="shared" si="312"/>
        <v>4.9418860774225806</v>
      </c>
    </row>
    <row r="964" spans="1:14">
      <c r="A964">
        <v>3</v>
      </c>
      <c r="B964">
        <v>11</v>
      </c>
      <c r="C964" t="s">
        <v>11</v>
      </c>
      <c r="D964">
        <v>29</v>
      </c>
      <c r="E964" t="s">
        <v>419</v>
      </c>
      <c r="F964" t="s">
        <v>420</v>
      </c>
      <c r="G964" s="9">
        <f t="shared" ref="G964:N964" si="313">(G896/G114)*100</f>
        <v>7.6043069217410606</v>
      </c>
      <c r="H964" s="9">
        <f t="shared" si="313"/>
        <v>7.6282978192689201</v>
      </c>
      <c r="I964" s="9">
        <f t="shared" si="313"/>
        <v>7.4047450119278837</v>
      </c>
      <c r="J964" s="9">
        <f t="shared" si="313"/>
        <v>7.2038089622181358</v>
      </c>
      <c r="K964" s="9">
        <f t="shared" si="313"/>
        <v>6.8051209957775667</v>
      </c>
      <c r="L964" s="9">
        <f t="shared" si="313"/>
        <v>6.663396912812904</v>
      </c>
      <c r="M964" s="9">
        <f t="shared" si="313"/>
        <v>6.515719664662484</v>
      </c>
      <c r="N964" s="9">
        <f t="shared" si="313"/>
        <v>6.4278168061328165</v>
      </c>
    </row>
    <row r="965" spans="1:14">
      <c r="A965">
        <v>3</v>
      </c>
      <c r="B965">
        <v>12</v>
      </c>
      <c r="C965" t="s">
        <v>12</v>
      </c>
      <c r="D965">
        <v>29</v>
      </c>
      <c r="E965" t="s">
        <v>419</v>
      </c>
      <c r="F965" t="s">
        <v>420</v>
      </c>
      <c r="G965" s="9">
        <f t="shared" ref="G965:N965" si="314">(G897/G115)*100</f>
        <v>5.7619668647901596</v>
      </c>
      <c r="H965" s="9">
        <f t="shared" si="314"/>
        <v>5.7180812116665081</v>
      </c>
      <c r="I965" s="9">
        <f t="shared" si="314"/>
        <v>5.5476563029561481</v>
      </c>
      <c r="J965" s="9">
        <f t="shared" si="314"/>
        <v>5.3806212062339487</v>
      </c>
      <c r="K965" s="9">
        <f t="shared" si="314"/>
        <v>4.6415218844194488</v>
      </c>
      <c r="L965" s="9">
        <f t="shared" si="314"/>
        <v>4.5587914567679828</v>
      </c>
      <c r="M965" s="9">
        <f t="shared" si="314"/>
        <v>4.5372976761776904</v>
      </c>
      <c r="N965" s="9">
        <f t="shared" si="314"/>
        <v>4.4988712149480348</v>
      </c>
    </row>
    <row r="966" spans="1:14">
      <c r="A966">
        <v>1</v>
      </c>
      <c r="B966">
        <v>13</v>
      </c>
      <c r="C966" t="s">
        <v>13</v>
      </c>
      <c r="D966">
        <v>29</v>
      </c>
      <c r="E966" t="s">
        <v>419</v>
      </c>
      <c r="F966" t="s">
        <v>420</v>
      </c>
      <c r="G966" s="9">
        <f t="shared" ref="G966:N966" si="315">(G898/G116)*100</f>
        <v>12.5505435496967</v>
      </c>
      <c r="H966" s="9">
        <f t="shared" si="315"/>
        <v>12.549005117545258</v>
      </c>
      <c r="I966" s="9">
        <f t="shared" si="315"/>
        <v>12.654842715111613</v>
      </c>
      <c r="J966" s="9">
        <f t="shared" si="315"/>
        <v>13.003659367131567</v>
      </c>
      <c r="K966" s="9">
        <f t="shared" si="315"/>
        <v>11.51337926215116</v>
      </c>
      <c r="L966" s="9">
        <f t="shared" si="315"/>
        <v>11.570327538530048</v>
      </c>
      <c r="M966" s="9">
        <f t="shared" si="315"/>
        <v>11.337532023245695</v>
      </c>
      <c r="N966" s="9">
        <f t="shared" si="315"/>
        <v>11.33947027810235</v>
      </c>
    </row>
    <row r="967" spans="1:14">
      <c r="A967">
        <v>2</v>
      </c>
      <c r="B967">
        <v>14</v>
      </c>
      <c r="C967" t="s">
        <v>14</v>
      </c>
      <c r="D967">
        <v>29</v>
      </c>
      <c r="E967" t="s">
        <v>419</v>
      </c>
      <c r="F967" t="s">
        <v>420</v>
      </c>
      <c r="G967" s="9">
        <f t="shared" ref="G967:N967" si="316">(G899/G117)*100</f>
        <v>11.858523249340033</v>
      </c>
      <c r="H967" s="9">
        <f t="shared" si="316"/>
        <v>11.663425148788633</v>
      </c>
      <c r="I967" s="9">
        <f t="shared" si="316"/>
        <v>11.421725613690036</v>
      </c>
      <c r="J967" s="9">
        <f t="shared" si="316"/>
        <v>11.620979331112601</v>
      </c>
      <c r="K967" s="9">
        <f t="shared" si="316"/>
        <v>11.140622419463565</v>
      </c>
      <c r="L967" s="9">
        <f t="shared" si="316"/>
        <v>10.689253025095288</v>
      </c>
      <c r="M967" s="9">
        <f t="shared" si="316"/>
        <v>10.423922116736199</v>
      </c>
      <c r="N967" s="9">
        <f t="shared" si="316"/>
        <v>10.320253622233736</v>
      </c>
    </row>
    <row r="968" spans="1:14">
      <c r="A968">
        <v>3</v>
      </c>
      <c r="B968">
        <v>15</v>
      </c>
      <c r="C968" t="s">
        <v>15</v>
      </c>
      <c r="D968">
        <v>29</v>
      </c>
      <c r="E968" t="s">
        <v>419</v>
      </c>
      <c r="F968" t="s">
        <v>420</v>
      </c>
      <c r="G968" s="9">
        <f t="shared" ref="G968:N968" si="317">(G900/G118)*100</f>
        <v>14.757350762615133</v>
      </c>
      <c r="H968" s="9">
        <f t="shared" si="317"/>
        <v>14.655946100520767</v>
      </c>
      <c r="I968" s="9">
        <f t="shared" si="317"/>
        <v>14.645956964685968</v>
      </c>
      <c r="J968" s="9">
        <f t="shared" si="317"/>
        <v>15.12297438954586</v>
      </c>
      <c r="K968" s="9">
        <f t="shared" si="317"/>
        <v>13.888235060250793</v>
      </c>
      <c r="L968" s="9">
        <f t="shared" si="317"/>
        <v>13.324217149365339</v>
      </c>
      <c r="M968" s="9">
        <f t="shared" si="317"/>
        <v>13.416017800963337</v>
      </c>
      <c r="N968" s="9">
        <f t="shared" si="317"/>
        <v>12.977829125880353</v>
      </c>
    </row>
    <row r="969" spans="1:14">
      <c r="A969">
        <v>2</v>
      </c>
      <c r="B969">
        <v>16</v>
      </c>
      <c r="C969" t="s">
        <v>16</v>
      </c>
      <c r="D969">
        <v>29</v>
      </c>
      <c r="E969" t="s">
        <v>419</v>
      </c>
      <c r="F969" t="s">
        <v>420</v>
      </c>
      <c r="G969" s="9">
        <f t="shared" ref="G969:N969" si="318">(G901/G119)*100</f>
        <v>3.7239956863710759</v>
      </c>
      <c r="H969" s="9">
        <f t="shared" si="318"/>
        <v>3.9980079673155937</v>
      </c>
      <c r="I969" s="9">
        <f t="shared" si="318"/>
        <v>3.9374698166336137</v>
      </c>
      <c r="J969" s="9">
        <f t="shared" si="318"/>
        <v>3.7889709029817169</v>
      </c>
      <c r="K969" s="9">
        <f t="shared" si="318"/>
        <v>3.3080050057069217</v>
      </c>
      <c r="L969" s="9">
        <f t="shared" si="318"/>
        <v>2.8937131281676622</v>
      </c>
      <c r="M969" s="9">
        <f t="shared" si="318"/>
        <v>3.0413854163159995</v>
      </c>
      <c r="N969" s="9">
        <f t="shared" si="318"/>
        <v>3.1923192106138378</v>
      </c>
    </row>
    <row r="970" spans="1:14">
      <c r="A970">
        <v>1</v>
      </c>
      <c r="B970">
        <v>17</v>
      </c>
      <c r="C970" t="s">
        <v>17</v>
      </c>
      <c r="D970">
        <v>29</v>
      </c>
      <c r="E970" t="s">
        <v>419</v>
      </c>
      <c r="F970" t="s">
        <v>420</v>
      </c>
      <c r="G970" s="9">
        <f t="shared" ref="G970:N970" si="319">(G902/G120)*100</f>
        <v>8.9856476914780128</v>
      </c>
      <c r="H970" s="9">
        <f t="shared" si="319"/>
        <v>10.039921110258369</v>
      </c>
      <c r="I970" s="9">
        <f t="shared" si="319"/>
        <v>9.8492679159401053</v>
      </c>
      <c r="J970" s="9">
        <f t="shared" si="319"/>
        <v>8.5592177271771828</v>
      </c>
      <c r="K970" s="9">
        <f t="shared" si="319"/>
        <v>7.7297324609138389</v>
      </c>
      <c r="L970" s="9">
        <f t="shared" si="319"/>
        <v>6.5495830799712582</v>
      </c>
      <c r="M970" s="9">
        <f t="shared" si="319"/>
        <v>6.4645291644661667</v>
      </c>
      <c r="N970" s="9">
        <f t="shared" si="319"/>
        <v>6.2555509419421895</v>
      </c>
    </row>
    <row r="971" spans="1:14">
      <c r="A971">
        <v>2</v>
      </c>
      <c r="B971">
        <v>18</v>
      </c>
      <c r="C971" t="s">
        <v>48</v>
      </c>
      <c r="D971">
        <v>29</v>
      </c>
      <c r="E971" t="s">
        <v>419</v>
      </c>
      <c r="F971" t="s">
        <v>420</v>
      </c>
      <c r="G971" s="9">
        <f t="shared" ref="G971:N971" si="320">(G903/G121)*100</f>
        <v>5.964289801572348</v>
      </c>
      <c r="H971" s="9">
        <f t="shared" si="320"/>
        <v>5.7889492004708467</v>
      </c>
      <c r="I971" s="9">
        <f t="shared" si="320"/>
        <v>5.60209911092916</v>
      </c>
      <c r="J971" s="9">
        <f t="shared" si="320"/>
        <v>5.4559460155051465</v>
      </c>
      <c r="K971" s="9">
        <f t="shared" si="320"/>
        <v>5.4314642386044483</v>
      </c>
      <c r="L971" s="9">
        <f t="shared" si="320"/>
        <v>5.361790115903089</v>
      </c>
      <c r="M971" s="9">
        <f t="shared" si="320"/>
        <v>5.2016500201357685</v>
      </c>
      <c r="N971" s="9">
        <f t="shared" si="320"/>
        <v>5.0315996992288419</v>
      </c>
    </row>
    <row r="972" spans="1:14">
      <c r="A972">
        <v>2</v>
      </c>
      <c r="B972">
        <v>19</v>
      </c>
      <c r="C972" t="s">
        <v>19</v>
      </c>
      <c r="D972">
        <v>29</v>
      </c>
      <c r="E972" t="s">
        <v>419</v>
      </c>
      <c r="F972" t="s">
        <v>420</v>
      </c>
      <c r="G972" s="9">
        <f t="shared" ref="G972:N972" si="321">(G904/G122)*100</f>
        <v>8.285754062996439</v>
      </c>
      <c r="H972" s="9">
        <f t="shared" si="321"/>
        <v>8.1628282310783646</v>
      </c>
      <c r="I972" s="9">
        <f t="shared" si="321"/>
        <v>7.9627172616312354</v>
      </c>
      <c r="J972" s="9">
        <f t="shared" si="321"/>
        <v>8.4660087519256191</v>
      </c>
      <c r="K972" s="9">
        <f t="shared" si="321"/>
        <v>8.32867987433821</v>
      </c>
      <c r="L972" s="9">
        <f t="shared" si="321"/>
        <v>8.0102186028387869</v>
      </c>
      <c r="M972" s="9">
        <f t="shared" si="321"/>
        <v>7.7401720757151597</v>
      </c>
      <c r="N972" s="9">
        <f t="shared" si="321"/>
        <v>7.5390965282960565</v>
      </c>
    </row>
    <row r="973" spans="1:14">
      <c r="A973">
        <v>2</v>
      </c>
      <c r="B973">
        <v>20</v>
      </c>
      <c r="C973" t="s">
        <v>20</v>
      </c>
      <c r="D973">
        <v>29</v>
      </c>
      <c r="E973" t="s">
        <v>419</v>
      </c>
      <c r="F973" t="s">
        <v>420</v>
      </c>
      <c r="G973" s="9">
        <f t="shared" ref="G973:N973" si="322">(G905/G123)*100</f>
        <v>30.380679709075082</v>
      </c>
      <c r="H973" s="9">
        <f t="shared" si="322"/>
        <v>30.859727983419834</v>
      </c>
      <c r="I973" s="9">
        <f t="shared" si="322"/>
        <v>31.308867982912847</v>
      </c>
      <c r="J973" s="9">
        <f t="shared" si="322"/>
        <v>31.186684989560042</v>
      </c>
      <c r="K973" s="9">
        <f t="shared" si="322"/>
        <v>29.822150478111016</v>
      </c>
      <c r="L973" s="9">
        <f t="shared" si="322"/>
        <v>28.703455891369277</v>
      </c>
      <c r="M973" s="9">
        <f t="shared" si="322"/>
        <v>27.851237356717284</v>
      </c>
      <c r="N973" s="9">
        <f t="shared" si="322"/>
        <v>28.550902904138326</v>
      </c>
    </row>
    <row r="974" spans="1:14">
      <c r="A974">
        <v>3</v>
      </c>
      <c r="B974">
        <v>21</v>
      </c>
      <c r="C974" t="s">
        <v>21</v>
      </c>
      <c r="D974">
        <v>29</v>
      </c>
      <c r="E974" t="s">
        <v>419</v>
      </c>
      <c r="F974" t="s">
        <v>420</v>
      </c>
      <c r="G974" s="9">
        <f t="shared" ref="G974:N974" si="323">(G906/G124)*100</f>
        <v>40.639556879099082</v>
      </c>
      <c r="H974" s="9">
        <f t="shared" si="323"/>
        <v>41.04385071492829</v>
      </c>
      <c r="I974" s="9">
        <f t="shared" si="323"/>
        <v>39.795923621574431</v>
      </c>
      <c r="J974" s="9">
        <f t="shared" si="323"/>
        <v>40.967585101016979</v>
      </c>
      <c r="K974" s="9">
        <f t="shared" si="323"/>
        <v>39.743596609607195</v>
      </c>
      <c r="L974" s="9">
        <f t="shared" si="323"/>
        <v>37.928193327780448</v>
      </c>
      <c r="M974" s="9">
        <f t="shared" si="323"/>
        <v>36.053283576115888</v>
      </c>
      <c r="N974" s="9">
        <f t="shared" si="323"/>
        <v>33.813981325826084</v>
      </c>
    </row>
    <row r="975" spans="1:14">
      <c r="A975">
        <v>3</v>
      </c>
      <c r="B975">
        <v>22</v>
      </c>
      <c r="C975" t="s">
        <v>22</v>
      </c>
      <c r="D975">
        <v>29</v>
      </c>
      <c r="E975" t="s">
        <v>419</v>
      </c>
      <c r="F975" t="s">
        <v>420</v>
      </c>
      <c r="G975" s="9">
        <f t="shared" ref="G975:N975" si="324">(G907/G125)*100</f>
        <v>15.056752593829776</v>
      </c>
      <c r="H975" s="9">
        <f t="shared" si="324"/>
        <v>14.568035457424578</v>
      </c>
      <c r="I975" s="9">
        <f t="shared" si="324"/>
        <v>15.144827368731004</v>
      </c>
      <c r="J975" s="9">
        <f t="shared" si="324"/>
        <v>12.672567630016299</v>
      </c>
      <c r="K975" s="9">
        <f t="shared" si="324"/>
        <v>12.121308916667092</v>
      </c>
      <c r="L975" s="9">
        <f t="shared" si="324"/>
        <v>12.73449628873577</v>
      </c>
      <c r="M975" s="9">
        <f t="shared" si="324"/>
        <v>13.480858147665863</v>
      </c>
      <c r="N975" s="9">
        <f t="shared" si="324"/>
        <v>13.19581227468316</v>
      </c>
    </row>
    <row r="976" spans="1:14">
      <c r="A976">
        <v>3</v>
      </c>
      <c r="B976">
        <v>23</v>
      </c>
      <c r="C976" t="s">
        <v>23</v>
      </c>
      <c r="D976">
        <v>29</v>
      </c>
      <c r="E976" t="s">
        <v>419</v>
      </c>
      <c r="F976" t="s">
        <v>420</v>
      </c>
      <c r="G976" s="9">
        <f t="shared" ref="G976:N976" si="325">(G908/G126)*100</f>
        <v>27.621623173939884</v>
      </c>
      <c r="H976" s="9">
        <f t="shared" si="325"/>
        <v>29.485381217639762</v>
      </c>
      <c r="I976" s="9">
        <f t="shared" si="325"/>
        <v>28.69986408478583</v>
      </c>
      <c r="J976" s="9">
        <f t="shared" si="325"/>
        <v>29.254655170978427</v>
      </c>
      <c r="K976" s="9">
        <f t="shared" si="325"/>
        <v>27.96010304617575</v>
      </c>
      <c r="L976" s="9">
        <f t="shared" si="325"/>
        <v>27.206543110998275</v>
      </c>
      <c r="M976" s="9">
        <f t="shared" si="325"/>
        <v>27.808600154976403</v>
      </c>
      <c r="N976" s="9">
        <f t="shared" si="325"/>
        <v>27.097214522879419</v>
      </c>
    </row>
    <row r="977" spans="1:14">
      <c r="A977">
        <v>2</v>
      </c>
      <c r="B977">
        <v>24</v>
      </c>
      <c r="C977" t="s">
        <v>24</v>
      </c>
      <c r="D977">
        <v>29</v>
      </c>
      <c r="E977" t="s">
        <v>419</v>
      </c>
      <c r="F977" t="s">
        <v>420</v>
      </c>
      <c r="G977" s="9">
        <f t="shared" ref="G977:N977" si="326">(G909/G127)*100</f>
        <v>18.825727408236819</v>
      </c>
      <c r="H977" s="9">
        <f t="shared" si="326"/>
        <v>18.856039844380547</v>
      </c>
      <c r="I977" s="9">
        <f t="shared" si="326"/>
        <v>19.760393675131706</v>
      </c>
      <c r="J977" s="9">
        <f t="shared" si="326"/>
        <v>19.354188686530168</v>
      </c>
      <c r="K977" s="9">
        <f t="shared" si="326"/>
        <v>18.001697164961129</v>
      </c>
      <c r="L977" s="9">
        <f t="shared" si="326"/>
        <v>17.746807974453542</v>
      </c>
      <c r="M977" s="9">
        <f t="shared" si="326"/>
        <v>16.811915514282987</v>
      </c>
      <c r="N977" s="9">
        <f t="shared" si="326"/>
        <v>20.758522803727629</v>
      </c>
    </row>
    <row r="978" spans="1:14">
      <c r="A978">
        <v>2</v>
      </c>
      <c r="B978">
        <v>25</v>
      </c>
      <c r="C978" t="s">
        <v>25</v>
      </c>
      <c r="D978">
        <v>29</v>
      </c>
      <c r="E978" t="s">
        <v>419</v>
      </c>
      <c r="F978" t="s">
        <v>420</v>
      </c>
      <c r="G978" s="9">
        <f t="shared" ref="G978:N978" si="327">(G910/G128)*100</f>
        <v>3.9572522966331443</v>
      </c>
      <c r="H978" s="9">
        <f t="shared" si="327"/>
        <v>4.1994374417055438</v>
      </c>
      <c r="I978" s="9">
        <f t="shared" si="327"/>
        <v>3.97239074455549</v>
      </c>
      <c r="J978" s="9">
        <f t="shared" si="327"/>
        <v>4.1023502577141286</v>
      </c>
      <c r="K978" s="9">
        <f t="shared" si="327"/>
        <v>4.0070531115912775</v>
      </c>
      <c r="L978" s="9">
        <f t="shared" si="327"/>
        <v>3.9286363098794865</v>
      </c>
      <c r="M978" s="9">
        <f t="shared" si="327"/>
        <v>3.8558580504603519</v>
      </c>
      <c r="N978" s="9">
        <f t="shared" si="327"/>
        <v>3.8588748416146705</v>
      </c>
    </row>
    <row r="979" spans="1:14">
      <c r="A979">
        <v>3</v>
      </c>
      <c r="B979">
        <v>26</v>
      </c>
      <c r="C979" t="s">
        <v>26</v>
      </c>
      <c r="D979">
        <v>29</v>
      </c>
      <c r="E979" t="s">
        <v>419</v>
      </c>
      <c r="F979" t="s">
        <v>420</v>
      </c>
      <c r="G979" s="9">
        <f t="shared" ref="G979:N979" si="328">(G911/G129)*100</f>
        <v>17.101850597649026</v>
      </c>
      <c r="H979" s="9">
        <f t="shared" si="328"/>
        <v>16.497546243952229</v>
      </c>
      <c r="I979" s="9">
        <f t="shared" si="328"/>
        <v>16.234234942967461</v>
      </c>
      <c r="J979" s="9">
        <f t="shared" si="328"/>
        <v>16.810481626702213</v>
      </c>
      <c r="K979" s="9">
        <f t="shared" si="328"/>
        <v>16.795529340002606</v>
      </c>
      <c r="L979" s="9">
        <f t="shared" si="328"/>
        <v>16.472771936732418</v>
      </c>
      <c r="M979" s="9">
        <f t="shared" si="328"/>
        <v>16.345392787470264</v>
      </c>
      <c r="N979" s="9">
        <f t="shared" si="328"/>
        <v>15.726037328516892</v>
      </c>
    </row>
    <row r="980" spans="1:14">
      <c r="A980">
        <v>2</v>
      </c>
      <c r="B980">
        <v>27</v>
      </c>
      <c r="C980" t="s">
        <v>27</v>
      </c>
      <c r="D980">
        <v>29</v>
      </c>
      <c r="E980" t="s">
        <v>419</v>
      </c>
      <c r="F980" t="s">
        <v>420</v>
      </c>
      <c r="G980" s="9">
        <f t="shared" ref="G980:N980" si="329">(G912/G130)*100</f>
        <v>11.104223599499278</v>
      </c>
      <c r="H980" s="9">
        <f t="shared" si="329"/>
        <v>10.596900669193355</v>
      </c>
      <c r="I980" s="9">
        <f t="shared" si="329"/>
        <v>10.045392203259601</v>
      </c>
      <c r="J980" s="9">
        <f t="shared" si="329"/>
        <v>10.130429737167615</v>
      </c>
      <c r="K980" s="9">
        <f t="shared" si="329"/>
        <v>9.3045717909622816</v>
      </c>
      <c r="L980" s="9">
        <f t="shared" si="329"/>
        <v>8.9147132562517974</v>
      </c>
      <c r="M980" s="9">
        <f t="shared" si="329"/>
        <v>8.8429909757106895</v>
      </c>
      <c r="N980" s="9">
        <f t="shared" si="329"/>
        <v>8.8478386194823582</v>
      </c>
    </row>
    <row r="981" spans="1:14">
      <c r="A981">
        <v>2</v>
      </c>
      <c r="B981">
        <v>28</v>
      </c>
      <c r="C981" t="s">
        <v>28</v>
      </c>
      <c r="D981">
        <v>29</v>
      </c>
      <c r="E981" t="s">
        <v>419</v>
      </c>
      <c r="F981" t="s">
        <v>420</v>
      </c>
      <c r="G981" s="9">
        <f t="shared" ref="G981:N981" si="330">(G913/G131)*100</f>
        <v>14.386362764656917</v>
      </c>
      <c r="H981" s="9">
        <f t="shared" si="330"/>
        <v>13.797918875443482</v>
      </c>
      <c r="I981" s="9">
        <f t="shared" si="330"/>
        <v>13.770402265948587</v>
      </c>
      <c r="J981" s="9">
        <f t="shared" si="330"/>
        <v>12.94429347205743</v>
      </c>
      <c r="K981" s="9">
        <f t="shared" si="330"/>
        <v>11.756719869267597</v>
      </c>
      <c r="L981" s="9">
        <f t="shared" si="330"/>
        <v>11.359768453290551</v>
      </c>
      <c r="M981" s="9">
        <f t="shared" si="330"/>
        <v>10.764074445746646</v>
      </c>
      <c r="N981" s="9">
        <f t="shared" si="330"/>
        <v>10.246874901860824</v>
      </c>
    </row>
    <row r="982" spans="1:14">
      <c r="A982">
        <v>4</v>
      </c>
      <c r="B982">
        <v>29</v>
      </c>
      <c r="C982" t="s">
        <v>29</v>
      </c>
      <c r="D982">
        <v>29</v>
      </c>
      <c r="E982" t="s">
        <v>419</v>
      </c>
      <c r="F982" t="s">
        <v>420</v>
      </c>
      <c r="G982" s="9">
        <f t="shared" ref="G982:N982" si="331">(G914/G132)*100</f>
        <v>15.810460482411465</v>
      </c>
      <c r="H982" s="9">
        <f t="shared" si="331"/>
        <v>15.672967038052141</v>
      </c>
      <c r="I982" s="9">
        <f t="shared" si="331"/>
        <v>15.102244889337724</v>
      </c>
      <c r="J982" s="9">
        <f t="shared" si="331"/>
        <v>14.758985904536143</v>
      </c>
      <c r="K982" s="9">
        <f t="shared" si="331"/>
        <v>14.225404138129239</v>
      </c>
      <c r="L982" s="9">
        <f t="shared" si="331"/>
        <v>14.158849132654112</v>
      </c>
      <c r="M982" s="9">
        <f t="shared" si="331"/>
        <v>13.959166986975136</v>
      </c>
      <c r="N982" s="9">
        <f t="shared" si="331"/>
        <v>13.887472550481386</v>
      </c>
    </row>
    <row r="983" spans="1:14">
      <c r="A983">
        <v>3</v>
      </c>
      <c r="B983">
        <v>30</v>
      </c>
      <c r="C983" t="s">
        <v>30</v>
      </c>
      <c r="D983">
        <v>29</v>
      </c>
      <c r="E983" t="s">
        <v>419</v>
      </c>
      <c r="F983" t="s">
        <v>420</v>
      </c>
      <c r="G983" s="9">
        <f t="shared" ref="G983:N983" si="332">(G915/G133)*100</f>
        <v>16.941056163099638</v>
      </c>
      <c r="H983" s="9">
        <f t="shared" si="332"/>
        <v>17.048102623142398</v>
      </c>
      <c r="I983" s="9">
        <f t="shared" si="332"/>
        <v>17.386224590846595</v>
      </c>
      <c r="J983" s="9">
        <f t="shared" si="332"/>
        <v>18.010612344405942</v>
      </c>
      <c r="K983" s="9">
        <f t="shared" si="332"/>
        <v>17.101343454774412</v>
      </c>
      <c r="L983" s="9">
        <f t="shared" si="332"/>
        <v>17.004404970181987</v>
      </c>
      <c r="M983" s="9">
        <f t="shared" si="332"/>
        <v>16.972364251027869</v>
      </c>
      <c r="N983" s="9">
        <f t="shared" si="332"/>
        <v>16.39772924019405</v>
      </c>
    </row>
    <row r="984" spans="1:14">
      <c r="A984">
        <v>2</v>
      </c>
      <c r="B984">
        <v>31</v>
      </c>
      <c r="C984" t="s">
        <v>31</v>
      </c>
      <c r="D984">
        <v>29</v>
      </c>
      <c r="E984" t="s">
        <v>419</v>
      </c>
      <c r="F984" t="s">
        <v>420</v>
      </c>
      <c r="G984" s="9">
        <f t="shared" ref="G984:N984" si="333">(G916/G134)*100</f>
        <v>12.611182645133734</v>
      </c>
      <c r="H984" s="9">
        <f t="shared" si="333"/>
        <v>12.462845242624402</v>
      </c>
      <c r="I984" s="9">
        <f t="shared" si="333"/>
        <v>12.072733749169883</v>
      </c>
      <c r="J984" s="9">
        <f t="shared" si="333"/>
        <v>12.624351325130483</v>
      </c>
      <c r="K984" s="9">
        <f t="shared" si="333"/>
        <v>11.994602264897011</v>
      </c>
      <c r="L984" s="9">
        <f t="shared" si="333"/>
        <v>11.29649959448353</v>
      </c>
      <c r="M984" s="9">
        <f t="shared" si="333"/>
        <v>11.200550447504673</v>
      </c>
      <c r="N984" s="9">
        <f t="shared" si="333"/>
        <v>11.202583581556306</v>
      </c>
    </row>
    <row r="985" spans="1:14">
      <c r="A985">
        <v>3</v>
      </c>
      <c r="B985">
        <v>32</v>
      </c>
      <c r="C985" t="s">
        <v>32</v>
      </c>
      <c r="D985">
        <v>29</v>
      </c>
      <c r="E985" t="s">
        <v>419</v>
      </c>
      <c r="F985" t="s">
        <v>420</v>
      </c>
      <c r="G985" s="9">
        <f t="shared" ref="G985:N985" si="334">(G917/G135)*100</f>
        <v>7.915789035635469</v>
      </c>
      <c r="H985" s="9">
        <f t="shared" si="334"/>
        <v>7.9905140568766049</v>
      </c>
      <c r="I985" s="9">
        <f t="shared" si="334"/>
        <v>7.7549710796365208</v>
      </c>
      <c r="J985" s="9">
        <f t="shared" si="334"/>
        <v>7.6630074062841533</v>
      </c>
      <c r="K985" s="9">
        <f t="shared" si="334"/>
        <v>6.9548317829433399</v>
      </c>
      <c r="L985" s="9">
        <f t="shared" si="334"/>
        <v>7.162379846465929</v>
      </c>
      <c r="M985" s="9">
        <f t="shared" si="334"/>
        <v>7.236050235899806</v>
      </c>
      <c r="N985" s="9">
        <f t="shared" si="334"/>
        <v>7.2242785833880552</v>
      </c>
    </row>
    <row r="986" spans="1:14">
      <c r="A986">
        <v>2</v>
      </c>
      <c r="B986">
        <v>33</v>
      </c>
      <c r="C986" t="s">
        <v>33</v>
      </c>
      <c r="D986">
        <v>29</v>
      </c>
      <c r="E986" t="s">
        <v>419</v>
      </c>
      <c r="F986" t="s">
        <v>420</v>
      </c>
      <c r="G986" s="9">
        <f t="shared" ref="G986:N986" si="335">(G918/G136)*100</f>
        <v>7.5328773489558669</v>
      </c>
      <c r="H986" s="9">
        <f t="shared" si="335"/>
        <v>7.3868999708404575</v>
      </c>
      <c r="I986" s="9">
        <f t="shared" si="335"/>
        <v>7.2236674425827205</v>
      </c>
      <c r="J986" s="9">
        <f t="shared" si="335"/>
        <v>7.0415667347155182</v>
      </c>
      <c r="K986" s="9">
        <f t="shared" si="335"/>
        <v>6.6698497988104526</v>
      </c>
      <c r="L986" s="9">
        <f t="shared" si="335"/>
        <v>6.7101670320736666</v>
      </c>
      <c r="M986" s="9">
        <f t="shared" si="335"/>
        <v>6.534567042976601</v>
      </c>
      <c r="N986" s="9">
        <f t="shared" si="335"/>
        <v>6.2382296657683822</v>
      </c>
    </row>
    <row r="987" spans="1:14">
      <c r="A987">
        <v>4</v>
      </c>
      <c r="B987">
        <v>34</v>
      </c>
      <c r="C987" t="s">
        <v>34</v>
      </c>
      <c r="D987">
        <v>29</v>
      </c>
      <c r="E987" t="s">
        <v>419</v>
      </c>
      <c r="F987" t="s">
        <v>420</v>
      </c>
      <c r="G987" s="9">
        <f t="shared" ref="G987:N987" si="336">(G919/G137)*100</f>
        <v>15.215391182748725</v>
      </c>
      <c r="H987" s="9">
        <f t="shared" si="336"/>
        <v>15.276770480824093</v>
      </c>
      <c r="I987" s="9">
        <f t="shared" si="336"/>
        <v>15.157979140838243</v>
      </c>
      <c r="J987" s="9">
        <f t="shared" si="336"/>
        <v>15.237158196284858</v>
      </c>
      <c r="K987" s="9">
        <f t="shared" si="336"/>
        <v>14.768348048091626</v>
      </c>
      <c r="L987" s="9">
        <f t="shared" si="336"/>
        <v>14.19747754859538</v>
      </c>
      <c r="M987" s="9">
        <f t="shared" si="336"/>
        <v>13.832542193797002</v>
      </c>
      <c r="N987" s="9">
        <f t="shared" si="336"/>
        <v>13.382420490356392</v>
      </c>
    </row>
    <row r="988" spans="1:14">
      <c r="A988">
        <v>4</v>
      </c>
      <c r="B988">
        <v>1</v>
      </c>
      <c r="C988" t="s">
        <v>1</v>
      </c>
      <c r="D988">
        <v>30</v>
      </c>
      <c r="E988" t="s">
        <v>423</v>
      </c>
      <c r="F988" t="s">
        <v>424</v>
      </c>
      <c r="G988" s="9">
        <f>gov_rev!E38</f>
        <v>20.627554056646403</v>
      </c>
      <c r="H988" s="9">
        <f>gov_rev!F38</f>
        <v>10.14389882740312</v>
      </c>
      <c r="I988" s="9">
        <f>gov_rev!G38</f>
        <v>14.784919381949324</v>
      </c>
      <c r="J988" s="9">
        <f>gov_rev!H38</f>
        <v>0.75681147994735021</v>
      </c>
      <c r="K988" s="9">
        <f>gov_rev!I38</f>
        <v>5.7327830987134343</v>
      </c>
      <c r="L988" s="9">
        <f>gov_rev!J38</f>
        <v>16.065483586804994</v>
      </c>
      <c r="M988" s="9">
        <f>gov_rev!K38</f>
        <v>0.53509893497947214</v>
      </c>
      <c r="N988" s="9">
        <f>gov_rev!L38</f>
        <v>7.604279881392717</v>
      </c>
    </row>
    <row r="989" spans="1:14">
      <c r="A989">
        <v>3</v>
      </c>
      <c r="B989">
        <v>2</v>
      </c>
      <c r="C989" t="s">
        <v>2</v>
      </c>
      <c r="D989">
        <v>30</v>
      </c>
      <c r="E989" t="s">
        <v>423</v>
      </c>
      <c r="F989" t="s">
        <v>424</v>
      </c>
      <c r="G989" s="9">
        <f>gov_rev!E39</f>
        <v>36.477398162645855</v>
      </c>
      <c r="H989" s="9">
        <f>gov_rev!F39</f>
        <v>-1.7819492040505258</v>
      </c>
      <c r="I989" s="9">
        <f>gov_rev!G39</f>
        <v>28.284020645383002</v>
      </c>
      <c r="J989" s="9">
        <f>gov_rev!H39</f>
        <v>8.5259164143917552</v>
      </c>
      <c r="K989" s="9">
        <f>gov_rev!I39</f>
        <v>5.6572638264304143</v>
      </c>
      <c r="L989" s="9">
        <f>gov_rev!J39</f>
        <v>14.157771987065004</v>
      </c>
      <c r="M989" s="9">
        <f>gov_rev!K39</f>
        <v>4.4592586114994948</v>
      </c>
      <c r="N989" s="9">
        <f>gov_rev!L39</f>
        <v>1.0245603070469844</v>
      </c>
    </row>
    <row r="990" spans="1:14">
      <c r="A990">
        <v>1</v>
      </c>
      <c r="B990">
        <v>3</v>
      </c>
      <c r="C990" t="s">
        <v>3</v>
      </c>
      <c r="D990">
        <v>30</v>
      </c>
      <c r="E990" t="s">
        <v>423</v>
      </c>
      <c r="F990" t="s">
        <v>424</v>
      </c>
      <c r="G990" s="9">
        <f>gov_rev!E40</f>
        <v>16.040266603212807</v>
      </c>
      <c r="H990" s="9">
        <f>gov_rev!F40</f>
        <v>11.316606923713014</v>
      </c>
      <c r="I990" s="9">
        <f>gov_rev!G40</f>
        <v>11.541330950559336</v>
      </c>
      <c r="J990" s="9">
        <f>gov_rev!H40</f>
        <v>9.7351467846479967</v>
      </c>
      <c r="K990" s="9">
        <f>gov_rev!I40</f>
        <v>3.3315862912487004</v>
      </c>
      <c r="L990" s="9">
        <f>gov_rev!J40</f>
        <v>15.445112638509517</v>
      </c>
      <c r="M990" s="9">
        <f>gov_rev!K40</f>
        <v>13.591719327861762</v>
      </c>
      <c r="N990" s="9">
        <f>gov_rev!L40</f>
        <v>5.9794413561634174</v>
      </c>
    </row>
    <row r="991" spans="1:14">
      <c r="A991">
        <v>1</v>
      </c>
      <c r="B991">
        <v>4</v>
      </c>
      <c r="C991" t="s">
        <v>4</v>
      </c>
      <c r="D991">
        <v>30</v>
      </c>
      <c r="E991" t="s">
        <v>423</v>
      </c>
      <c r="F991" t="s">
        <v>424</v>
      </c>
      <c r="G991" s="9">
        <f>gov_rev!E41</f>
        <v>44.149657164531256</v>
      </c>
      <c r="H991" s="9">
        <f>gov_rev!F41</f>
        <v>5.6337673854387704</v>
      </c>
      <c r="I991" s="9">
        <f>gov_rev!G41</f>
        <v>23.602078865976452</v>
      </c>
      <c r="J991" s="9">
        <f>gov_rev!H41</f>
        <v>3.6753266247271599</v>
      </c>
      <c r="K991" s="9">
        <f>gov_rev!I41</f>
        <v>18.124098604559013</v>
      </c>
      <c r="L991" s="9">
        <f>gov_rev!J41</f>
        <v>12.125948503967287</v>
      </c>
      <c r="M991" s="9">
        <f>gov_rev!K41</f>
        <v>6.3290427171052377</v>
      </c>
      <c r="N991" s="9">
        <f>gov_rev!L41</f>
        <v>14.646941784816537</v>
      </c>
    </row>
    <row r="992" spans="1:14">
      <c r="A992">
        <v>1</v>
      </c>
      <c r="B992">
        <v>5</v>
      </c>
      <c r="C992" t="s">
        <v>5</v>
      </c>
      <c r="D992">
        <v>30</v>
      </c>
      <c r="E992" t="s">
        <v>423</v>
      </c>
      <c r="F992" t="s">
        <v>424</v>
      </c>
      <c r="G992" s="9">
        <f>gov_rev!E42</f>
        <v>33.894530131523524</v>
      </c>
      <c r="H992" s="9">
        <f>gov_rev!F42</f>
        <v>7.9692009741703984</v>
      </c>
      <c r="I992" s="9">
        <f>gov_rev!G42</f>
        <v>17.734714013021957</v>
      </c>
      <c r="J992" s="9">
        <f>gov_rev!H42</f>
        <v>9.7893556616298394</v>
      </c>
      <c r="K992" s="9">
        <f>gov_rev!I42</f>
        <v>8.0197498118705255</v>
      </c>
      <c r="L992" s="9">
        <f>gov_rev!J42</f>
        <v>19.061846759417268</v>
      </c>
      <c r="M992" s="9">
        <f>gov_rev!K42</f>
        <v>1.6840323214401653</v>
      </c>
      <c r="N992" s="9">
        <f>gov_rev!L42</f>
        <v>17.650662316677689</v>
      </c>
    </row>
    <row r="993" spans="1:14">
      <c r="A993">
        <v>4</v>
      </c>
      <c r="B993">
        <v>6</v>
      </c>
      <c r="C993" t="s">
        <v>6</v>
      </c>
      <c r="D993">
        <v>30</v>
      </c>
      <c r="E993" t="s">
        <v>423</v>
      </c>
      <c r="F993" t="s">
        <v>424</v>
      </c>
      <c r="G993" s="9">
        <f>gov_rev!E43</f>
        <v>33.773222348575807</v>
      </c>
      <c r="H993" s="9">
        <f>gov_rev!F43</f>
        <v>11.255297782391583</v>
      </c>
      <c r="I993" s="9">
        <f>gov_rev!G43</f>
        <v>16.456159418611229</v>
      </c>
      <c r="J993" s="9">
        <f>gov_rev!H43</f>
        <v>14.910479227889017</v>
      </c>
      <c r="K993" s="9">
        <f>gov_rev!I43</f>
        <v>14.034451287100769</v>
      </c>
      <c r="L993" s="9">
        <f>gov_rev!J43</f>
        <v>11.91302448766276</v>
      </c>
      <c r="M993" s="9">
        <f>gov_rev!K43</f>
        <v>1.5314878849799207</v>
      </c>
      <c r="N993" s="9">
        <f>gov_rev!L43</f>
        <v>8.6360356426865579</v>
      </c>
    </row>
    <row r="994" spans="1:14">
      <c r="A994">
        <v>3</v>
      </c>
      <c r="B994">
        <v>7</v>
      </c>
      <c r="C994" t="s">
        <v>7</v>
      </c>
      <c r="D994">
        <v>30</v>
      </c>
      <c r="E994" t="s">
        <v>423</v>
      </c>
      <c r="F994" t="s">
        <v>424</v>
      </c>
      <c r="G994" s="9">
        <f>gov_rev!E44</f>
        <v>4.6894508913120303</v>
      </c>
      <c r="H994" s="9">
        <f>gov_rev!F44</f>
        <v>9.8083272344334116</v>
      </c>
      <c r="I994" s="9">
        <f>gov_rev!G44</f>
        <v>35.479366555022708</v>
      </c>
      <c r="J994" s="9">
        <f>gov_rev!H44</f>
        <v>1.3537016507854105</v>
      </c>
      <c r="K994" s="9">
        <f>gov_rev!I44</f>
        <v>15.41060959842666</v>
      </c>
      <c r="L994" s="9">
        <f>gov_rev!J44</f>
        <v>4.6734408573276376</v>
      </c>
      <c r="M994" s="9">
        <f>gov_rev!K44</f>
        <v>3.6063608061632335</v>
      </c>
      <c r="N994" s="9">
        <f>gov_rev!L44</f>
        <v>15.997139745094223</v>
      </c>
    </row>
    <row r="995" spans="1:14">
      <c r="A995">
        <v>2</v>
      </c>
      <c r="B995">
        <v>8</v>
      </c>
      <c r="C995" t="s">
        <v>8</v>
      </c>
      <c r="D995">
        <v>30</v>
      </c>
      <c r="E995" t="s">
        <v>423</v>
      </c>
      <c r="F995" t="s">
        <v>424</v>
      </c>
      <c r="G995" s="9">
        <f>gov_rev!E45</f>
        <v>25.026428553545156</v>
      </c>
      <c r="H995" s="9">
        <f>gov_rev!F45</f>
        <v>17.372241445297586</v>
      </c>
      <c r="I995" s="9">
        <f>gov_rev!G45</f>
        <v>5.5362931512718649</v>
      </c>
      <c r="J995" s="9">
        <f>gov_rev!H45</f>
        <v>0.87836426643748133</v>
      </c>
      <c r="K995" s="9">
        <f>gov_rev!I45</f>
        <v>21.659427832707735</v>
      </c>
      <c r="L995" s="9">
        <f>gov_rev!J45</f>
        <v>20.524758469442972</v>
      </c>
      <c r="M995" s="9">
        <f>gov_rev!K45</f>
        <v>-5.5350923340959142</v>
      </c>
      <c r="N995" s="9">
        <f>gov_rev!L45</f>
        <v>22.11274364312068</v>
      </c>
    </row>
    <row r="996" spans="1:14">
      <c r="A996">
        <v>3</v>
      </c>
      <c r="B996">
        <v>9</v>
      </c>
      <c r="C996" t="s">
        <v>9</v>
      </c>
      <c r="D996">
        <v>30</v>
      </c>
      <c r="E996" t="s">
        <v>423</v>
      </c>
      <c r="F996" t="s">
        <v>424</v>
      </c>
      <c r="G996" s="9">
        <f>gov_rev!E46</f>
        <v>27.702780878716471</v>
      </c>
      <c r="H996" s="9">
        <f>gov_rev!F46</f>
        <v>-7.8472164928273136</v>
      </c>
      <c r="I996" s="9">
        <f>gov_rev!G46</f>
        <v>29.377404315163204</v>
      </c>
      <c r="J996" s="9">
        <f>gov_rev!H46</f>
        <v>-1.1164731366522407</v>
      </c>
      <c r="K996" s="9">
        <f>gov_rev!I46</f>
        <v>2.372577218593741</v>
      </c>
      <c r="L996" s="9">
        <f>gov_rev!J46</f>
        <v>34.372657206331894</v>
      </c>
      <c r="M996" s="9">
        <f>gov_rev!K46</f>
        <v>2.48997448472974</v>
      </c>
      <c r="N996" s="9">
        <f>gov_rev!L46</f>
        <v>2.3816166247210946</v>
      </c>
    </row>
    <row r="997" spans="1:14">
      <c r="A997">
        <v>3</v>
      </c>
      <c r="B997">
        <v>10</v>
      </c>
      <c r="C997" t="s">
        <v>10</v>
      </c>
      <c r="D997">
        <v>30</v>
      </c>
      <c r="E997" t="s">
        <v>423</v>
      </c>
      <c r="F997" t="s">
        <v>424</v>
      </c>
      <c r="G997" s="9">
        <f>gov_rev!E47</f>
        <v>52.68991668143488</v>
      </c>
      <c r="H997" s="9">
        <f>gov_rev!F47</f>
        <v>-1.342134315166732</v>
      </c>
      <c r="I997" s="9">
        <f>gov_rev!G47</f>
        <v>33.986827348012106</v>
      </c>
      <c r="J997" s="9">
        <f>gov_rev!H47</f>
        <v>7.6152193050651018</v>
      </c>
      <c r="K997" s="9">
        <f>gov_rev!I47</f>
        <v>15.343843878926844</v>
      </c>
      <c r="L997" s="9">
        <f>gov_rev!J47</f>
        <v>16.140378243907037</v>
      </c>
      <c r="M997" s="9">
        <f>gov_rev!K47</f>
        <v>5.4566202784066542</v>
      </c>
      <c r="N997" s="9">
        <f>gov_rev!L47</f>
        <v>2.8399610106683015</v>
      </c>
    </row>
    <row r="998" spans="1:14">
      <c r="A998">
        <v>3</v>
      </c>
      <c r="B998">
        <v>11</v>
      </c>
      <c r="C998" t="s">
        <v>11</v>
      </c>
      <c r="D998">
        <v>30</v>
      </c>
      <c r="E998" t="s">
        <v>423</v>
      </c>
      <c r="F998" t="s">
        <v>424</v>
      </c>
      <c r="G998" s="9">
        <f>gov_rev!E48</f>
        <v>54.94159128162093</v>
      </c>
      <c r="H998" s="9">
        <f>gov_rev!F48</f>
        <v>2.015967559635512</v>
      </c>
      <c r="I998" s="9">
        <f>gov_rev!G48</f>
        <v>27.050791093882175</v>
      </c>
      <c r="J998" s="9">
        <f>gov_rev!H48</f>
        <v>11.022255707750507</v>
      </c>
      <c r="K998" s="9">
        <f>gov_rev!I48</f>
        <v>16.665066174222076</v>
      </c>
      <c r="L998" s="9">
        <f>gov_rev!J48</f>
        <v>20.733890410820742</v>
      </c>
      <c r="M998" s="9">
        <f>gov_rev!K48</f>
        <v>4.2152329472837646</v>
      </c>
      <c r="N998" s="9">
        <f>gov_rev!L48</f>
        <v>5.1139451771287314</v>
      </c>
    </row>
    <row r="999" spans="1:14">
      <c r="A999">
        <v>3</v>
      </c>
      <c r="B999">
        <v>12</v>
      </c>
      <c r="C999" t="s">
        <v>12</v>
      </c>
      <c r="D999">
        <v>30</v>
      </c>
      <c r="E999" t="s">
        <v>423</v>
      </c>
      <c r="F999" t="s">
        <v>424</v>
      </c>
      <c r="G999" s="9">
        <f>gov_rev!E49</f>
        <v>35.234765772293301</v>
      </c>
      <c r="H999" s="9">
        <f>gov_rev!F49</f>
        <v>-1.6536421797661682</v>
      </c>
      <c r="I999" s="9">
        <f>gov_rev!G49</f>
        <v>35.892096942178433</v>
      </c>
      <c r="J999" s="9">
        <f>gov_rev!H49</f>
        <v>7.0091087806349872</v>
      </c>
      <c r="K999" s="9">
        <f>gov_rev!I49</f>
        <v>12.298077463790769</v>
      </c>
      <c r="L999" s="9">
        <f>gov_rev!J49</f>
        <v>19.637389000822925</v>
      </c>
      <c r="M999" s="9">
        <f>gov_rev!K49</f>
        <v>6.9486801698002587</v>
      </c>
      <c r="N999" s="9">
        <f>gov_rev!L49</f>
        <v>-3.7834400731617812E-2</v>
      </c>
    </row>
    <row r="1000" spans="1:14">
      <c r="A1000">
        <v>1</v>
      </c>
      <c r="B1000">
        <v>13</v>
      </c>
      <c r="C1000" t="s">
        <v>13</v>
      </c>
      <c r="D1000">
        <v>30</v>
      </c>
      <c r="E1000" t="s">
        <v>423</v>
      </c>
      <c r="F1000" t="s">
        <v>424</v>
      </c>
      <c r="G1000" s="9">
        <f>gov_rev!E50</f>
        <v>33.180007770505668</v>
      </c>
      <c r="H1000" s="9">
        <f>gov_rev!F50</f>
        <v>10.713646813847788</v>
      </c>
      <c r="I1000" s="9">
        <f>gov_rev!G50</f>
        <v>14.555455672556739</v>
      </c>
      <c r="J1000" s="9">
        <f>gov_rev!H50</f>
        <v>9.4999690841100382</v>
      </c>
      <c r="K1000" s="9">
        <f>gov_rev!I50</f>
        <v>10.342911758402051</v>
      </c>
      <c r="L1000" s="9">
        <f>gov_rev!J50</f>
        <v>19.908535656031056</v>
      </c>
      <c r="M1000" s="9">
        <f>gov_rev!K50</f>
        <v>5.0258813732046548</v>
      </c>
      <c r="N1000" s="9">
        <f>gov_rev!L50</f>
        <v>1.7774903053130675</v>
      </c>
    </row>
    <row r="1001" spans="1:14">
      <c r="A1001">
        <v>2</v>
      </c>
      <c r="B1001">
        <v>14</v>
      </c>
      <c r="C1001" t="s">
        <v>14</v>
      </c>
      <c r="D1001">
        <v>30</v>
      </c>
      <c r="E1001" t="s">
        <v>423</v>
      </c>
      <c r="F1001" t="s">
        <v>424</v>
      </c>
      <c r="G1001" s="9">
        <f>gov_rev!E51</f>
        <v>39.18522215988034</v>
      </c>
      <c r="H1001" s="9">
        <f>gov_rev!F51</f>
        <v>-0.27169103819372209</v>
      </c>
      <c r="I1001" s="9">
        <f>gov_rev!G51</f>
        <v>9.6907883622219906</v>
      </c>
      <c r="J1001" s="9">
        <f>gov_rev!H51</f>
        <v>-0.9643315012105802</v>
      </c>
      <c r="K1001" s="9">
        <f>gov_rev!I51</f>
        <v>9.9257142965483158</v>
      </c>
      <c r="L1001" s="9">
        <f>gov_rev!J51</f>
        <v>7.414119783960138</v>
      </c>
      <c r="M1001" s="9">
        <f>gov_rev!K51</f>
        <v>17.621001151117532</v>
      </c>
      <c r="N1001" s="9">
        <f>gov_rev!L51</f>
        <v>5.6775863640728064</v>
      </c>
    </row>
    <row r="1002" spans="1:14">
      <c r="A1002">
        <v>3</v>
      </c>
      <c r="B1002">
        <v>15</v>
      </c>
      <c r="C1002" t="s">
        <v>15</v>
      </c>
      <c r="D1002">
        <v>30</v>
      </c>
      <c r="E1002" t="s">
        <v>423</v>
      </c>
      <c r="F1002" t="s">
        <v>424</v>
      </c>
      <c r="G1002" s="9">
        <f>gov_rev!E52</f>
        <v>30.80662912856933</v>
      </c>
      <c r="H1002" s="9">
        <f>gov_rev!F52</f>
        <v>-0.48911348294679025</v>
      </c>
      <c r="I1002" s="9">
        <f>gov_rev!G52</f>
        <v>25.100988770942976</v>
      </c>
      <c r="J1002" s="9">
        <f>gov_rev!H52</f>
        <v>3.9317888803861001</v>
      </c>
      <c r="K1002" s="9">
        <f>gov_rev!I52</f>
        <v>9.0925273030680422</v>
      </c>
      <c r="L1002" s="9">
        <f>gov_rev!J52</f>
        <v>15.568612697459926</v>
      </c>
      <c r="M1002" s="9">
        <f>gov_rev!K52</f>
        <v>14.16978666935873</v>
      </c>
      <c r="N1002" s="9">
        <f>gov_rev!L52</f>
        <v>9.9398447903751741</v>
      </c>
    </row>
    <row r="1003" spans="1:14">
      <c r="A1003">
        <v>2</v>
      </c>
      <c r="B1003">
        <v>16</v>
      </c>
      <c r="C1003" t="s">
        <v>16</v>
      </c>
      <c r="D1003">
        <v>30</v>
      </c>
      <c r="E1003" t="s">
        <v>423</v>
      </c>
      <c r="F1003" t="s">
        <v>424</v>
      </c>
      <c r="G1003" s="9">
        <f>gov_rev!E53</f>
        <v>21.079245330982175</v>
      </c>
      <c r="H1003" s="9">
        <f>gov_rev!F53</f>
        <v>-3.2513478650995076</v>
      </c>
      <c r="I1003" s="9">
        <f>gov_rev!G53</f>
        <v>-1.8623652173913041</v>
      </c>
      <c r="J1003" s="9">
        <f>gov_rev!H53</f>
        <v>-16.919582683698529</v>
      </c>
      <c r="K1003" s="9">
        <f>gov_rev!I53</f>
        <v>-14.83082955955075</v>
      </c>
      <c r="L1003" s="9">
        <f>gov_rev!J53</f>
        <v>2.1165384045136459</v>
      </c>
      <c r="M1003" s="9">
        <f>gov_rev!K53</f>
        <v>30.838398582224901</v>
      </c>
      <c r="N1003" s="9">
        <f>gov_rev!L53</f>
        <v>-1.1239375482155145</v>
      </c>
    </row>
    <row r="1004" spans="1:14">
      <c r="A1004">
        <v>1</v>
      </c>
      <c r="B1004">
        <v>17</v>
      </c>
      <c r="C1004" t="s">
        <v>17</v>
      </c>
      <c r="D1004">
        <v>30</v>
      </c>
      <c r="E1004" t="s">
        <v>423</v>
      </c>
      <c r="F1004" t="s">
        <v>424</v>
      </c>
      <c r="G1004" s="9">
        <f>gov_rev!E54</f>
        <v>0</v>
      </c>
      <c r="H1004" s="9">
        <f>gov_rev!F54</f>
        <v>0</v>
      </c>
      <c r="I1004" s="9">
        <f>gov_rev!G54</f>
        <v>0</v>
      </c>
      <c r="J1004" s="9">
        <f>gov_rev!H54</f>
        <v>-4.5574297602740454</v>
      </c>
      <c r="K1004" s="9">
        <f>gov_rev!I54</f>
        <v>61.521355485352579</v>
      </c>
      <c r="L1004" s="9">
        <f>gov_rev!J54</f>
        <v>-4.6821949715107669</v>
      </c>
      <c r="M1004" s="9">
        <f>gov_rev!K54</f>
        <v>8.8549442563739191</v>
      </c>
      <c r="N1004" s="9">
        <f>gov_rev!L54</f>
        <v>6.0932454896672983</v>
      </c>
    </row>
    <row r="1005" spans="1:14">
      <c r="A1005">
        <v>2</v>
      </c>
      <c r="B1005">
        <v>18</v>
      </c>
      <c r="C1005" t="s">
        <v>48</v>
      </c>
      <c r="D1005">
        <v>30</v>
      </c>
      <c r="E1005" t="s">
        <v>423</v>
      </c>
      <c r="F1005" t="s">
        <v>424</v>
      </c>
      <c r="G1005" s="9">
        <f>gov_rev!E55</f>
        <v>31.783214994650287</v>
      </c>
      <c r="H1005" s="9">
        <f>gov_rev!F55</f>
        <v>-0.66812365317074907</v>
      </c>
      <c r="I1005" s="9">
        <f>gov_rev!G55</f>
        <v>18.816453376571406</v>
      </c>
      <c r="J1005" s="9">
        <f>gov_rev!H55</f>
        <v>-13.899324640267741</v>
      </c>
      <c r="K1005" s="9">
        <f>gov_rev!I55</f>
        <v>13.494504340270176</v>
      </c>
      <c r="L1005" s="9">
        <f>gov_rev!J55</f>
        <v>14.008940571700212</v>
      </c>
      <c r="M1005" s="9">
        <f>gov_rev!K55</f>
        <v>7.6133182257739573</v>
      </c>
      <c r="N1005" s="9">
        <f>gov_rev!L55</f>
        <v>3.7066287068144188</v>
      </c>
    </row>
    <row r="1006" spans="1:14">
      <c r="A1006">
        <v>2</v>
      </c>
      <c r="B1006">
        <v>19</v>
      </c>
      <c r="C1006" t="s">
        <v>19</v>
      </c>
      <c r="D1006">
        <v>30</v>
      </c>
      <c r="E1006" t="s">
        <v>423</v>
      </c>
      <c r="F1006" t="s">
        <v>424</v>
      </c>
      <c r="G1006" s="9">
        <f>gov_rev!E56</f>
        <v>48.022854039527708</v>
      </c>
      <c r="H1006" s="9">
        <f>gov_rev!F56</f>
        <v>17.870785745436834</v>
      </c>
      <c r="I1006" s="9">
        <f>gov_rev!G56</f>
        <v>2.6254645582917568</v>
      </c>
      <c r="J1006" s="9">
        <f>gov_rev!H56</f>
        <v>5.7610550416963724</v>
      </c>
      <c r="K1006" s="9">
        <f>gov_rev!I56</f>
        <v>16.740410268150697</v>
      </c>
      <c r="L1006" s="9">
        <f>gov_rev!J56</f>
        <v>21.915901002787219</v>
      </c>
      <c r="M1006" s="9">
        <f>gov_rev!K56</f>
        <v>4.1893335360668527</v>
      </c>
      <c r="N1006" s="9">
        <f>gov_rev!L56</f>
        <v>9.4934570918880681</v>
      </c>
    </row>
    <row r="1007" spans="1:14">
      <c r="A1007">
        <v>2</v>
      </c>
      <c r="B1007">
        <v>20</v>
      </c>
      <c r="C1007" t="s">
        <v>20</v>
      </c>
      <c r="D1007">
        <v>30</v>
      </c>
      <c r="E1007" t="s">
        <v>423</v>
      </c>
      <c r="F1007" t="s">
        <v>424</v>
      </c>
      <c r="G1007" s="9">
        <f>gov_rev!E57</f>
        <v>27.749411593278527</v>
      </c>
      <c r="H1007" s="9">
        <f>gov_rev!F57</f>
        <v>10.837321404804023</v>
      </c>
      <c r="I1007" s="9">
        <f>gov_rev!G57</f>
        <v>13.731203417733573</v>
      </c>
      <c r="J1007" s="9">
        <f>gov_rev!H57</f>
        <v>19.40038897557832</v>
      </c>
      <c r="K1007" s="9">
        <f>gov_rev!I57</f>
        <v>12.269826253797378</v>
      </c>
      <c r="L1007" s="9">
        <f>gov_rev!J57</f>
        <v>12.526690461850066</v>
      </c>
      <c r="M1007" s="9">
        <f>gov_rev!K57</f>
        <v>9.3816521502210435</v>
      </c>
      <c r="N1007" s="9">
        <f>gov_rev!L57</f>
        <v>10.165214516121912</v>
      </c>
    </row>
    <row r="1008" spans="1:14">
      <c r="A1008">
        <v>3</v>
      </c>
      <c r="B1008">
        <v>21</v>
      </c>
      <c r="C1008" t="s">
        <v>21</v>
      </c>
      <c r="D1008">
        <v>30</v>
      </c>
      <c r="E1008" t="s">
        <v>423</v>
      </c>
      <c r="F1008" t="s">
        <v>424</v>
      </c>
      <c r="G1008" s="9">
        <f>gov_rev!E58</f>
        <v>26.222208565810014</v>
      </c>
      <c r="H1008" s="9">
        <f>gov_rev!F58</f>
        <v>8.4043961175447102</v>
      </c>
      <c r="I1008" s="9">
        <f>gov_rev!G58</f>
        <v>17.057000853367455</v>
      </c>
      <c r="J1008" s="9">
        <f>gov_rev!H58</f>
        <v>16.980466585848841</v>
      </c>
      <c r="K1008" s="9">
        <f>gov_rev!I58</f>
        <v>28.714112283238812</v>
      </c>
      <c r="L1008" s="9">
        <f>gov_rev!J58</f>
        <v>2.6267212106043658</v>
      </c>
      <c r="M1008" s="9">
        <f>gov_rev!K58</f>
        <v>9.1430204345333443</v>
      </c>
      <c r="N1008" s="9">
        <f>gov_rev!L58</f>
        <v>4.2019015106966373</v>
      </c>
    </row>
    <row r="1009" spans="1:14">
      <c r="A1009">
        <v>3</v>
      </c>
      <c r="B1009">
        <v>22</v>
      </c>
      <c r="C1009" t="s">
        <v>22</v>
      </c>
      <c r="D1009">
        <v>30</v>
      </c>
      <c r="E1009" t="s">
        <v>423</v>
      </c>
      <c r="F1009" t="s">
        <v>424</v>
      </c>
      <c r="G1009" s="9">
        <f>gov_rev!E59</f>
        <v>32.762036925572488</v>
      </c>
      <c r="H1009" s="9">
        <f>gov_rev!F59</f>
        <v>11.13798377807913</v>
      </c>
      <c r="I1009" s="9">
        <f>gov_rev!G59</f>
        <v>11.907352752095491</v>
      </c>
      <c r="J1009" s="9">
        <f>gov_rev!H59</f>
        <v>23.630623780439496</v>
      </c>
      <c r="K1009" s="9">
        <f>gov_rev!I59</f>
        <v>14.539611307359014</v>
      </c>
      <c r="L1009" s="9">
        <f>gov_rev!J59</f>
        <v>28.687591408297266</v>
      </c>
      <c r="M1009" s="9">
        <f>gov_rev!K59</f>
        <v>-2.7917498498964077</v>
      </c>
      <c r="N1009" s="9">
        <f>gov_rev!L59</f>
        <v>6.1428825557597211</v>
      </c>
    </row>
    <row r="1010" spans="1:14">
      <c r="A1010">
        <v>3</v>
      </c>
      <c r="B1010">
        <v>23</v>
      </c>
      <c r="C1010" t="s">
        <v>23</v>
      </c>
      <c r="D1010">
        <v>30</v>
      </c>
      <c r="E1010" t="s">
        <v>423</v>
      </c>
      <c r="F1010" t="s">
        <v>424</v>
      </c>
      <c r="G1010" s="9">
        <f>gov_rev!E60</f>
        <v>69.240659275488767</v>
      </c>
      <c r="H1010" s="9">
        <f>gov_rev!F60</f>
        <v>4.4969041716184321</v>
      </c>
      <c r="I1010" s="9">
        <f>gov_rev!G60</f>
        <v>19.008622211691328</v>
      </c>
      <c r="J1010" s="9">
        <f>gov_rev!H60</f>
        <v>18.943969143227356</v>
      </c>
      <c r="K1010" s="9">
        <f>gov_rev!I60</f>
        <v>16.88603416082848</v>
      </c>
      <c r="L1010" s="9">
        <f>gov_rev!J60</f>
        <v>21.278480444344218</v>
      </c>
      <c r="M1010" s="9">
        <f>gov_rev!K60</f>
        <v>1.720709252963637</v>
      </c>
      <c r="N1010" s="9">
        <f>gov_rev!L60</f>
        <v>11.839726924195105</v>
      </c>
    </row>
    <row r="1011" spans="1:14">
      <c r="A1011">
        <v>2</v>
      </c>
      <c r="B1011">
        <v>24</v>
      </c>
      <c r="C1011" t="s">
        <v>24</v>
      </c>
      <c r="D1011">
        <v>30</v>
      </c>
      <c r="E1011" t="s">
        <v>423</v>
      </c>
      <c r="F1011" t="s">
        <v>424</v>
      </c>
      <c r="G1011" s="9">
        <f>gov_rev!E61</f>
        <v>19.82321766051205</v>
      </c>
      <c r="H1011" s="9">
        <f>gov_rev!F61</f>
        <v>9.684897565185846</v>
      </c>
      <c r="I1011" s="9">
        <f>gov_rev!G61</f>
        <v>30.851117188320899</v>
      </c>
      <c r="J1011" s="9">
        <f>gov_rev!H61</f>
        <v>10.233114117054631</v>
      </c>
      <c r="K1011" s="9">
        <f>gov_rev!I61</f>
        <v>6.455090973758848</v>
      </c>
      <c r="L1011" s="9">
        <f>gov_rev!J61</f>
        <v>3.4928277253688744</v>
      </c>
      <c r="M1011" s="9">
        <f>gov_rev!K61</f>
        <v>2.7445616385812555</v>
      </c>
      <c r="N1011" s="9">
        <f>gov_rev!L61</f>
        <v>4.5969359148259725</v>
      </c>
    </row>
    <row r="1012" spans="1:14">
      <c r="A1012">
        <v>2</v>
      </c>
      <c r="B1012">
        <v>25</v>
      </c>
      <c r="C1012" t="s">
        <v>25</v>
      </c>
      <c r="D1012">
        <v>30</v>
      </c>
      <c r="E1012" t="s">
        <v>423</v>
      </c>
      <c r="F1012" t="s">
        <v>424</v>
      </c>
      <c r="G1012" s="9">
        <f>gov_rev!E62</f>
        <v>25.859585062623847</v>
      </c>
      <c r="H1012" s="9">
        <f>gov_rev!F62</f>
        <v>-3.652290862202423</v>
      </c>
      <c r="I1012" s="9">
        <f>gov_rev!G62</f>
        <v>23.270033345636843</v>
      </c>
      <c r="J1012" s="9">
        <f>gov_rev!H62</f>
        <v>-15.018487754552467</v>
      </c>
      <c r="K1012" s="9">
        <f>gov_rev!I62</f>
        <v>0.46131952548420507</v>
      </c>
      <c r="L1012" s="9">
        <f>gov_rev!J62</f>
        <v>13.820496744384613</v>
      </c>
      <c r="M1012" s="9">
        <f>gov_rev!K62</f>
        <v>7.2953988839444373</v>
      </c>
      <c r="N1012" s="9">
        <f>gov_rev!L62</f>
        <v>7.6666905295688981</v>
      </c>
    </row>
    <row r="1013" spans="1:14">
      <c r="A1013">
        <v>3</v>
      </c>
      <c r="B1013">
        <v>26</v>
      </c>
      <c r="C1013" t="s">
        <v>26</v>
      </c>
      <c r="D1013">
        <v>30</v>
      </c>
      <c r="E1013" t="s">
        <v>423</v>
      </c>
      <c r="F1013" t="s">
        <v>424</v>
      </c>
      <c r="G1013" s="9">
        <f>gov_rev!E63</f>
        <v>33.407730123909964</v>
      </c>
      <c r="H1013" s="9">
        <f>gov_rev!F63</f>
        <v>13.682171044717805</v>
      </c>
      <c r="I1013" s="9">
        <f>gov_rev!G63</f>
        <v>13.758033986533679</v>
      </c>
      <c r="J1013" s="9">
        <f>gov_rev!H63</f>
        <v>18.827615900767757</v>
      </c>
      <c r="K1013" s="9">
        <f>gov_rev!I63</f>
        <v>14.578931297709929</v>
      </c>
      <c r="L1013" s="9">
        <f>gov_rev!J63</f>
        <v>8.4909632614338371</v>
      </c>
      <c r="M1013" s="9">
        <f>gov_rev!K63</f>
        <v>-0.70415385270411468</v>
      </c>
      <c r="N1013" s="9">
        <f>gov_rev!L63</f>
        <v>15.708218303037903</v>
      </c>
    </row>
    <row r="1014" spans="1:14">
      <c r="A1014">
        <v>2</v>
      </c>
      <c r="B1014">
        <v>27</v>
      </c>
      <c r="C1014" t="s">
        <v>27</v>
      </c>
      <c r="D1014">
        <v>30</v>
      </c>
      <c r="E1014" t="s">
        <v>423</v>
      </c>
      <c r="F1014" t="s">
        <v>424</v>
      </c>
      <c r="G1014" s="9">
        <f>gov_rev!E64</f>
        <v>42.545177346986307</v>
      </c>
      <c r="H1014" s="9">
        <f>gov_rev!F64</f>
        <v>13.274864412378463</v>
      </c>
      <c r="I1014" s="9">
        <f>gov_rev!G64</f>
        <v>9.568723225749153</v>
      </c>
      <c r="J1014" s="9">
        <f>gov_rev!H64</f>
        <v>10.951051586533623</v>
      </c>
      <c r="K1014" s="9">
        <f>gov_rev!I64</f>
        <v>17.307664906322916</v>
      </c>
      <c r="L1014" s="9">
        <f>gov_rev!J64</f>
        <v>26.424662925654395</v>
      </c>
      <c r="M1014" s="9">
        <f>gov_rev!K64</f>
        <v>2.1748970959370784</v>
      </c>
      <c r="N1014" s="9">
        <f>gov_rev!L64</f>
        <v>7.000210327854206</v>
      </c>
    </row>
    <row r="1015" spans="1:14">
      <c r="A1015">
        <v>2</v>
      </c>
      <c r="B1015">
        <v>28</v>
      </c>
      <c r="C1015" t="s">
        <v>28</v>
      </c>
      <c r="D1015">
        <v>30</v>
      </c>
      <c r="E1015" t="s">
        <v>423</v>
      </c>
      <c r="F1015" t="s">
        <v>424</v>
      </c>
      <c r="G1015" s="9">
        <f>gov_rev!E65</f>
        <v>39.118251669322568</v>
      </c>
      <c r="H1015" s="9">
        <f>gov_rev!F65</f>
        <v>9.0268608237566319</v>
      </c>
      <c r="I1015" s="9">
        <f>gov_rev!G65</f>
        <v>14.054046288539856</v>
      </c>
      <c r="J1015" s="9">
        <f>gov_rev!H65</f>
        <v>18.90647878250671</v>
      </c>
      <c r="K1015" s="9">
        <f>gov_rev!I65</f>
        <v>9.4467236561496684</v>
      </c>
      <c r="L1015" s="9">
        <f>gov_rev!J65</f>
        <v>14.568473715815733</v>
      </c>
      <c r="M1015" s="9">
        <f>gov_rev!K65</f>
        <v>6.6735049444211381</v>
      </c>
      <c r="N1015" s="9">
        <f>gov_rev!L65</f>
        <v>6.9072861947032216</v>
      </c>
    </row>
    <row r="1016" spans="1:14">
      <c r="A1016">
        <v>4</v>
      </c>
      <c r="B1016">
        <v>29</v>
      </c>
      <c r="C1016" t="s">
        <v>29</v>
      </c>
      <c r="D1016">
        <v>30</v>
      </c>
      <c r="E1016" t="s">
        <v>423</v>
      </c>
      <c r="F1016" t="s">
        <v>424</v>
      </c>
      <c r="G1016" s="9">
        <f>gov_rev!E66</f>
        <v>40.575083427533954</v>
      </c>
      <c r="H1016" s="9">
        <f>gov_rev!F66</f>
        <v>4.760513690270729</v>
      </c>
      <c r="I1016" s="9">
        <f>gov_rev!G66</f>
        <v>15.34659907725564</v>
      </c>
      <c r="J1016" s="9">
        <f>gov_rev!H66</f>
        <v>12.871490162407051</v>
      </c>
      <c r="K1016" s="9">
        <f>gov_rev!I66</f>
        <v>13.689953301564417</v>
      </c>
      <c r="L1016" s="9">
        <f>gov_rev!J66</f>
        <v>25.798148641804652</v>
      </c>
      <c r="M1016" s="9">
        <f>gov_rev!K66</f>
        <v>7.1008496914906738</v>
      </c>
      <c r="N1016" s="9">
        <f>gov_rev!L66</f>
        <v>6.4411572178714849</v>
      </c>
    </row>
    <row r="1017" spans="1:14">
      <c r="A1017">
        <v>3</v>
      </c>
      <c r="B1017">
        <v>30</v>
      </c>
      <c r="C1017" t="s">
        <v>30</v>
      </c>
      <c r="D1017">
        <v>30</v>
      </c>
      <c r="E1017" t="s">
        <v>423</v>
      </c>
      <c r="F1017" t="s">
        <v>424</v>
      </c>
      <c r="G1017" s="9">
        <f>gov_rev!E67</f>
        <v>34.356079201511911</v>
      </c>
      <c r="H1017" s="9">
        <f>gov_rev!F67</f>
        <v>4.4056945259162816</v>
      </c>
      <c r="I1017" s="9">
        <f>gov_rev!G67</f>
        <v>21.143809160335071</v>
      </c>
      <c r="J1017" s="9">
        <f>gov_rev!H67</f>
        <v>8.9256729651832956</v>
      </c>
      <c r="K1017" s="9">
        <f>gov_rev!I67</f>
        <v>14.131044055698695</v>
      </c>
      <c r="L1017" s="9">
        <f>gov_rev!J67</f>
        <v>29.347016102254763</v>
      </c>
      <c r="M1017" s="9">
        <f>gov_rev!K67</f>
        <v>1.282991889926377</v>
      </c>
      <c r="N1017" s="9">
        <f>gov_rev!L67</f>
        <v>8.4363595572443106</v>
      </c>
    </row>
    <row r="1018" spans="1:14">
      <c r="A1018">
        <v>2</v>
      </c>
      <c r="B1018">
        <v>31</v>
      </c>
      <c r="C1018" t="s">
        <v>31</v>
      </c>
      <c r="D1018">
        <v>30</v>
      </c>
      <c r="E1018" t="s">
        <v>423</v>
      </c>
      <c r="F1018" t="s">
        <v>424</v>
      </c>
      <c r="G1018" s="9">
        <f>gov_rev!E68</f>
        <v>41.108386234945684</v>
      </c>
      <c r="H1018" s="9">
        <f>gov_rev!F68</f>
        <v>7.6347551005016445</v>
      </c>
      <c r="I1018" s="9">
        <f>gov_rev!G68</f>
        <v>15.580686956948831</v>
      </c>
      <c r="J1018" s="9">
        <f>gov_rev!H68</f>
        <v>11.452958025082527</v>
      </c>
      <c r="K1018" s="9">
        <f>gov_rev!I68</f>
        <v>14.126130946049953</v>
      </c>
      <c r="L1018" s="9">
        <f>gov_rev!J68</f>
        <v>31.183856162865496</v>
      </c>
      <c r="M1018" s="9">
        <f>gov_rev!K68</f>
        <v>3.7162918936043399</v>
      </c>
      <c r="N1018" s="9">
        <f>gov_rev!L68</f>
        <v>6.9383505650091104</v>
      </c>
    </row>
    <row r="1019" spans="1:14">
      <c r="A1019">
        <v>3</v>
      </c>
      <c r="B1019">
        <v>32</v>
      </c>
      <c r="C1019" t="s">
        <v>32</v>
      </c>
      <c r="D1019">
        <v>30</v>
      </c>
      <c r="E1019" t="s">
        <v>423</v>
      </c>
      <c r="F1019" t="s">
        <v>424</v>
      </c>
      <c r="G1019" s="9">
        <f>gov_rev!E69</f>
        <v>31.783650185518898</v>
      </c>
      <c r="H1019" s="9">
        <f>gov_rev!F69</f>
        <v>10.421957293810769</v>
      </c>
      <c r="I1019" s="9">
        <f>gov_rev!G69</f>
        <v>8.1315418283423249</v>
      </c>
      <c r="J1019" s="9">
        <f>gov_rev!H69</f>
        <v>-3.9591058279710323</v>
      </c>
      <c r="K1019" s="9">
        <f>gov_rev!I69</f>
        <v>9.8883985507536742</v>
      </c>
      <c r="L1019" s="9">
        <f>gov_rev!J69</f>
        <v>24.506162365115891</v>
      </c>
      <c r="M1019" s="9">
        <f>gov_rev!K69</f>
        <v>11.534988911620925</v>
      </c>
      <c r="N1019" s="9">
        <f>gov_rev!L69</f>
        <v>5.6835122780256597</v>
      </c>
    </row>
    <row r="1020" spans="1:14">
      <c r="A1020">
        <v>2</v>
      </c>
      <c r="B1020">
        <v>33</v>
      </c>
      <c r="C1020" t="s">
        <v>33</v>
      </c>
      <c r="D1020">
        <v>30</v>
      </c>
      <c r="E1020" t="s">
        <v>423</v>
      </c>
      <c r="F1020" t="s">
        <v>424</v>
      </c>
      <c r="G1020" s="9">
        <f>gov_rev!E70</f>
        <v>45.242827045413712</v>
      </c>
      <c r="H1020" s="9">
        <f>gov_rev!F70</f>
        <v>17.773686761438267</v>
      </c>
      <c r="I1020" s="9">
        <f>gov_rev!G70</f>
        <v>-8.368938829674466</v>
      </c>
      <c r="J1020" s="9">
        <f>gov_rev!H70</f>
        <v>9.1189829579894734</v>
      </c>
      <c r="K1020" s="9">
        <f>gov_rev!I70</f>
        <v>23.109488195573057</v>
      </c>
      <c r="L1020" s="9">
        <f>gov_rev!J70</f>
        <v>17.184986828846061</v>
      </c>
      <c r="M1020" s="9">
        <f>gov_rev!K70</f>
        <v>3.8269407408581868</v>
      </c>
      <c r="N1020" s="9">
        <f>gov_rev!L70</f>
        <v>20.66191463504299</v>
      </c>
    </row>
    <row r="1021" spans="1:14">
      <c r="A1021">
        <v>4</v>
      </c>
      <c r="B1021">
        <v>34</v>
      </c>
      <c r="C1021" t="s">
        <v>34</v>
      </c>
      <c r="D1021">
        <v>30</v>
      </c>
      <c r="E1021" t="s">
        <v>423</v>
      </c>
      <c r="F1021" t="s">
        <v>424</v>
      </c>
      <c r="G1021" s="9">
        <f>gov_rev!E71</f>
        <v>35.318066652140388</v>
      </c>
      <c r="H1021" s="9">
        <f>gov_rev!F71</f>
        <v>5.3008688298531892</v>
      </c>
      <c r="I1021" s="9">
        <f>gov_rev!G71</f>
        <v>37.300872576712152</v>
      </c>
      <c r="J1021" s="9">
        <f>gov_rev!H71</f>
        <v>8.2851466556598474</v>
      </c>
      <c r="K1021" s="9">
        <f>gov_rev!I71</f>
        <v>14.681641110406861</v>
      </c>
      <c r="L1021" s="9">
        <f>gov_rev!J71</f>
        <v>30.417883905720998</v>
      </c>
      <c r="M1021" s="9">
        <f>gov_rev!K71</f>
        <v>7.0460125323362099</v>
      </c>
      <c r="N1021" s="9">
        <f>gov_rev!L71</f>
        <v>4.0456305000852399</v>
      </c>
    </row>
    <row r="1022" spans="1:14">
      <c r="A1022">
        <v>4</v>
      </c>
      <c r="B1022">
        <v>1</v>
      </c>
      <c r="C1022" t="s">
        <v>1</v>
      </c>
      <c r="D1022">
        <v>31</v>
      </c>
      <c r="E1022" t="s">
        <v>427</v>
      </c>
      <c r="F1022" t="s">
        <v>425</v>
      </c>
      <c r="G1022" s="9">
        <f>gov_exp_imp_stata!E38</f>
        <v>18.749354740096734</v>
      </c>
      <c r="H1022" s="9">
        <f>gov_exp_imp_stata!F38</f>
        <v>34.514181248691834</v>
      </c>
      <c r="I1022" s="9">
        <f>gov_exp_imp_stata!G38</f>
        <v>2.2581872141934189</v>
      </c>
      <c r="J1022" s="9">
        <f>gov_exp_imp_stata!H38</f>
        <v>0.85983153697439807</v>
      </c>
      <c r="K1022" s="9">
        <f>gov_exp_imp_stata!I38</f>
        <v>-0.24453015131090661</v>
      </c>
      <c r="L1022" s="9">
        <f>gov_exp_imp_stata!J38</f>
        <v>14.135120196328078</v>
      </c>
      <c r="M1022" s="9">
        <f>gov_exp_imp_stata!K38</f>
        <v>-11.03563698266351</v>
      </c>
      <c r="N1022" s="9">
        <f>gov_exp_imp_stata!L38</f>
        <v>38.997900751045854</v>
      </c>
    </row>
    <row r="1023" spans="1:14">
      <c r="A1023">
        <v>3</v>
      </c>
      <c r="B1023">
        <v>2</v>
      </c>
      <c r="C1023" t="s">
        <v>2</v>
      </c>
      <c r="D1023">
        <v>31</v>
      </c>
      <c r="E1023" t="s">
        <v>427</v>
      </c>
      <c r="F1023" t="s">
        <v>425</v>
      </c>
      <c r="G1023" s="9">
        <f>gov_exp_imp_stata!E39</f>
        <v>38.908722719689457</v>
      </c>
      <c r="H1023" s="9">
        <f>gov_exp_imp_stata!F39</f>
        <v>21.155559920843526</v>
      </c>
      <c r="I1023" s="9">
        <f>gov_exp_imp_stata!G39</f>
        <v>4.0588197496300937</v>
      </c>
      <c r="J1023" s="9">
        <f>gov_exp_imp_stata!H39</f>
        <v>11.296192976917595</v>
      </c>
      <c r="K1023" s="9">
        <f>gov_exp_imp_stata!I39</f>
        <v>8.4396956130098122</v>
      </c>
      <c r="L1023" s="9">
        <f>gov_exp_imp_stata!J39</f>
        <v>11.983230196124882</v>
      </c>
      <c r="M1023" s="9">
        <f>gov_exp_imp_stata!K39</f>
        <v>-1.1858917917805245</v>
      </c>
      <c r="N1023" s="9">
        <f>gov_exp_imp_stata!L39</f>
        <v>13.931857164743388</v>
      </c>
    </row>
    <row r="1024" spans="1:14">
      <c r="A1024">
        <v>1</v>
      </c>
      <c r="B1024">
        <v>3</v>
      </c>
      <c r="C1024" t="s">
        <v>3</v>
      </c>
      <c r="D1024">
        <v>31</v>
      </c>
      <c r="E1024" t="s">
        <v>427</v>
      </c>
      <c r="F1024" t="s">
        <v>425</v>
      </c>
      <c r="G1024" s="9">
        <f>gov_exp_imp_stata!E40</f>
        <v>13.20277392172442</v>
      </c>
      <c r="H1024" s="9">
        <f>gov_exp_imp_stata!F40</f>
        <v>43.33357028840723</v>
      </c>
      <c r="I1024" s="9">
        <f>gov_exp_imp_stata!G40</f>
        <v>-16.402788285382954</v>
      </c>
      <c r="J1024" s="9">
        <f>gov_exp_imp_stata!H40</f>
        <v>17.1589643922919</v>
      </c>
      <c r="K1024" s="9">
        <f>gov_exp_imp_stata!I40</f>
        <v>10.690555247468003</v>
      </c>
      <c r="L1024" s="9">
        <f>gov_exp_imp_stata!J40</f>
        <v>13.972388577435858</v>
      </c>
      <c r="M1024" s="9">
        <f>gov_exp_imp_stata!K40</f>
        <v>0.22330758033435316</v>
      </c>
      <c r="N1024" s="9">
        <f>gov_exp_imp_stata!L40</f>
        <v>23.586903101322743</v>
      </c>
    </row>
    <row r="1025" spans="1:14">
      <c r="A1025">
        <v>1</v>
      </c>
      <c r="B1025">
        <v>4</v>
      </c>
      <c r="C1025" t="s">
        <v>4</v>
      </c>
      <c r="D1025">
        <v>31</v>
      </c>
      <c r="E1025" t="s">
        <v>427</v>
      </c>
      <c r="F1025" t="s">
        <v>425</v>
      </c>
      <c r="G1025" s="9">
        <f>gov_exp_imp_stata!E41</f>
        <v>36.309617438552252</v>
      </c>
      <c r="H1025" s="9">
        <f>gov_exp_imp_stata!F41</f>
        <v>13.807902906358338</v>
      </c>
      <c r="I1025" s="9">
        <f>gov_exp_imp_stata!G41</f>
        <v>2.3158077320666104</v>
      </c>
      <c r="J1025" s="9">
        <f>gov_exp_imp_stata!H41</f>
        <v>30.554527373018381</v>
      </c>
      <c r="K1025" s="9">
        <f>gov_exp_imp_stata!I41</f>
        <v>10.411410490169647</v>
      </c>
      <c r="L1025" s="9">
        <f>gov_exp_imp_stata!J41</f>
        <v>6.5764317491302959</v>
      </c>
      <c r="M1025" s="9">
        <f>gov_exp_imp_stata!K41</f>
        <v>5.0458891602305211</v>
      </c>
      <c r="N1025" s="9">
        <f>gov_exp_imp_stata!L41</f>
        <v>21.632654409131202</v>
      </c>
    </row>
    <row r="1026" spans="1:14">
      <c r="A1026">
        <v>1</v>
      </c>
      <c r="B1026">
        <v>5</v>
      </c>
      <c r="C1026" t="s">
        <v>5</v>
      </c>
      <c r="D1026">
        <v>31</v>
      </c>
      <c r="E1026" t="s">
        <v>427</v>
      </c>
      <c r="F1026" t="s">
        <v>425</v>
      </c>
      <c r="G1026" s="9">
        <f>gov_exp_imp_stata!E42</f>
        <v>50.458794732226409</v>
      </c>
      <c r="H1026" s="9">
        <f>gov_exp_imp_stata!F42</f>
        <v>16.455992585163038</v>
      </c>
      <c r="I1026" s="9">
        <f>gov_exp_imp_stata!G42</f>
        <v>9.409600085082781</v>
      </c>
      <c r="J1026" s="9">
        <f>gov_exp_imp_stata!H42</f>
        <v>17.967594310707181</v>
      </c>
      <c r="K1026" s="9">
        <f>gov_exp_imp_stata!I42</f>
        <v>-11.06993026908728</v>
      </c>
      <c r="L1026" s="9">
        <f>gov_exp_imp_stata!J42</f>
        <v>41.263522378529551</v>
      </c>
      <c r="M1026" s="9">
        <f>gov_exp_imp_stata!K42</f>
        <v>3.9189624209990725</v>
      </c>
      <c r="N1026" s="9">
        <f>gov_exp_imp_stata!L42</f>
        <v>21.825003406522669</v>
      </c>
    </row>
    <row r="1027" spans="1:14">
      <c r="A1027">
        <v>4</v>
      </c>
      <c r="B1027">
        <v>6</v>
      </c>
      <c r="C1027" t="s">
        <v>6</v>
      </c>
      <c r="D1027">
        <v>31</v>
      </c>
      <c r="E1027" t="s">
        <v>427</v>
      </c>
      <c r="F1027" t="s">
        <v>425</v>
      </c>
      <c r="G1027" s="9">
        <f>gov_exp_imp_stata!E43</f>
        <v>22.151337739858423</v>
      </c>
      <c r="H1027" s="9">
        <f>gov_exp_imp_stata!F43</f>
        <v>21.895607646380345</v>
      </c>
      <c r="I1027" s="9">
        <f>gov_exp_imp_stata!G43</f>
        <v>11.650709498828649</v>
      </c>
      <c r="J1027" s="9">
        <f>gov_exp_imp_stata!H43</f>
        <v>16.890219096879179</v>
      </c>
      <c r="K1027" s="9">
        <f>gov_exp_imp_stata!I43</f>
        <v>13.35037015308278</v>
      </c>
      <c r="L1027" s="9">
        <f>gov_exp_imp_stata!J43</f>
        <v>8.9166893811936312</v>
      </c>
      <c r="M1027" s="9">
        <f>gov_exp_imp_stata!K43</f>
        <v>5.1759985640284611</v>
      </c>
      <c r="N1027" s="9">
        <f>gov_exp_imp_stata!L43</f>
        <v>6.9743157756548158</v>
      </c>
    </row>
    <row r="1028" spans="1:14">
      <c r="A1028">
        <v>3</v>
      </c>
      <c r="B1028">
        <v>7</v>
      </c>
      <c r="C1028" t="s">
        <v>7</v>
      </c>
      <c r="D1028">
        <v>31</v>
      </c>
      <c r="E1028" t="s">
        <v>427</v>
      </c>
      <c r="F1028" t="s">
        <v>425</v>
      </c>
      <c r="G1028" s="9">
        <f>gov_exp_imp_stata!E44</f>
        <v>7.4097774998732602</v>
      </c>
      <c r="H1028" s="9">
        <f>gov_exp_imp_stata!F44</f>
        <v>9.088928072845226</v>
      </c>
      <c r="I1028" s="9">
        <f>gov_exp_imp_stata!G44</f>
        <v>27.638425107763087</v>
      </c>
      <c r="J1028" s="9">
        <f>gov_exp_imp_stata!H44</f>
        <v>26.733438340244863</v>
      </c>
      <c r="K1028" s="9">
        <f>gov_exp_imp_stata!I44</f>
        <v>-6.0398969966862666</v>
      </c>
      <c r="L1028" s="9">
        <f>gov_exp_imp_stata!J44</f>
        <v>8.5766786931682937</v>
      </c>
      <c r="M1028" s="9">
        <f>gov_exp_imp_stata!K44</f>
        <v>-1.0257212467593591</v>
      </c>
      <c r="N1028" s="9">
        <f>gov_exp_imp_stata!L44</f>
        <v>24.213649937059746</v>
      </c>
    </row>
    <row r="1029" spans="1:14">
      <c r="A1029">
        <v>2</v>
      </c>
      <c r="B1029">
        <v>8</v>
      </c>
      <c r="C1029" t="s">
        <v>8</v>
      </c>
      <c r="D1029">
        <v>31</v>
      </c>
      <c r="E1029" t="s">
        <v>427</v>
      </c>
      <c r="F1029" t="s">
        <v>425</v>
      </c>
      <c r="G1029" s="9">
        <f>gov_exp_imp_stata!E45</f>
        <v>19.433418375496792</v>
      </c>
      <c r="H1029" s="9">
        <f>gov_exp_imp_stata!F45</f>
        <v>44.41760592365771</v>
      </c>
      <c r="I1029" s="9">
        <f>gov_exp_imp_stata!G45</f>
        <v>-17.062947237682657</v>
      </c>
      <c r="J1029" s="9">
        <f>gov_exp_imp_stata!H45</f>
        <v>13.840490751452172</v>
      </c>
      <c r="K1029" s="9">
        <f>gov_exp_imp_stata!I45</f>
        <v>9.5221032362867497</v>
      </c>
      <c r="L1029" s="9">
        <f>gov_exp_imp_stata!J45</f>
        <v>8.3542762908717538</v>
      </c>
      <c r="M1029" s="9">
        <f>gov_exp_imp_stata!K45</f>
        <v>20.256187272330539</v>
      </c>
      <c r="N1029" s="9">
        <f>gov_exp_imp_stata!L45</f>
        <v>31.740643667830515</v>
      </c>
    </row>
    <row r="1030" spans="1:14">
      <c r="A1030">
        <v>3</v>
      </c>
      <c r="B1030">
        <v>9</v>
      </c>
      <c r="C1030" t="s">
        <v>9</v>
      </c>
      <c r="D1030">
        <v>31</v>
      </c>
      <c r="E1030" t="s">
        <v>427</v>
      </c>
      <c r="F1030" t="s">
        <v>425</v>
      </c>
      <c r="G1030" s="9">
        <f>gov_exp_imp_stata!E46</f>
        <v>44.64277061603994</v>
      </c>
      <c r="H1030" s="9">
        <f>gov_exp_imp_stata!F46</f>
        <v>4.7886166765667149</v>
      </c>
      <c r="I1030" s="9">
        <f>gov_exp_imp_stata!G46</f>
        <v>20.80068465772602</v>
      </c>
      <c r="J1030" s="9">
        <f>gov_exp_imp_stata!H46</f>
        <v>6.8941747775798312</v>
      </c>
      <c r="K1030" s="9">
        <f>gov_exp_imp_stata!I46</f>
        <v>-3.8265501233956667</v>
      </c>
      <c r="L1030" s="9">
        <f>gov_exp_imp_stata!J46</f>
        <v>25.450320763336308</v>
      </c>
      <c r="M1030" s="9">
        <f>gov_exp_imp_stata!K46</f>
        <v>1.5803270406407943</v>
      </c>
      <c r="N1030" s="9">
        <f>gov_exp_imp_stata!L46</f>
        <v>14.65253667237063</v>
      </c>
    </row>
    <row r="1031" spans="1:14">
      <c r="A1031">
        <v>3</v>
      </c>
      <c r="B1031">
        <v>10</v>
      </c>
      <c r="C1031" t="s">
        <v>10</v>
      </c>
      <c r="D1031">
        <v>31</v>
      </c>
      <c r="E1031" t="s">
        <v>427</v>
      </c>
      <c r="F1031" t="s">
        <v>425</v>
      </c>
      <c r="G1031" s="9">
        <f>gov_exp_imp_stata!E47</f>
        <v>64.366595076991587</v>
      </c>
      <c r="H1031" s="9">
        <f>gov_exp_imp_stata!F47</f>
        <v>3.5111573914579752</v>
      </c>
      <c r="I1031" s="9">
        <f>gov_exp_imp_stata!G47</f>
        <v>18.732663639920943</v>
      </c>
      <c r="J1031" s="9">
        <f>gov_exp_imp_stata!H47</f>
        <v>17.403693088004466</v>
      </c>
      <c r="K1031" s="9">
        <f>gov_exp_imp_stata!I47</f>
        <v>13.1231456515434</v>
      </c>
      <c r="L1031" s="9">
        <f>gov_exp_imp_stata!J47</f>
        <v>18.408484639253018</v>
      </c>
      <c r="M1031" s="9">
        <f>gov_exp_imp_stata!K47</f>
        <v>1.9172679008849114</v>
      </c>
      <c r="N1031" s="9">
        <f>gov_exp_imp_stata!L47</f>
        <v>11.164887317912054</v>
      </c>
    </row>
    <row r="1032" spans="1:14">
      <c r="A1032">
        <v>3</v>
      </c>
      <c r="B1032">
        <v>11</v>
      </c>
      <c r="C1032" t="s">
        <v>11</v>
      </c>
      <c r="D1032">
        <v>31</v>
      </c>
      <c r="E1032" t="s">
        <v>427</v>
      </c>
      <c r="F1032" t="s">
        <v>425</v>
      </c>
      <c r="G1032" s="9">
        <f>gov_exp_imp_stata!E48</f>
        <v>47.193996528165208</v>
      </c>
      <c r="H1032" s="9">
        <f>gov_exp_imp_stata!F48</f>
        <v>11.211758448246979</v>
      </c>
      <c r="I1032" s="9">
        <f>gov_exp_imp_stata!G48</f>
        <v>18.50577059219054</v>
      </c>
      <c r="J1032" s="9">
        <f>gov_exp_imp_stata!H48</f>
        <v>18.127291642983103</v>
      </c>
      <c r="K1032" s="9">
        <f>gov_exp_imp_stata!I48</f>
        <v>8.6057777558308466</v>
      </c>
      <c r="L1032" s="9">
        <f>gov_exp_imp_stata!J48</f>
        <v>18.240516679045427</v>
      </c>
      <c r="M1032" s="9">
        <f>gov_exp_imp_stata!K48</f>
        <v>6.9649988619040037</v>
      </c>
      <c r="N1032" s="9">
        <f>gov_exp_imp_stata!L48</f>
        <v>8.7983181086950459</v>
      </c>
    </row>
    <row r="1033" spans="1:14">
      <c r="A1033">
        <v>3</v>
      </c>
      <c r="B1033">
        <v>12</v>
      </c>
      <c r="C1033" t="s">
        <v>12</v>
      </c>
      <c r="D1033">
        <v>31</v>
      </c>
      <c r="E1033" t="s">
        <v>427</v>
      </c>
      <c r="F1033" t="s">
        <v>425</v>
      </c>
      <c r="G1033" s="9">
        <f>gov_exp_imp_stata!E49</f>
        <v>31.025554261096055</v>
      </c>
      <c r="H1033" s="9">
        <f>gov_exp_imp_stata!F49</f>
        <v>5.9044425339805473</v>
      </c>
      <c r="I1033" s="9">
        <f>gov_exp_imp_stata!G49</f>
        <v>23.37696182288429</v>
      </c>
      <c r="J1033" s="9">
        <f>gov_exp_imp_stata!H49</f>
        <v>14.695302019326984</v>
      </c>
      <c r="K1033" s="9">
        <f>gov_exp_imp_stata!I49</f>
        <v>3.9816688593215188</v>
      </c>
      <c r="L1033" s="9">
        <f>gov_exp_imp_stata!J49</f>
        <v>21.031813389078625</v>
      </c>
      <c r="M1033" s="9">
        <f>gov_exp_imp_stata!K49</f>
        <v>6.1775388195948189</v>
      </c>
      <c r="N1033" s="9">
        <f>gov_exp_imp_stata!L49</f>
        <v>9.3204368012320682</v>
      </c>
    </row>
    <row r="1034" spans="1:14">
      <c r="A1034">
        <v>1</v>
      </c>
      <c r="B1034">
        <v>13</v>
      </c>
      <c r="C1034" t="s">
        <v>13</v>
      </c>
      <c r="D1034">
        <v>31</v>
      </c>
      <c r="E1034" t="s">
        <v>427</v>
      </c>
      <c r="F1034" t="s">
        <v>425</v>
      </c>
      <c r="G1034" s="9">
        <f>gov_exp_imp_stata!E50</f>
        <v>52.478134674067498</v>
      </c>
      <c r="H1034" s="9">
        <f>gov_exp_imp_stata!F50</f>
        <v>9.6314713430543986</v>
      </c>
      <c r="I1034" s="9">
        <f>gov_exp_imp_stata!G50</f>
        <v>9.4625863926234075</v>
      </c>
      <c r="J1034" s="9">
        <f>gov_exp_imp_stata!H50</f>
        <v>12.886205369192915</v>
      </c>
      <c r="K1034" s="9">
        <f>gov_exp_imp_stata!I50</f>
        <v>4.7769250244201977</v>
      </c>
      <c r="L1034" s="9">
        <f>gov_exp_imp_stata!J50</f>
        <v>21.737047399921174</v>
      </c>
      <c r="M1034" s="9">
        <f>gov_exp_imp_stata!K50</f>
        <v>1.5516006900650581</v>
      </c>
      <c r="N1034" s="9">
        <f>gov_exp_imp_stata!L50</f>
        <v>10.657514268249635</v>
      </c>
    </row>
    <row r="1035" spans="1:14">
      <c r="A1035">
        <v>2</v>
      </c>
      <c r="B1035">
        <v>14</v>
      </c>
      <c r="C1035" t="s">
        <v>14</v>
      </c>
      <c r="D1035">
        <v>31</v>
      </c>
      <c r="E1035" t="s">
        <v>427</v>
      </c>
      <c r="F1035" t="s">
        <v>425</v>
      </c>
      <c r="G1035" s="9">
        <f>gov_exp_imp_stata!E51</f>
        <v>62.396665245744117</v>
      </c>
      <c r="H1035" s="9">
        <f>gov_exp_imp_stata!F51</f>
        <v>13.671325884818541</v>
      </c>
      <c r="I1035" s="9">
        <f>gov_exp_imp_stata!G51</f>
        <v>8.0436205920219059</v>
      </c>
      <c r="J1035" s="9">
        <f>gov_exp_imp_stata!H51</f>
        <v>3.7625756736510585</v>
      </c>
      <c r="K1035" s="9">
        <f>gov_exp_imp_stata!I51</f>
        <v>1.4864198837319709</v>
      </c>
      <c r="L1035" s="9">
        <f>gov_exp_imp_stata!J51</f>
        <v>13.26315504908071</v>
      </c>
      <c r="M1035" s="9">
        <f>gov_exp_imp_stata!K51</f>
        <v>3.6997389514687118</v>
      </c>
      <c r="N1035" s="9">
        <f>gov_exp_imp_stata!L51</f>
        <v>15.607816213726156</v>
      </c>
    </row>
    <row r="1036" spans="1:14">
      <c r="A1036">
        <v>3</v>
      </c>
      <c r="B1036">
        <v>15</v>
      </c>
      <c r="C1036" t="s">
        <v>15</v>
      </c>
      <c r="D1036">
        <v>31</v>
      </c>
      <c r="E1036" t="s">
        <v>427</v>
      </c>
      <c r="F1036" t="s">
        <v>425</v>
      </c>
      <c r="G1036" s="9">
        <f>gov_exp_imp_stata!E52</f>
        <v>54.25303629081111</v>
      </c>
      <c r="H1036" s="9">
        <f>gov_exp_imp_stata!F52</f>
        <v>8.32944568988645</v>
      </c>
      <c r="I1036" s="9">
        <f>gov_exp_imp_stata!G52</f>
        <v>27.0335298221976</v>
      </c>
      <c r="J1036" s="9">
        <f>gov_exp_imp_stata!H52</f>
        <v>7.6220409172383929</v>
      </c>
      <c r="K1036" s="9">
        <f>gov_exp_imp_stata!I52</f>
        <v>-8.836578094516657</v>
      </c>
      <c r="L1036" s="9">
        <f>gov_exp_imp_stata!J52</f>
        <v>16.13324194429342</v>
      </c>
      <c r="M1036" s="9">
        <f>gov_exp_imp_stata!K52</f>
        <v>23.347895746251112</v>
      </c>
      <c r="N1036" s="9">
        <f>gov_exp_imp_stata!L52</f>
        <v>19.979110319502169</v>
      </c>
    </row>
    <row r="1037" spans="1:14">
      <c r="A1037">
        <v>2</v>
      </c>
      <c r="B1037">
        <v>16</v>
      </c>
      <c r="C1037" t="s">
        <v>16</v>
      </c>
      <c r="D1037">
        <v>31</v>
      </c>
      <c r="E1037" t="s">
        <v>427</v>
      </c>
      <c r="F1037" t="s">
        <v>425</v>
      </c>
      <c r="G1037" s="9">
        <f>gov_exp_imp_stata!E53</f>
        <v>46.08855168392072</v>
      </c>
      <c r="H1037" s="9">
        <f>gov_exp_imp_stata!F53</f>
        <v>13.841525672095223</v>
      </c>
      <c r="I1037" s="9">
        <f>gov_exp_imp_stata!G53</f>
        <v>-17.329789114532922</v>
      </c>
      <c r="J1037" s="9">
        <f>gov_exp_imp_stata!H53</f>
        <v>-13.03828698535472</v>
      </c>
      <c r="K1037" s="9">
        <f>gov_exp_imp_stata!I53</f>
        <v>-11.603063058118002</v>
      </c>
      <c r="L1037" s="9">
        <f>gov_exp_imp_stata!J53</f>
        <v>8.3908655980167381</v>
      </c>
      <c r="M1037" s="9">
        <f>gov_exp_imp_stata!K53</f>
        <v>13.423935180892176</v>
      </c>
      <c r="N1037" s="9">
        <f>gov_exp_imp_stata!L53</f>
        <v>14.174477480447688</v>
      </c>
    </row>
    <row r="1038" spans="1:14">
      <c r="A1038">
        <v>1</v>
      </c>
      <c r="B1038">
        <v>17</v>
      </c>
      <c r="C1038" t="s">
        <v>17</v>
      </c>
      <c r="D1038">
        <v>31</v>
      </c>
      <c r="E1038" t="s">
        <v>427</v>
      </c>
      <c r="F1038" t="s">
        <v>425</v>
      </c>
      <c r="G1038" s="9">
        <f>gov_exp_imp_stata!E54</f>
        <v>-10.596089976495126</v>
      </c>
      <c r="H1038" s="9">
        <f>gov_exp_imp_stata!F54</f>
        <v>10.407088077552174</v>
      </c>
      <c r="I1038" s="9">
        <f>gov_exp_imp_stata!G54</f>
        <v>47.648644217546376</v>
      </c>
      <c r="J1038" s="9">
        <f>gov_exp_imp_stata!H54</f>
        <v>36.592596840479686</v>
      </c>
      <c r="K1038" s="9">
        <f>gov_exp_imp_stata!I54</f>
        <v>35.009402739864925</v>
      </c>
      <c r="L1038" s="9">
        <f>gov_exp_imp_stata!J54</f>
        <v>-4.1997876812903678</v>
      </c>
      <c r="M1038" s="9">
        <f>gov_exp_imp_stata!K54</f>
        <v>-3.9311765438424962</v>
      </c>
      <c r="N1038" s="9">
        <f>gov_exp_imp_stata!L54</f>
        <v>26.586011040068279</v>
      </c>
    </row>
    <row r="1039" spans="1:14">
      <c r="A1039">
        <v>2</v>
      </c>
      <c r="B1039">
        <v>18</v>
      </c>
      <c r="C1039" t="s">
        <v>48</v>
      </c>
      <c r="D1039">
        <v>31</v>
      </c>
      <c r="E1039" t="s">
        <v>427</v>
      </c>
      <c r="F1039" t="s">
        <v>425</v>
      </c>
      <c r="G1039" s="9">
        <f>gov_exp_imp_stata!E55</f>
        <v>15.518226905923882</v>
      </c>
      <c r="H1039" s="9">
        <f>gov_exp_imp_stata!F55</f>
        <v>13.540578258602331</v>
      </c>
      <c r="I1039" s="9">
        <f>gov_exp_imp_stata!G55</f>
        <v>29.67330840316389</v>
      </c>
      <c r="J1039" s="9">
        <f>gov_exp_imp_stata!H55</f>
        <v>-21.345622692990318</v>
      </c>
      <c r="K1039" s="9">
        <f>gov_exp_imp_stata!I55</f>
        <v>6.7830047969712037</v>
      </c>
      <c r="L1039" s="9">
        <f>gov_exp_imp_stata!J55</f>
        <v>9.1846212130470395</v>
      </c>
      <c r="M1039" s="9">
        <f>gov_exp_imp_stata!K55</f>
        <v>12.649305629854712</v>
      </c>
      <c r="N1039" s="9">
        <f>gov_exp_imp_stata!L55</f>
        <v>7.8201903862372912</v>
      </c>
    </row>
    <row r="1040" spans="1:14">
      <c r="A1040">
        <v>2</v>
      </c>
      <c r="B1040">
        <v>19</v>
      </c>
      <c r="C1040" t="s">
        <v>19</v>
      </c>
      <c r="D1040">
        <v>31</v>
      </c>
      <c r="E1040" t="s">
        <v>427</v>
      </c>
      <c r="F1040" t="s">
        <v>425</v>
      </c>
      <c r="G1040" s="9">
        <f>gov_exp_imp_stata!E56</f>
        <v>49.439508016419055</v>
      </c>
      <c r="H1040" s="9">
        <f>gov_exp_imp_stata!F56</f>
        <v>15.020444083854256</v>
      </c>
      <c r="I1040" s="9">
        <f>gov_exp_imp_stata!G56</f>
        <v>0.98525982021200331</v>
      </c>
      <c r="J1040" s="9">
        <f>gov_exp_imp_stata!H56</f>
        <v>7.3417438468569074</v>
      </c>
      <c r="K1040" s="9">
        <f>gov_exp_imp_stata!I56</f>
        <v>14.551152618107333</v>
      </c>
      <c r="L1040" s="9">
        <f>gov_exp_imp_stata!J56</f>
        <v>26.874876070902598</v>
      </c>
      <c r="M1040" s="9">
        <f>gov_exp_imp_stata!K56</f>
        <v>8.4928012424523303</v>
      </c>
      <c r="N1040" s="9">
        <f>gov_exp_imp_stata!L56</f>
        <v>1.5775855356732871</v>
      </c>
    </row>
    <row r="1041" spans="1:14">
      <c r="A1041">
        <v>2</v>
      </c>
      <c r="B1041">
        <v>20</v>
      </c>
      <c r="C1041" t="s">
        <v>20</v>
      </c>
      <c r="D1041">
        <v>31</v>
      </c>
      <c r="E1041" t="s">
        <v>427</v>
      </c>
      <c r="F1041" t="s">
        <v>425</v>
      </c>
      <c r="G1041" s="9">
        <f>gov_exp_imp_stata!E57</f>
        <v>73.896108304382139</v>
      </c>
      <c r="H1041" s="9">
        <f>gov_exp_imp_stata!F57</f>
        <v>11.421541125710322</v>
      </c>
      <c r="I1041" s="9">
        <f>gov_exp_imp_stata!G57</f>
        <v>5.559713733903604</v>
      </c>
      <c r="J1041" s="9">
        <f>gov_exp_imp_stata!H57</f>
        <v>22.084417490963947</v>
      </c>
      <c r="K1041" s="9">
        <f>gov_exp_imp_stata!I57</f>
        <v>11.892235564696252</v>
      </c>
      <c r="L1041" s="9">
        <f>gov_exp_imp_stata!J57</f>
        <v>11.608746050867103</v>
      </c>
      <c r="M1041" s="9">
        <f>gov_exp_imp_stata!K57</f>
        <v>7.9672145517523107</v>
      </c>
      <c r="N1041" s="9">
        <f>gov_exp_imp_stata!L57</f>
        <v>10.920049483940897</v>
      </c>
    </row>
    <row r="1042" spans="1:14">
      <c r="A1042">
        <v>3</v>
      </c>
      <c r="B1042">
        <v>21</v>
      </c>
      <c r="C1042" t="s">
        <v>21</v>
      </c>
      <c r="D1042">
        <v>31</v>
      </c>
      <c r="E1042" t="s">
        <v>427</v>
      </c>
      <c r="F1042" t="s">
        <v>425</v>
      </c>
      <c r="G1042" s="9">
        <f>gov_exp_imp_stata!E58</f>
        <v>22.169738737425536</v>
      </c>
      <c r="H1042" s="9">
        <f>gov_exp_imp_stata!F58</f>
        <v>15.7888785617744</v>
      </c>
      <c r="I1042" s="9">
        <f>gov_exp_imp_stata!G58</f>
        <v>9.9389351811424156</v>
      </c>
      <c r="J1042" s="9">
        <f>gov_exp_imp_stata!H58</f>
        <v>32.092428567207733</v>
      </c>
      <c r="K1042" s="9">
        <f>gov_exp_imp_stata!I58</f>
        <v>22.754574269184879</v>
      </c>
      <c r="L1042" s="9">
        <f>gov_exp_imp_stata!J58</f>
        <v>1.2595233297462372</v>
      </c>
      <c r="M1042" s="9">
        <f>gov_exp_imp_stata!K58</f>
        <v>8.2840860936662644</v>
      </c>
      <c r="N1042" s="9">
        <f>gov_exp_imp_stata!L58</f>
        <v>4.8011798156635699</v>
      </c>
    </row>
    <row r="1043" spans="1:14">
      <c r="A1043">
        <v>3</v>
      </c>
      <c r="B1043">
        <v>22</v>
      </c>
      <c r="C1043" t="s">
        <v>22</v>
      </c>
      <c r="D1043">
        <v>31</v>
      </c>
      <c r="E1043" t="s">
        <v>427</v>
      </c>
      <c r="F1043" t="s">
        <v>425</v>
      </c>
      <c r="G1043" s="9">
        <f>gov_exp_imp_stata!E59</f>
        <v>32.629355990289064</v>
      </c>
      <c r="H1043" s="9">
        <f>gov_exp_imp_stata!F59</f>
        <v>13.682145283243297</v>
      </c>
      <c r="I1043" s="9">
        <f>gov_exp_imp_stata!G59</f>
        <v>5.0384004315368491</v>
      </c>
      <c r="J1043" s="9">
        <f>gov_exp_imp_stata!H59</f>
        <v>28.721319000803327</v>
      </c>
      <c r="K1043" s="9">
        <f>gov_exp_imp_stata!I59</f>
        <v>11.86952138902031</v>
      </c>
      <c r="L1043" s="9">
        <f>gov_exp_imp_stata!J59</f>
        <v>39.608352358551471</v>
      </c>
      <c r="M1043" s="9">
        <f>gov_exp_imp_stata!K59</f>
        <v>-0.29967956036595078</v>
      </c>
      <c r="N1043" s="9">
        <f>gov_exp_imp_stata!L59</f>
        <v>0.26817285745612818</v>
      </c>
    </row>
    <row r="1044" spans="1:14">
      <c r="A1044">
        <v>3</v>
      </c>
      <c r="B1044">
        <v>23</v>
      </c>
      <c r="C1044" t="s">
        <v>23</v>
      </c>
      <c r="D1044">
        <v>31</v>
      </c>
      <c r="E1044" t="s">
        <v>427</v>
      </c>
      <c r="F1044" t="s">
        <v>425</v>
      </c>
      <c r="G1044" s="9">
        <f>gov_exp_imp_stata!E60</f>
        <v>75.694939880205965</v>
      </c>
      <c r="H1044" s="9">
        <f>gov_exp_imp_stata!F60</f>
        <v>10.925314900842764</v>
      </c>
      <c r="I1044" s="9">
        <f>gov_exp_imp_stata!G60</f>
        <v>12.172131033645384</v>
      </c>
      <c r="J1044" s="9">
        <f>gov_exp_imp_stata!H60</f>
        <v>23.595820202306015</v>
      </c>
      <c r="K1044" s="9">
        <f>gov_exp_imp_stata!I60</f>
        <v>11.248804264749012</v>
      </c>
      <c r="L1044" s="9">
        <f>gov_exp_imp_stata!J60</f>
        <v>25.168407998893837</v>
      </c>
      <c r="M1044" s="9">
        <f>gov_exp_imp_stata!K60</f>
        <v>4.5732183557877226</v>
      </c>
      <c r="N1044" s="9">
        <f>gov_exp_imp_stata!L60</f>
        <v>12.412378459445428</v>
      </c>
    </row>
    <row r="1045" spans="1:14">
      <c r="A1045">
        <v>2</v>
      </c>
      <c r="B1045">
        <v>24</v>
      </c>
      <c r="C1045" t="s">
        <v>24</v>
      </c>
      <c r="D1045">
        <v>31</v>
      </c>
      <c r="E1045" t="s">
        <v>427</v>
      </c>
      <c r="F1045" t="s">
        <v>425</v>
      </c>
      <c r="G1045" s="9">
        <f>gov_exp_imp_stata!E61</f>
        <v>15.091171820439087</v>
      </c>
      <c r="H1045" s="9">
        <f>gov_exp_imp_stata!F61</f>
        <v>10.982124631166744</v>
      </c>
      <c r="I1045" s="9">
        <f>gov_exp_imp_stata!G61</f>
        <v>28.240511013574409</v>
      </c>
      <c r="J1045" s="9">
        <f>gov_exp_imp_stata!H61</f>
        <v>20.309620142574758</v>
      </c>
      <c r="K1045" s="9">
        <f>gov_exp_imp_stata!I61</f>
        <v>-3.4522230442319501</v>
      </c>
      <c r="L1045" s="9">
        <f>gov_exp_imp_stata!J61</f>
        <v>11.152514259521705</v>
      </c>
      <c r="M1045" s="9">
        <f>gov_exp_imp_stata!K61</f>
        <v>-0.62073404141925748</v>
      </c>
      <c r="N1045" s="9">
        <f>gov_exp_imp_stata!L61</f>
        <v>5.3508043142029393</v>
      </c>
    </row>
    <row r="1046" spans="1:14">
      <c r="A1046">
        <v>2</v>
      </c>
      <c r="B1046">
        <v>25</v>
      </c>
      <c r="C1046" t="s">
        <v>25</v>
      </c>
      <c r="D1046">
        <v>31</v>
      </c>
      <c r="E1046" t="s">
        <v>427</v>
      </c>
      <c r="F1046" t="s">
        <v>425</v>
      </c>
      <c r="G1046" s="9">
        <f>gov_exp_imp_stata!E62</f>
        <v>56.402399626837507</v>
      </c>
      <c r="H1046" s="9">
        <f>gov_exp_imp_stata!F62</f>
        <v>26.403735431046993</v>
      </c>
      <c r="I1046" s="9">
        <f>gov_exp_imp_stata!G62</f>
        <v>-33.562499872844484</v>
      </c>
      <c r="J1046" s="9">
        <f>gov_exp_imp_stata!H62</f>
        <v>38.537477369988338</v>
      </c>
      <c r="K1046" s="9">
        <f>gov_exp_imp_stata!I62</f>
        <v>12.510881368983174</v>
      </c>
      <c r="L1046" s="9">
        <f>gov_exp_imp_stata!J62</f>
        <v>5.2314159811945427</v>
      </c>
      <c r="M1046" s="9">
        <f>gov_exp_imp_stata!K62</f>
        <v>-7.8273282675691664</v>
      </c>
      <c r="N1046" s="9">
        <f>gov_exp_imp_stata!L62</f>
        <v>8.3775812741919253</v>
      </c>
    </row>
    <row r="1047" spans="1:14">
      <c r="A1047">
        <v>3</v>
      </c>
      <c r="B1047">
        <v>26</v>
      </c>
      <c r="C1047" t="s">
        <v>26</v>
      </c>
      <c r="D1047">
        <v>31</v>
      </c>
      <c r="E1047" t="s">
        <v>427</v>
      </c>
      <c r="F1047" t="s">
        <v>425</v>
      </c>
      <c r="G1047" s="9">
        <f>gov_exp_imp_stata!E63</f>
        <v>18.699868410260855</v>
      </c>
      <c r="H1047" s="9">
        <f>gov_exp_imp_stata!F63</f>
        <v>31.755547159859443</v>
      </c>
      <c r="I1047" s="9">
        <f>gov_exp_imp_stata!G63</f>
        <v>7.3096830656313116</v>
      </c>
      <c r="J1047" s="9">
        <f>gov_exp_imp_stata!H63</f>
        <v>12.906726455937733</v>
      </c>
      <c r="K1047" s="9">
        <f>gov_exp_imp_stata!I63</f>
        <v>27.429966763887936</v>
      </c>
      <c r="L1047" s="9">
        <f>gov_exp_imp_stata!J63</f>
        <v>9.1393550769035556</v>
      </c>
      <c r="M1047" s="9">
        <f>gov_exp_imp_stata!K63</f>
        <v>-9.3782897689450468</v>
      </c>
      <c r="N1047" s="9">
        <f>gov_exp_imp_stata!L63</f>
        <v>18.899338265520527</v>
      </c>
    </row>
    <row r="1048" spans="1:14">
      <c r="A1048">
        <v>2</v>
      </c>
      <c r="B1048">
        <v>27</v>
      </c>
      <c r="C1048" t="s">
        <v>27</v>
      </c>
      <c r="D1048">
        <v>31</v>
      </c>
      <c r="E1048" t="s">
        <v>427</v>
      </c>
      <c r="F1048" t="s">
        <v>425</v>
      </c>
      <c r="G1048" s="9">
        <f>gov_exp_imp_stata!E64</f>
        <v>44.903541777653658</v>
      </c>
      <c r="H1048" s="9">
        <f>gov_exp_imp_stata!F64</f>
        <v>22.607044971732716</v>
      </c>
      <c r="I1048" s="9">
        <f>gov_exp_imp_stata!G64</f>
        <v>-0.7797133349715657</v>
      </c>
      <c r="J1048" s="9">
        <f>gov_exp_imp_stata!H64</f>
        <v>9.8067865667140541</v>
      </c>
      <c r="K1048" s="9">
        <f>gov_exp_imp_stata!I64</f>
        <v>12.706084374524874</v>
      </c>
      <c r="L1048" s="9">
        <f>gov_exp_imp_stata!J64</f>
        <v>28.29585834843822</v>
      </c>
      <c r="M1048" s="9">
        <f>gov_exp_imp_stata!K64</f>
        <v>4.8356535235143605</v>
      </c>
      <c r="N1048" s="9">
        <f>gov_exp_imp_stata!L64</f>
        <v>6.1975275454071665</v>
      </c>
    </row>
    <row r="1049" spans="1:14">
      <c r="A1049">
        <v>2</v>
      </c>
      <c r="B1049">
        <v>28</v>
      </c>
      <c r="C1049" t="s">
        <v>28</v>
      </c>
      <c r="D1049">
        <v>31</v>
      </c>
      <c r="E1049" t="s">
        <v>427</v>
      </c>
      <c r="F1049" t="s">
        <v>425</v>
      </c>
      <c r="G1049" s="9">
        <f>gov_exp_imp_stata!E65</f>
        <v>41.157469804264466</v>
      </c>
      <c r="H1049" s="9">
        <f>gov_exp_imp_stata!F65</f>
        <v>9.6776861932946545</v>
      </c>
      <c r="I1049" s="9">
        <f>gov_exp_imp_stata!G65</f>
        <v>10.771876573728711</v>
      </c>
      <c r="J1049" s="9">
        <f>gov_exp_imp_stata!H65</f>
        <v>20.75594287188618</v>
      </c>
      <c r="K1049" s="9">
        <f>gov_exp_imp_stata!I65</f>
        <v>7.6129904333519294</v>
      </c>
      <c r="L1049" s="9">
        <f>gov_exp_imp_stata!J65</f>
        <v>8.4220704480707731</v>
      </c>
      <c r="M1049" s="9">
        <f>gov_exp_imp_stata!K65</f>
        <v>5.2886765452320406</v>
      </c>
      <c r="N1049" s="9">
        <f>gov_exp_imp_stata!L65</f>
        <v>17.505808275769684</v>
      </c>
    </row>
    <row r="1050" spans="1:14">
      <c r="A1050">
        <v>4</v>
      </c>
      <c r="B1050">
        <v>29</v>
      </c>
      <c r="C1050" t="s">
        <v>29</v>
      </c>
      <c r="D1050">
        <v>31</v>
      </c>
      <c r="E1050" t="s">
        <v>427</v>
      </c>
      <c r="F1050" t="s">
        <v>425</v>
      </c>
      <c r="G1050" s="9">
        <f>gov_exp_imp_stata!E66</f>
        <v>29.131334981947244</v>
      </c>
      <c r="H1050" s="9">
        <f>gov_exp_imp_stata!F66</f>
        <v>18.920695159300237</v>
      </c>
      <c r="I1050" s="9">
        <f>gov_exp_imp_stata!G66</f>
        <v>2.4141679526539894</v>
      </c>
      <c r="J1050" s="9">
        <f>gov_exp_imp_stata!H66</f>
        <v>12.480800536244384</v>
      </c>
      <c r="K1050" s="9">
        <f>gov_exp_imp_stata!I66</f>
        <v>13.391200856094265</v>
      </c>
      <c r="L1050" s="9">
        <f>gov_exp_imp_stata!J66</f>
        <v>33.419085766197298</v>
      </c>
      <c r="M1050" s="9">
        <f>gov_exp_imp_stata!K66</f>
        <v>0.91057932630691507</v>
      </c>
      <c r="N1050" s="9">
        <f>gov_exp_imp_stata!L66</f>
        <v>18.370550016534338</v>
      </c>
    </row>
    <row r="1051" spans="1:14">
      <c r="A1051">
        <v>3</v>
      </c>
      <c r="B1051">
        <v>30</v>
      </c>
      <c r="C1051" t="s">
        <v>30</v>
      </c>
      <c r="D1051">
        <v>31</v>
      </c>
      <c r="E1051" t="s">
        <v>427</v>
      </c>
      <c r="F1051" t="s">
        <v>425</v>
      </c>
      <c r="G1051" s="9">
        <f>gov_exp_imp_stata!E67</f>
        <v>37.737520455027116</v>
      </c>
      <c r="H1051" s="9">
        <f>gov_exp_imp_stata!F67</f>
        <v>10.77124877103639</v>
      </c>
      <c r="I1051" s="9">
        <f>gov_exp_imp_stata!G67</f>
        <v>13.639608536278836</v>
      </c>
      <c r="J1051" s="9">
        <f>gov_exp_imp_stata!H67</f>
        <v>20.79404920600463</v>
      </c>
      <c r="K1051" s="9">
        <f>gov_exp_imp_stata!I67</f>
        <v>4.0125372992450226</v>
      </c>
      <c r="L1051" s="9">
        <f>gov_exp_imp_stata!J67</f>
        <v>27.825300011245389</v>
      </c>
      <c r="M1051" s="9">
        <f>gov_exp_imp_stata!K67</f>
        <v>2.1094394973763864</v>
      </c>
      <c r="N1051" s="9">
        <f>gov_exp_imp_stata!L67</f>
        <v>23.20460424791213</v>
      </c>
    </row>
    <row r="1052" spans="1:14">
      <c r="A1052">
        <v>2</v>
      </c>
      <c r="B1052">
        <v>31</v>
      </c>
      <c r="C1052" t="s">
        <v>31</v>
      </c>
      <c r="D1052">
        <v>31</v>
      </c>
      <c r="E1052" t="s">
        <v>427</v>
      </c>
      <c r="F1052" t="s">
        <v>425</v>
      </c>
      <c r="G1052" s="9">
        <f>gov_exp_imp_stata!E68</f>
        <v>27.204381801888864</v>
      </c>
      <c r="H1052" s="9">
        <f>gov_exp_imp_stata!F68</f>
        <v>11.844498343204091</v>
      </c>
      <c r="I1052" s="9">
        <f>gov_exp_imp_stata!G68</f>
        <v>5.1465447749689641</v>
      </c>
      <c r="J1052" s="9">
        <f>gov_exp_imp_stata!H68</f>
        <v>15.460234069041491</v>
      </c>
      <c r="K1052" s="9">
        <f>gov_exp_imp_stata!I68</f>
        <v>11.977877097361</v>
      </c>
      <c r="L1052" s="9">
        <f>gov_exp_imp_stata!J68</f>
        <v>27.881203488958128</v>
      </c>
      <c r="M1052" s="9">
        <f>gov_exp_imp_stata!K68</f>
        <v>8.8120492696123431</v>
      </c>
      <c r="N1052" s="9">
        <f>gov_exp_imp_stata!L68</f>
        <v>13.769606291372982</v>
      </c>
    </row>
    <row r="1053" spans="1:14">
      <c r="A1053">
        <v>3</v>
      </c>
      <c r="B1053">
        <v>32</v>
      </c>
      <c r="C1053" t="s">
        <v>32</v>
      </c>
      <c r="D1053">
        <v>31</v>
      </c>
      <c r="E1053" t="s">
        <v>427</v>
      </c>
      <c r="F1053" t="s">
        <v>425</v>
      </c>
      <c r="G1053" s="9">
        <f>gov_exp_imp_stata!E69</f>
        <v>32.969431577884919</v>
      </c>
      <c r="H1053" s="9">
        <f>gov_exp_imp_stata!F69</f>
        <v>13.878006276342415</v>
      </c>
      <c r="I1053" s="9">
        <f>gov_exp_imp_stata!G69</f>
        <v>0.12935529287019243</v>
      </c>
      <c r="J1053" s="9">
        <f>gov_exp_imp_stata!H69</f>
        <v>-10.059969851316986</v>
      </c>
      <c r="K1053" s="9">
        <f>gov_exp_imp_stata!I69</f>
        <v>-4.3856892577721958</v>
      </c>
      <c r="L1053" s="9">
        <f>gov_exp_imp_stata!J69</f>
        <v>29.154412438869915</v>
      </c>
      <c r="M1053" s="9">
        <f>gov_exp_imp_stata!K69</f>
        <v>23.898747180305378</v>
      </c>
      <c r="N1053" s="9">
        <f>gov_exp_imp_stata!L69</f>
        <v>22.318308294119849</v>
      </c>
    </row>
    <row r="1054" spans="1:14">
      <c r="A1054">
        <v>2</v>
      </c>
      <c r="B1054">
        <v>33</v>
      </c>
      <c r="C1054" t="s">
        <v>33</v>
      </c>
      <c r="D1054">
        <v>31</v>
      </c>
      <c r="E1054" t="s">
        <v>427</v>
      </c>
      <c r="F1054" t="s">
        <v>425</v>
      </c>
      <c r="G1054" s="9">
        <f>gov_exp_imp_stata!E70</f>
        <v>65.535559218381408</v>
      </c>
      <c r="H1054" s="9">
        <f>gov_exp_imp_stata!F70</f>
        <v>16.057721147039828</v>
      </c>
      <c r="I1054" s="9">
        <f>gov_exp_imp_stata!G70</f>
        <v>-11.861555110370247</v>
      </c>
      <c r="J1054" s="9">
        <f>gov_exp_imp_stata!H70</f>
        <v>1.9287814637198641</v>
      </c>
      <c r="K1054" s="9">
        <f>gov_exp_imp_stata!I70</f>
        <v>19.063012498669774</v>
      </c>
      <c r="L1054" s="9">
        <f>gov_exp_imp_stata!J70</f>
        <v>32.105401784470587</v>
      </c>
      <c r="M1054" s="9">
        <f>gov_exp_imp_stata!K70</f>
        <v>0.35562320810476056</v>
      </c>
      <c r="N1054" s="9">
        <f>gov_exp_imp_stata!L70</f>
        <v>23.723855380411706</v>
      </c>
    </row>
    <row r="1055" spans="1:14">
      <c r="A1055">
        <v>4</v>
      </c>
      <c r="B1055">
        <v>34</v>
      </c>
      <c r="C1055" t="s">
        <v>34</v>
      </c>
      <c r="D1055">
        <v>31</v>
      </c>
      <c r="E1055" t="s">
        <v>427</v>
      </c>
      <c r="F1055" t="s">
        <v>425</v>
      </c>
      <c r="G1055" s="9">
        <f>gov_exp_imp_stata!E71</f>
        <v>58.692011037261516</v>
      </c>
      <c r="H1055" s="9">
        <f>gov_exp_imp_stata!F71</f>
        <v>19.52908756666465</v>
      </c>
      <c r="I1055" s="9">
        <f>gov_exp_imp_stata!G71</f>
        <v>21.432417079949715</v>
      </c>
      <c r="J1055" s="9">
        <f>gov_exp_imp_stata!H71</f>
        <v>17.287696892523073</v>
      </c>
      <c r="K1055" s="9">
        <f>gov_exp_imp_stata!I71</f>
        <v>10.054181040868592</v>
      </c>
      <c r="L1055" s="9">
        <f>gov_exp_imp_stata!J71</f>
        <v>27.876151615802968</v>
      </c>
      <c r="M1055" s="9">
        <f>gov_exp_imp_stata!K71</f>
        <v>7.7799841361680055</v>
      </c>
      <c r="N1055" s="9">
        <f>gov_exp_imp_stata!L71</f>
        <v>12.543191216436234</v>
      </c>
    </row>
    <row r="1056" spans="1:14">
      <c r="A1056">
        <v>4</v>
      </c>
      <c r="B1056">
        <v>1</v>
      </c>
      <c r="C1056" t="s">
        <v>1</v>
      </c>
      <c r="D1056">
        <v>32</v>
      </c>
      <c r="E1056" t="s">
        <v>428</v>
      </c>
      <c r="F1056" t="s">
        <v>429</v>
      </c>
      <c r="G1056" s="9">
        <f>gov_direxp!E38</f>
        <v>10.354620526652258</v>
      </c>
      <c r="H1056" s="9">
        <f>gov_direxp!F38</f>
        <v>45.003595590928747</v>
      </c>
      <c r="I1056" s="9">
        <f>gov_direxp!G38</f>
        <v>-16.636909252672538</v>
      </c>
      <c r="J1056" s="9">
        <f>gov_direxp!H38</f>
        <v>0.61943080113684434</v>
      </c>
      <c r="K1056" s="9">
        <f>gov_direxp!I38</f>
        <v>-6.3738984460866677</v>
      </c>
      <c r="L1056" s="9">
        <f>gov_direxp!J38</f>
        <v>9.4605051650910035</v>
      </c>
      <c r="M1056" s="9">
        <f>gov_direxp!K38</f>
        <v>25.75547330161514</v>
      </c>
      <c r="N1056" s="9">
        <f>gov_direxp!L38</f>
        <v>25.130518788280366</v>
      </c>
    </row>
    <row r="1057" spans="1:14">
      <c r="A1057">
        <v>3</v>
      </c>
      <c r="B1057">
        <v>2</v>
      </c>
      <c r="C1057" t="s">
        <v>2</v>
      </c>
      <c r="D1057">
        <v>32</v>
      </c>
      <c r="E1057" t="s">
        <v>428</v>
      </c>
      <c r="F1057" t="s">
        <v>429</v>
      </c>
      <c r="G1057" s="9">
        <f>gov_direxp!E39</f>
        <v>47.397043889469728</v>
      </c>
      <c r="H1057" s="9">
        <f>gov_direxp!F39</f>
        <v>11.382266040275857</v>
      </c>
      <c r="I1057" s="9">
        <f>gov_direxp!G39</f>
        <v>6.3152792371505395</v>
      </c>
      <c r="J1057" s="9">
        <f>gov_direxp!H39</f>
        <v>13.080094136031594</v>
      </c>
      <c r="K1057" s="9">
        <f>gov_direxp!I39</f>
        <v>3.130610874857287</v>
      </c>
      <c r="L1057" s="9">
        <f>gov_direxp!J39</f>
        <v>10.16620919114024</v>
      </c>
      <c r="M1057" s="9">
        <f>gov_direxp!K39</f>
        <v>-12.705707748049633</v>
      </c>
      <c r="N1057" s="9">
        <f>gov_direxp!L39</f>
        <v>41.818579151544874</v>
      </c>
    </row>
    <row r="1058" spans="1:14">
      <c r="A1058">
        <v>1</v>
      </c>
      <c r="B1058">
        <v>3</v>
      </c>
      <c r="C1058" t="s">
        <v>3</v>
      </c>
      <c r="D1058">
        <v>32</v>
      </c>
      <c r="E1058" t="s">
        <v>428</v>
      </c>
      <c r="F1058" t="s">
        <v>429</v>
      </c>
      <c r="G1058" s="9">
        <f>gov_direxp!E40</f>
        <v>-16.628428694279329</v>
      </c>
      <c r="H1058" s="9">
        <f>gov_direxp!F40</f>
        <v>41.260675738989946</v>
      </c>
      <c r="I1058" s="9">
        <f>gov_direxp!G40</f>
        <v>-7.6175366429798386</v>
      </c>
      <c r="J1058" s="9">
        <f>gov_direxp!H40</f>
        <v>6.5919741442225455</v>
      </c>
      <c r="K1058" s="9">
        <f>gov_direxp!I40</f>
        <v>9.0439882987223505</v>
      </c>
      <c r="L1058" s="9">
        <f>gov_direxp!J40</f>
        <v>19.587564176100546</v>
      </c>
      <c r="M1058" s="9">
        <f>gov_direxp!K40</f>
        <v>-2.4149006737516965</v>
      </c>
      <c r="N1058" s="9">
        <f>gov_direxp!L40</f>
        <v>35.466565089642899</v>
      </c>
    </row>
    <row r="1059" spans="1:14">
      <c r="A1059">
        <v>1</v>
      </c>
      <c r="B1059">
        <v>4</v>
      </c>
      <c r="C1059" t="s">
        <v>4</v>
      </c>
      <c r="D1059">
        <v>32</v>
      </c>
      <c r="E1059" t="s">
        <v>428</v>
      </c>
      <c r="F1059" t="s">
        <v>429</v>
      </c>
      <c r="G1059" s="9">
        <f>gov_direxp!E41</f>
        <v>10.847536092272891</v>
      </c>
      <c r="H1059" s="9">
        <f>gov_direxp!F41</f>
        <v>-1.8848194881051938</v>
      </c>
      <c r="I1059" s="9">
        <f>gov_direxp!G41</f>
        <v>10.079401936312493</v>
      </c>
      <c r="J1059" s="9">
        <f>gov_direxp!H41</f>
        <v>52.632723886758725</v>
      </c>
      <c r="K1059" s="9">
        <f>gov_direxp!I41</f>
        <v>-7.0780960478847188</v>
      </c>
      <c r="L1059" s="9">
        <f>gov_direxp!J41</f>
        <v>1.918026570400988</v>
      </c>
      <c r="M1059" s="9">
        <f>gov_direxp!K41</f>
        <v>11.242221510249472</v>
      </c>
      <c r="N1059" s="9">
        <f>gov_direxp!L41</f>
        <v>29.270856042245576</v>
      </c>
    </row>
    <row r="1060" spans="1:14">
      <c r="A1060">
        <v>1</v>
      </c>
      <c r="B1060">
        <v>5</v>
      </c>
      <c r="C1060" t="s">
        <v>5</v>
      </c>
      <c r="D1060">
        <v>32</v>
      </c>
      <c r="E1060" t="s">
        <v>428</v>
      </c>
      <c r="F1060" t="s">
        <v>429</v>
      </c>
      <c r="G1060" s="9">
        <f>gov_direxp!E42</f>
        <v>42.021191713730644</v>
      </c>
      <c r="H1060" s="9">
        <f>gov_direxp!F42</f>
        <v>27.339781977052535</v>
      </c>
      <c r="I1060" s="9">
        <f>gov_direxp!G42</f>
        <v>10.118389780474635</v>
      </c>
      <c r="J1060" s="9">
        <f>gov_direxp!H42</f>
        <v>18.233534610219081</v>
      </c>
      <c r="K1060" s="9">
        <f>gov_direxp!I42</f>
        <v>-22.885343801666913</v>
      </c>
      <c r="L1060" s="9">
        <f>gov_direxp!J42</f>
        <v>46.131897990840677</v>
      </c>
      <c r="M1060" s="9">
        <f>gov_direxp!K42</f>
        <v>-0.71647023573331303</v>
      </c>
      <c r="N1060" s="9">
        <f>gov_direxp!L42</f>
        <v>32.877698037277824</v>
      </c>
    </row>
    <row r="1061" spans="1:14">
      <c r="A1061">
        <v>4</v>
      </c>
      <c r="B1061">
        <v>6</v>
      </c>
      <c r="C1061" t="s">
        <v>6</v>
      </c>
      <c r="D1061">
        <v>32</v>
      </c>
      <c r="E1061" t="s">
        <v>428</v>
      </c>
      <c r="F1061" t="s">
        <v>429</v>
      </c>
      <c r="G1061" s="9">
        <f>gov_direxp!E43</f>
        <v>4.8365665391722157</v>
      </c>
      <c r="H1061" s="9">
        <f>gov_direxp!F43</f>
        <v>29.732412137673059</v>
      </c>
      <c r="I1061" s="9">
        <f>gov_direxp!G43</f>
        <v>18.648247331663725</v>
      </c>
      <c r="J1061" s="9">
        <f>gov_direxp!H43</f>
        <v>21.885763602056073</v>
      </c>
      <c r="K1061" s="9">
        <f>gov_direxp!I43</f>
        <v>5.1960237288775746</v>
      </c>
      <c r="L1061" s="9">
        <f>gov_direxp!J43</f>
        <v>-3.3233775021946466</v>
      </c>
      <c r="M1061" s="9">
        <f>gov_direxp!K43</f>
        <v>7.2469611872238993</v>
      </c>
      <c r="N1061" s="9">
        <f>gov_direxp!L43</f>
        <v>10.49054293871583</v>
      </c>
    </row>
    <row r="1062" spans="1:14">
      <c r="A1062">
        <v>3</v>
      </c>
      <c r="B1062">
        <v>7</v>
      </c>
      <c r="C1062" t="s">
        <v>7</v>
      </c>
      <c r="D1062">
        <v>32</v>
      </c>
      <c r="E1062" t="s">
        <v>428</v>
      </c>
      <c r="F1062" t="s">
        <v>429</v>
      </c>
      <c r="G1062" s="9">
        <f>gov_direxp!E44</f>
        <v>24.165285202385121</v>
      </c>
      <c r="H1062" s="9">
        <f>gov_direxp!F44</f>
        <v>4.9334127448789511</v>
      </c>
      <c r="I1062" s="9">
        <f>gov_direxp!G44</f>
        <v>31.926698935150078</v>
      </c>
      <c r="J1062" s="9">
        <f>gov_direxp!H44</f>
        <v>32.350303351325337</v>
      </c>
      <c r="K1062" s="9">
        <f>gov_direxp!I44</f>
        <v>-6.0133276059737177</v>
      </c>
      <c r="L1062" s="9">
        <f>gov_direxp!J44</f>
        <v>-17.496847950152773</v>
      </c>
      <c r="M1062" s="9">
        <f>gov_direxp!K44</f>
        <v>23.490426104343044</v>
      </c>
      <c r="N1062" s="9">
        <f>gov_direxp!L44</f>
        <v>14.08280828159838</v>
      </c>
    </row>
    <row r="1063" spans="1:14">
      <c r="A1063">
        <v>2</v>
      </c>
      <c r="B1063">
        <v>8</v>
      </c>
      <c r="C1063" t="s">
        <v>8</v>
      </c>
      <c r="D1063">
        <v>32</v>
      </c>
      <c r="E1063" t="s">
        <v>428</v>
      </c>
      <c r="F1063" t="s">
        <v>429</v>
      </c>
      <c r="G1063" s="9">
        <f>gov_direxp!E45</f>
        <v>18.392451498386908</v>
      </c>
      <c r="H1063" s="9">
        <f>gov_direxp!F45</f>
        <v>26.48806002731645</v>
      </c>
      <c r="I1063" s="9">
        <f>gov_direxp!G45</f>
        <v>5.9155742741490158E-2</v>
      </c>
      <c r="J1063" s="9">
        <f>gov_direxp!H45</f>
        <v>-11.298818554311929</v>
      </c>
      <c r="K1063" s="9">
        <f>gov_direxp!I45</f>
        <v>9.0474648627611121</v>
      </c>
      <c r="L1063" s="9">
        <f>gov_direxp!J45</f>
        <v>12.260582691242504</v>
      </c>
      <c r="M1063" s="9">
        <f>gov_direxp!K45</f>
        <v>13.574802661249175</v>
      </c>
      <c r="N1063" s="9">
        <f>gov_direxp!L45</f>
        <v>49.467510974233477</v>
      </c>
    </row>
    <row r="1064" spans="1:14">
      <c r="A1064">
        <v>3</v>
      </c>
      <c r="B1064">
        <v>9</v>
      </c>
      <c r="C1064" t="s">
        <v>9</v>
      </c>
      <c r="D1064">
        <v>32</v>
      </c>
      <c r="E1064" t="s">
        <v>428</v>
      </c>
      <c r="F1064" t="s">
        <v>429</v>
      </c>
      <c r="G1064" s="9">
        <f>gov_direxp!E46</f>
        <v>29.922036736907188</v>
      </c>
      <c r="H1064" s="9">
        <f>gov_direxp!F46</f>
        <v>35.200493403731706</v>
      </c>
      <c r="I1064" s="9">
        <f>gov_direxp!G46</f>
        <v>-0.99481845155731108</v>
      </c>
      <c r="J1064" s="9">
        <f>gov_direxp!H46</f>
        <v>-3.3890060820184642</v>
      </c>
      <c r="K1064" s="9">
        <f>gov_direxp!I46</f>
        <v>-1.0833158435920476</v>
      </c>
      <c r="L1064" s="9">
        <f>gov_direxp!J46</f>
        <v>14.67113207813795</v>
      </c>
      <c r="M1064" s="9">
        <f>gov_direxp!K46</f>
        <v>-4.9965157791522667</v>
      </c>
      <c r="N1064" s="9">
        <f>gov_direxp!L46</f>
        <v>18.559919714080088</v>
      </c>
    </row>
    <row r="1065" spans="1:14">
      <c r="A1065">
        <v>3</v>
      </c>
      <c r="B1065">
        <v>10</v>
      </c>
      <c r="C1065" t="s">
        <v>10</v>
      </c>
      <c r="D1065">
        <v>32</v>
      </c>
      <c r="E1065" t="s">
        <v>428</v>
      </c>
      <c r="F1065" t="s">
        <v>429</v>
      </c>
      <c r="G1065" s="9">
        <f>gov_direxp!E47</f>
        <v>21.771830351761</v>
      </c>
      <c r="H1065" s="9">
        <f>gov_direxp!F47</f>
        <v>12.17338462272204</v>
      </c>
      <c r="I1065" s="9">
        <f>gov_direxp!G47</f>
        <v>4.5346155486299944</v>
      </c>
      <c r="J1065" s="9">
        <f>gov_direxp!H47</f>
        <v>34.438509646055394</v>
      </c>
      <c r="K1065" s="9">
        <f>gov_direxp!I47</f>
        <v>13.797581267354687</v>
      </c>
      <c r="L1065" s="9">
        <f>gov_direxp!J47</f>
        <v>17.508237653953707</v>
      </c>
      <c r="M1065" s="9">
        <f>gov_direxp!K47</f>
        <v>11.761096939204085</v>
      </c>
      <c r="N1065" s="9">
        <f>gov_direxp!L47</f>
        <v>15.473440405991546</v>
      </c>
    </row>
    <row r="1066" spans="1:14">
      <c r="A1066">
        <v>3</v>
      </c>
      <c r="B1066">
        <v>11</v>
      </c>
      <c r="C1066" t="s">
        <v>11</v>
      </c>
      <c r="D1066">
        <v>32</v>
      </c>
      <c r="E1066" t="s">
        <v>428</v>
      </c>
      <c r="F1066" t="s">
        <v>429</v>
      </c>
      <c r="G1066" s="9">
        <f>gov_direxp!E48</f>
        <v>15.487689688605499</v>
      </c>
      <c r="H1066" s="9">
        <f>gov_direxp!F48</f>
        <v>20.787185814735775</v>
      </c>
      <c r="I1066" s="9">
        <f>gov_direxp!G48</f>
        <v>26.432928080924476</v>
      </c>
      <c r="J1066" s="9">
        <f>gov_direxp!H48</f>
        <v>22.200945373132221</v>
      </c>
      <c r="K1066" s="9">
        <f>gov_direxp!I48</f>
        <v>3.9192177085561886</v>
      </c>
      <c r="L1066" s="9">
        <f>gov_direxp!J48</f>
        <v>-5.9640716128108728</v>
      </c>
      <c r="M1066" s="9">
        <f>gov_direxp!K48</f>
        <v>21.343674510517442</v>
      </c>
      <c r="N1066" s="9">
        <f>gov_direxp!L48</f>
        <v>21.67083327196886</v>
      </c>
    </row>
    <row r="1067" spans="1:14">
      <c r="A1067">
        <v>3</v>
      </c>
      <c r="B1067">
        <v>12</v>
      </c>
      <c r="C1067" t="s">
        <v>12</v>
      </c>
      <c r="D1067">
        <v>32</v>
      </c>
      <c r="E1067" t="s">
        <v>428</v>
      </c>
      <c r="F1067" t="s">
        <v>429</v>
      </c>
      <c r="G1067" s="9">
        <f>gov_direxp!E49</f>
        <v>11.419000923346733</v>
      </c>
      <c r="H1067" s="9">
        <f>gov_direxp!F49</f>
        <v>6.5317810584167413</v>
      </c>
      <c r="I1067" s="9">
        <f>gov_direxp!G49</f>
        <v>4.254832161926303</v>
      </c>
      <c r="J1067" s="9">
        <f>gov_direxp!H49</f>
        <v>24.820930401777773</v>
      </c>
      <c r="K1067" s="9">
        <f>gov_direxp!I49</f>
        <v>-4.9829702988725799</v>
      </c>
      <c r="L1067" s="9">
        <f>gov_direxp!J49</f>
        <v>26.473162119912441</v>
      </c>
      <c r="M1067" s="9">
        <f>gov_direxp!K49</f>
        <v>1.1196007546550701</v>
      </c>
      <c r="N1067" s="9">
        <f>gov_direxp!L49</f>
        <v>14.155706656391786</v>
      </c>
    </row>
    <row r="1068" spans="1:14">
      <c r="A1068">
        <v>1</v>
      </c>
      <c r="B1068">
        <v>13</v>
      </c>
      <c r="C1068" t="s">
        <v>13</v>
      </c>
      <c r="D1068">
        <v>32</v>
      </c>
      <c r="E1068" t="s">
        <v>428</v>
      </c>
      <c r="F1068" t="s">
        <v>429</v>
      </c>
      <c r="G1068" s="9">
        <f>gov_direxp!E50</f>
        <v>16.355675079165486</v>
      </c>
      <c r="H1068" s="9">
        <f>gov_direxp!F50</f>
        <v>23.561709031475829</v>
      </c>
      <c r="I1068" s="9">
        <f>gov_direxp!G50</f>
        <v>3.6640158759339458</v>
      </c>
      <c r="J1068" s="9">
        <f>gov_direxp!H50</f>
        <v>-5.0434736276948051</v>
      </c>
      <c r="K1068" s="9">
        <f>gov_direxp!I50</f>
        <v>5.5717854450883619</v>
      </c>
      <c r="L1068" s="9">
        <f>gov_direxp!J50</f>
        <v>54.886199784318165</v>
      </c>
      <c r="M1068" s="9">
        <f>gov_direxp!K50</f>
        <v>-30.422076126995922</v>
      </c>
      <c r="N1068" s="9">
        <f>gov_direxp!L50</f>
        <v>57.509701540760673</v>
      </c>
    </row>
    <row r="1069" spans="1:14">
      <c r="A1069">
        <v>2</v>
      </c>
      <c r="B1069">
        <v>14</v>
      </c>
      <c r="C1069" t="s">
        <v>14</v>
      </c>
      <c r="D1069">
        <v>32</v>
      </c>
      <c r="E1069" t="s">
        <v>428</v>
      </c>
      <c r="F1069" t="s">
        <v>429</v>
      </c>
      <c r="G1069" s="9">
        <f>gov_direxp!E51</f>
        <v>35.321612053386772</v>
      </c>
      <c r="H1069" s="9">
        <f>gov_direxp!F51</f>
        <v>56.650956659269312</v>
      </c>
      <c r="I1069" s="9">
        <f>gov_direxp!G51</f>
        <v>-0.65713223834055201</v>
      </c>
      <c r="J1069" s="9">
        <f>gov_direxp!H51</f>
        <v>-0.26675129154168919</v>
      </c>
      <c r="K1069" s="9">
        <f>gov_direxp!I51</f>
        <v>7.4628634206186151</v>
      </c>
      <c r="L1069" s="9">
        <f>gov_direxp!J51</f>
        <v>2.2155539114552925</v>
      </c>
      <c r="M1069" s="9">
        <f>gov_direxp!K51</f>
        <v>-1.4191804487982962</v>
      </c>
      <c r="N1069" s="9">
        <f>gov_direxp!L51</f>
        <v>22.523860847697396</v>
      </c>
    </row>
    <row r="1070" spans="1:14">
      <c r="A1070">
        <v>3</v>
      </c>
      <c r="B1070">
        <v>15</v>
      </c>
      <c r="C1070" t="s">
        <v>15</v>
      </c>
      <c r="D1070">
        <v>32</v>
      </c>
      <c r="E1070" t="s">
        <v>428</v>
      </c>
      <c r="F1070" t="s">
        <v>429</v>
      </c>
      <c r="G1070" s="9">
        <f>gov_direxp!E52</f>
        <v>38.162569352947571</v>
      </c>
      <c r="H1070" s="9">
        <f>gov_direxp!F52</f>
        <v>39.606239528350137</v>
      </c>
      <c r="I1070" s="9">
        <f>gov_direxp!G52</f>
        <v>11.743847717664234</v>
      </c>
      <c r="J1070" s="9">
        <f>gov_direxp!H52</f>
        <v>4.7146328031310247</v>
      </c>
      <c r="K1070" s="9">
        <f>gov_direxp!I52</f>
        <v>-15.883435408867397</v>
      </c>
      <c r="L1070" s="9">
        <f>gov_direxp!J52</f>
        <v>-1.4155840032502476</v>
      </c>
      <c r="M1070" s="9">
        <f>gov_direxp!K52</f>
        <v>42.920072736203196</v>
      </c>
      <c r="N1070" s="9">
        <f>gov_direxp!L52</f>
        <v>28.437547284373576</v>
      </c>
    </row>
    <row r="1071" spans="1:14">
      <c r="A1071">
        <v>2</v>
      </c>
      <c r="B1071">
        <v>16</v>
      </c>
      <c r="C1071" t="s">
        <v>16</v>
      </c>
      <c r="D1071">
        <v>32</v>
      </c>
      <c r="E1071" t="s">
        <v>428</v>
      </c>
      <c r="F1071" t="s">
        <v>429</v>
      </c>
      <c r="G1071" s="9">
        <f>gov_direxp!E53</f>
        <v>51.043091679815888</v>
      </c>
      <c r="H1071" s="9">
        <f>gov_direxp!F53</f>
        <v>27.638134955333761</v>
      </c>
      <c r="I1071" s="9">
        <f>gov_direxp!G53</f>
        <v>-27.21148419921613</v>
      </c>
      <c r="J1071" s="9">
        <f>gov_direxp!H53</f>
        <v>-10.540446500221512</v>
      </c>
      <c r="K1071" s="9">
        <f>gov_direxp!I53</f>
        <v>-17.888272825187212</v>
      </c>
      <c r="L1071" s="9">
        <f>gov_direxp!J53</f>
        <v>-14.49014501800262</v>
      </c>
      <c r="M1071" s="9">
        <f>gov_direxp!K53</f>
        <v>21.321945821168732</v>
      </c>
      <c r="N1071" s="9">
        <f>gov_direxp!L53</f>
        <v>11.8608408855569</v>
      </c>
    </row>
    <row r="1072" spans="1:14">
      <c r="A1072">
        <v>1</v>
      </c>
      <c r="B1072">
        <v>17</v>
      </c>
      <c r="C1072" t="s">
        <v>17</v>
      </c>
      <c r="D1072">
        <v>32</v>
      </c>
      <c r="E1072" t="s">
        <v>428</v>
      </c>
      <c r="F1072" t="s">
        <v>429</v>
      </c>
      <c r="G1072" s="9">
        <f>gov_direxp!E54</f>
        <v>0</v>
      </c>
      <c r="H1072" s="9">
        <f>gov_direxp!F54</f>
        <v>0</v>
      </c>
      <c r="I1072" s="9">
        <f>gov_direxp!G54</f>
        <v>0</v>
      </c>
      <c r="J1072" s="9">
        <f>gov_direxp!H54</f>
        <v>136.50377054495885</v>
      </c>
      <c r="K1072" s="9">
        <f>gov_direxp!I54</f>
        <v>31.608423803617967</v>
      </c>
      <c r="L1072" s="9">
        <f>gov_direxp!J54</f>
        <v>-4.3100461181467491</v>
      </c>
      <c r="M1072" s="9">
        <f>gov_direxp!K54</f>
        <v>-2.5600507206397061</v>
      </c>
      <c r="N1072" s="9">
        <f>gov_direxp!L54</f>
        <v>25.425678392256245</v>
      </c>
    </row>
    <row r="1073" spans="1:14">
      <c r="A1073">
        <v>2</v>
      </c>
      <c r="B1073">
        <v>18</v>
      </c>
      <c r="C1073" t="s">
        <v>48</v>
      </c>
      <c r="D1073">
        <v>32</v>
      </c>
      <c r="E1073" t="s">
        <v>428</v>
      </c>
      <c r="F1073" t="s">
        <v>429</v>
      </c>
      <c r="G1073" s="9">
        <f>gov_direxp!E55</f>
        <v>11.270539349868525</v>
      </c>
      <c r="H1073" s="9">
        <f>gov_direxp!F55</f>
        <v>25.849470896821746</v>
      </c>
      <c r="I1073" s="9">
        <f>gov_direxp!G55</f>
        <v>38.006039126370595</v>
      </c>
      <c r="J1073" s="9">
        <f>gov_direxp!H55</f>
        <v>-33.967793940557101</v>
      </c>
      <c r="K1073" s="9">
        <f>gov_direxp!I55</f>
        <v>-6.9928145085547788</v>
      </c>
      <c r="L1073" s="9">
        <f>gov_direxp!J55</f>
        <v>3.3920329067065769</v>
      </c>
      <c r="M1073" s="9">
        <f>gov_direxp!K55</f>
        <v>45.952119092188262</v>
      </c>
      <c r="N1073" s="9">
        <f>gov_direxp!L55</f>
        <v>0.41124272954218277</v>
      </c>
    </row>
    <row r="1074" spans="1:14">
      <c r="A1074">
        <v>2</v>
      </c>
      <c r="B1074">
        <v>19</v>
      </c>
      <c r="C1074" t="s">
        <v>19</v>
      </c>
      <c r="D1074">
        <v>32</v>
      </c>
      <c r="E1074" t="s">
        <v>428</v>
      </c>
      <c r="F1074" t="s">
        <v>429</v>
      </c>
      <c r="G1074" s="9">
        <f>gov_direxp!E56</f>
        <v>32.977115881789686</v>
      </c>
      <c r="H1074" s="9">
        <f>gov_direxp!F56</f>
        <v>9.5292857200442995</v>
      </c>
      <c r="I1074" s="9">
        <f>gov_direxp!G56</f>
        <v>11.433194819222203</v>
      </c>
      <c r="J1074" s="9">
        <f>gov_direxp!H56</f>
        <v>-4.8899596494152098</v>
      </c>
      <c r="K1074" s="9">
        <f>gov_direxp!I56</f>
        <v>-2.5937966507411203</v>
      </c>
      <c r="L1074" s="9">
        <f>gov_direxp!J56</f>
        <v>38.132090919468872</v>
      </c>
      <c r="M1074" s="9">
        <f>gov_direxp!K56</f>
        <v>8.0414722823951568</v>
      </c>
      <c r="N1074" s="9">
        <f>gov_direxp!L56</f>
        <v>-6.3072056525177222</v>
      </c>
    </row>
    <row r="1075" spans="1:14">
      <c r="A1075">
        <v>2</v>
      </c>
      <c r="B1075">
        <v>20</v>
      </c>
      <c r="C1075" t="s">
        <v>20</v>
      </c>
      <c r="D1075">
        <v>32</v>
      </c>
      <c r="E1075" t="s">
        <v>428</v>
      </c>
      <c r="F1075" t="s">
        <v>429</v>
      </c>
      <c r="G1075" s="9">
        <f>gov_direxp!E57</f>
        <v>65.570296224539248</v>
      </c>
      <c r="H1075" s="9">
        <f>gov_direxp!F57</f>
        <v>-1.6190703202967338</v>
      </c>
      <c r="I1075" s="9">
        <f>gov_direxp!G57</f>
        <v>15.704569405275093</v>
      </c>
      <c r="J1075" s="9">
        <f>gov_direxp!H57</f>
        <v>14.554576388641838</v>
      </c>
      <c r="K1075" s="9">
        <f>gov_direxp!I57</f>
        <v>18.316302181914445</v>
      </c>
      <c r="L1075" s="9">
        <f>gov_direxp!J57</f>
        <v>1.3211817500882628</v>
      </c>
      <c r="M1075" s="9">
        <f>gov_direxp!K57</f>
        <v>-4.0615498518006721</v>
      </c>
      <c r="N1075" s="9">
        <f>gov_direxp!L57</f>
        <v>21.948593186153364</v>
      </c>
    </row>
    <row r="1076" spans="1:14">
      <c r="A1076">
        <v>3</v>
      </c>
      <c r="B1076">
        <v>21</v>
      </c>
      <c r="C1076" t="s">
        <v>21</v>
      </c>
      <c r="D1076">
        <v>32</v>
      </c>
      <c r="E1076" t="s">
        <v>428</v>
      </c>
      <c r="F1076" t="s">
        <v>429</v>
      </c>
      <c r="G1076" s="9">
        <f>gov_direxp!E58</f>
        <v>-9.691902021964637</v>
      </c>
      <c r="H1076" s="9">
        <f>gov_direxp!F58</f>
        <v>3.3008201715959862</v>
      </c>
      <c r="I1076" s="9">
        <f>gov_direxp!G58</f>
        <v>40.495368169476301</v>
      </c>
      <c r="J1076" s="9">
        <f>gov_direxp!H58</f>
        <v>35.25193101827773</v>
      </c>
      <c r="K1076" s="9">
        <f>gov_direxp!I58</f>
        <v>30.487061777495427</v>
      </c>
      <c r="L1076" s="9">
        <f>gov_direxp!J58</f>
        <v>-19.31233841986797</v>
      </c>
      <c r="M1076" s="9">
        <f>gov_direxp!K58</f>
        <v>2.1368113747527007</v>
      </c>
      <c r="N1076" s="9">
        <f>gov_direxp!L58</f>
        <v>21.939153333761773</v>
      </c>
    </row>
    <row r="1077" spans="1:14">
      <c r="A1077">
        <v>3</v>
      </c>
      <c r="B1077">
        <v>22</v>
      </c>
      <c r="C1077" t="s">
        <v>22</v>
      </c>
      <c r="D1077">
        <v>32</v>
      </c>
      <c r="E1077" t="s">
        <v>428</v>
      </c>
      <c r="F1077" t="s">
        <v>429</v>
      </c>
      <c r="G1077" s="9">
        <f>gov_direxp!E59</f>
        <v>10.489955730292678</v>
      </c>
      <c r="H1077" s="9">
        <f>gov_direxp!F59</f>
        <v>6.2397075668034763</v>
      </c>
      <c r="I1077" s="9">
        <f>gov_direxp!G59</f>
        <v>17.588643538911786</v>
      </c>
      <c r="J1077" s="9">
        <f>gov_direxp!H59</f>
        <v>54.794793031540735</v>
      </c>
      <c r="K1077" s="9">
        <f>gov_direxp!I59</f>
        <v>-8.711145392112762</v>
      </c>
      <c r="L1077" s="9">
        <f>gov_direxp!J59</f>
        <v>73.821327126582133</v>
      </c>
      <c r="M1077" s="9">
        <f>gov_direxp!K59</f>
        <v>-8.2709634831714887</v>
      </c>
      <c r="N1077" s="9">
        <f>gov_direxp!L59</f>
        <v>-8.2152603201060437</v>
      </c>
    </row>
    <row r="1078" spans="1:14">
      <c r="A1078">
        <v>3</v>
      </c>
      <c r="B1078">
        <v>23</v>
      </c>
      <c r="C1078" t="s">
        <v>23</v>
      </c>
      <c r="D1078">
        <v>32</v>
      </c>
      <c r="E1078" t="s">
        <v>428</v>
      </c>
      <c r="F1078" t="s">
        <v>429</v>
      </c>
      <c r="G1078" s="9">
        <f>gov_direxp!E60</f>
        <v>9.9689065225603279</v>
      </c>
      <c r="H1078" s="9">
        <f>gov_direxp!F60</f>
        <v>9.107053625341365</v>
      </c>
      <c r="I1078" s="9">
        <f>gov_direxp!G60</f>
        <v>21.212739031920581</v>
      </c>
      <c r="J1078" s="9">
        <f>gov_direxp!H60</f>
        <v>33.884618784610623</v>
      </c>
      <c r="K1078" s="9">
        <f>gov_direxp!I60</f>
        <v>2.023401220830312</v>
      </c>
      <c r="L1078" s="9">
        <f>gov_direxp!J60</f>
        <v>17.927980257742071</v>
      </c>
      <c r="M1078" s="9">
        <f>gov_direxp!K60</f>
        <v>5.4213159563434532</v>
      </c>
      <c r="N1078" s="9">
        <f>gov_direxp!L60</f>
        <v>24.150913486047187</v>
      </c>
    </row>
    <row r="1079" spans="1:14">
      <c r="A1079">
        <v>2</v>
      </c>
      <c r="B1079">
        <v>24</v>
      </c>
      <c r="C1079" t="s">
        <v>24</v>
      </c>
      <c r="D1079">
        <v>32</v>
      </c>
      <c r="E1079" t="s">
        <v>428</v>
      </c>
      <c r="F1079" t="s">
        <v>429</v>
      </c>
      <c r="G1079" s="9">
        <f>gov_direxp!E61</f>
        <v>0.24217682043141675</v>
      </c>
      <c r="H1079" s="9">
        <f>gov_direxp!F61</f>
        <v>2.8938904792426889</v>
      </c>
      <c r="I1079" s="9">
        <f>gov_direxp!G61</f>
        <v>25.672286530057463</v>
      </c>
      <c r="J1079" s="9">
        <f>gov_direxp!H61</f>
        <v>39.442467504693049</v>
      </c>
      <c r="K1079" s="9">
        <f>gov_direxp!I61</f>
        <v>-4.2515605459639723</v>
      </c>
      <c r="L1079" s="9">
        <f>gov_direxp!J61</f>
        <v>9.695714545015699</v>
      </c>
      <c r="M1079" s="9">
        <f>gov_direxp!K61</f>
        <v>-22.443653946924059</v>
      </c>
      <c r="N1079" s="9">
        <f>gov_direxp!L61</f>
        <v>60.691751725437705</v>
      </c>
    </row>
    <row r="1080" spans="1:14">
      <c r="A1080">
        <v>2</v>
      </c>
      <c r="B1080">
        <v>25</v>
      </c>
      <c r="C1080" t="s">
        <v>25</v>
      </c>
      <c r="D1080">
        <v>32</v>
      </c>
      <c r="E1080" t="s">
        <v>428</v>
      </c>
      <c r="F1080" t="s">
        <v>429</v>
      </c>
      <c r="G1080" s="9">
        <f>gov_direxp!E62</f>
        <v>34.966809407395402</v>
      </c>
      <c r="H1080" s="9">
        <f>gov_direxp!F62</f>
        <v>23.548366426706746</v>
      </c>
      <c r="I1080" s="9">
        <f>gov_direxp!G62</f>
        <v>-48.714708599358012</v>
      </c>
      <c r="J1080" s="9">
        <f>gov_direxp!H62</f>
        <v>67.107182114011138</v>
      </c>
      <c r="K1080" s="9">
        <f>gov_direxp!I62</f>
        <v>17.833982918607983</v>
      </c>
      <c r="L1080" s="9">
        <f>gov_direxp!J62</f>
        <v>-0.55993796348874358</v>
      </c>
      <c r="M1080" s="9">
        <f>gov_direxp!K62</f>
        <v>-23.304570906656686</v>
      </c>
      <c r="N1080" s="9">
        <f>gov_direxp!L62</f>
        <v>25.857211977786655</v>
      </c>
    </row>
    <row r="1081" spans="1:14">
      <c r="A1081">
        <v>3</v>
      </c>
      <c r="B1081">
        <v>26</v>
      </c>
      <c r="C1081" t="s">
        <v>26</v>
      </c>
      <c r="D1081">
        <v>32</v>
      </c>
      <c r="E1081" t="s">
        <v>428</v>
      </c>
      <c r="F1081" t="s">
        <v>429</v>
      </c>
      <c r="G1081" s="9">
        <f>gov_direxp!E63</f>
        <v>3.0215844312390328</v>
      </c>
      <c r="H1081" s="9">
        <f>gov_direxp!F63</f>
        <v>12.189556385971724</v>
      </c>
      <c r="I1081" s="9">
        <f>gov_direxp!G63</f>
        <v>18.904429558324431</v>
      </c>
      <c r="J1081" s="9">
        <f>gov_direxp!H63</f>
        <v>24.422192372722449</v>
      </c>
      <c r="K1081" s="9">
        <f>gov_direxp!I63</f>
        <v>5.0096191618421937</v>
      </c>
      <c r="L1081" s="9">
        <f>gov_direxp!J63</f>
        <v>2.1449424852924004</v>
      </c>
      <c r="M1081" s="9">
        <f>gov_direxp!K63</f>
        <v>-16.923592707071609</v>
      </c>
      <c r="N1081" s="9">
        <f>gov_direxp!L63</f>
        <v>27.505438752489543</v>
      </c>
    </row>
    <row r="1082" spans="1:14">
      <c r="A1082">
        <v>2</v>
      </c>
      <c r="B1082">
        <v>27</v>
      </c>
      <c r="C1082" t="s">
        <v>27</v>
      </c>
      <c r="D1082">
        <v>32</v>
      </c>
      <c r="E1082" t="s">
        <v>428</v>
      </c>
      <c r="F1082" t="s">
        <v>429</v>
      </c>
      <c r="G1082" s="9">
        <f>gov_direxp!E64</f>
        <v>8.2695230847471546</v>
      </c>
      <c r="H1082" s="9">
        <f>gov_direxp!F64</f>
        <v>17.885158539939326</v>
      </c>
      <c r="I1082" s="9">
        <f>gov_direxp!G64</f>
        <v>24.424413781457076</v>
      </c>
      <c r="J1082" s="9">
        <f>gov_direxp!H64</f>
        <v>9.18764157067422</v>
      </c>
      <c r="K1082" s="9">
        <f>gov_direxp!I64</f>
        <v>-2.3743608485760848</v>
      </c>
      <c r="L1082" s="9">
        <f>gov_direxp!J64</f>
        <v>29.279642839405785</v>
      </c>
      <c r="M1082" s="9">
        <f>gov_direxp!K64</f>
        <v>-6.1940734006808551</v>
      </c>
      <c r="N1082" s="9">
        <f>gov_direxp!L64</f>
        <v>9.8588443483154542</v>
      </c>
    </row>
    <row r="1083" spans="1:14">
      <c r="A1083">
        <v>2</v>
      </c>
      <c r="B1083">
        <v>28</v>
      </c>
      <c r="C1083" t="s">
        <v>28</v>
      </c>
      <c r="D1083">
        <v>32</v>
      </c>
      <c r="E1083" t="s">
        <v>428</v>
      </c>
      <c r="F1083" t="s">
        <v>429</v>
      </c>
      <c r="G1083" s="9">
        <f>gov_direxp!E65</f>
        <v>44.492322623477179</v>
      </c>
      <c r="H1083" s="9">
        <f>gov_direxp!F65</f>
        <v>14.300153019041373</v>
      </c>
      <c r="I1083" s="9">
        <f>gov_direxp!G65</f>
        <v>6.320909063777691</v>
      </c>
      <c r="J1083" s="9">
        <f>gov_direxp!H65</f>
        <v>11.64617959920513</v>
      </c>
      <c r="K1083" s="9">
        <f>gov_direxp!I65</f>
        <v>14.381449919871937</v>
      </c>
      <c r="L1083" s="9">
        <f>gov_direxp!J65</f>
        <v>-9.8143995995317539</v>
      </c>
      <c r="M1083" s="9">
        <f>gov_direxp!K65</f>
        <v>3.2727459754435362</v>
      </c>
      <c r="N1083" s="9">
        <f>gov_direxp!L65</f>
        <v>26.336102735349343</v>
      </c>
    </row>
    <row r="1084" spans="1:14">
      <c r="A1084">
        <v>4</v>
      </c>
      <c r="B1084">
        <v>29</v>
      </c>
      <c r="C1084" t="s">
        <v>29</v>
      </c>
      <c r="D1084">
        <v>32</v>
      </c>
      <c r="E1084" t="s">
        <v>428</v>
      </c>
      <c r="F1084" t="s">
        <v>429</v>
      </c>
      <c r="G1084" s="9">
        <f>gov_direxp!E66</f>
        <v>-12.219992462992524</v>
      </c>
      <c r="H1084" s="9">
        <f>gov_direxp!F66</f>
        <v>36.45141404949068</v>
      </c>
      <c r="I1084" s="9">
        <f>gov_direxp!G66</f>
        <v>29.485878522346699</v>
      </c>
      <c r="J1084" s="9">
        <f>gov_direxp!H66</f>
        <v>14.28354353429253</v>
      </c>
      <c r="K1084" s="9">
        <f>gov_direxp!I66</f>
        <v>7.4969791142039943</v>
      </c>
      <c r="L1084" s="9">
        <f>gov_direxp!J66</f>
        <v>22.126314101124265</v>
      </c>
      <c r="M1084" s="9">
        <f>gov_direxp!K66</f>
        <v>-3.9858873495595581</v>
      </c>
      <c r="N1084" s="9">
        <f>gov_direxp!L66</f>
        <v>39.739815959609849</v>
      </c>
    </row>
    <row r="1085" spans="1:14">
      <c r="A1085">
        <v>3</v>
      </c>
      <c r="B1085">
        <v>30</v>
      </c>
      <c r="C1085" t="s">
        <v>30</v>
      </c>
      <c r="D1085">
        <v>32</v>
      </c>
      <c r="E1085" t="s">
        <v>428</v>
      </c>
      <c r="F1085" t="s">
        <v>429</v>
      </c>
      <c r="G1085" s="9">
        <f>gov_direxp!E67</f>
        <v>38.231406166672954</v>
      </c>
      <c r="H1085" s="9">
        <f>gov_direxp!F67</f>
        <v>21.180952784829586</v>
      </c>
      <c r="I1085" s="9">
        <f>gov_direxp!G67</f>
        <v>-1.3907604791352002</v>
      </c>
      <c r="J1085" s="9">
        <f>gov_direxp!H67</f>
        <v>17.940523738368519</v>
      </c>
      <c r="K1085" s="9">
        <f>gov_direxp!I67</f>
        <v>5.0576962466500452</v>
      </c>
      <c r="L1085" s="9">
        <f>gov_direxp!J67</f>
        <v>17.991977755369071</v>
      </c>
      <c r="M1085" s="9">
        <f>gov_direxp!K67</f>
        <v>-3.9018120274280865</v>
      </c>
      <c r="N1085" s="9">
        <f>gov_direxp!L67</f>
        <v>53.149502692761885</v>
      </c>
    </row>
    <row r="1086" spans="1:14">
      <c r="A1086">
        <v>2</v>
      </c>
      <c r="B1086">
        <v>31</v>
      </c>
      <c r="C1086" t="s">
        <v>31</v>
      </c>
      <c r="D1086">
        <v>32</v>
      </c>
      <c r="E1086" t="s">
        <v>428</v>
      </c>
      <c r="F1086" t="s">
        <v>429</v>
      </c>
      <c r="G1086" s="9">
        <f>gov_direxp!E68</f>
        <v>16.277328425877236</v>
      </c>
      <c r="H1086" s="9">
        <f>gov_direxp!F68</f>
        <v>5.4945137120698817</v>
      </c>
      <c r="I1086" s="9">
        <f>gov_direxp!G68</f>
        <v>14.298999983035765</v>
      </c>
      <c r="J1086" s="9">
        <f>gov_direxp!H68</f>
        <v>0.66810760494910859</v>
      </c>
      <c r="K1086" s="9">
        <f>gov_direxp!I68</f>
        <v>14.478748506488559</v>
      </c>
      <c r="L1086" s="9">
        <f>gov_direxp!J68</f>
        <v>9.9942373822245578</v>
      </c>
      <c r="M1086" s="9">
        <f>gov_direxp!K68</f>
        <v>24.968134081349945</v>
      </c>
      <c r="N1086" s="9">
        <f>gov_direxp!L68</f>
        <v>6.3083452120444194</v>
      </c>
    </row>
    <row r="1087" spans="1:14">
      <c r="A1087">
        <v>3</v>
      </c>
      <c r="B1087">
        <v>32</v>
      </c>
      <c r="C1087" t="s">
        <v>32</v>
      </c>
      <c r="D1087">
        <v>32</v>
      </c>
      <c r="E1087" t="s">
        <v>428</v>
      </c>
      <c r="F1087" t="s">
        <v>429</v>
      </c>
      <c r="G1087" s="9">
        <f>gov_direxp!E69</f>
        <v>3.7724519718444149</v>
      </c>
      <c r="H1087" s="9">
        <f>gov_direxp!F69</f>
        <v>6.9128476474713096</v>
      </c>
      <c r="I1087" s="9">
        <f>gov_direxp!G69</f>
        <v>-11.796619000439602</v>
      </c>
      <c r="J1087" s="9">
        <f>gov_direxp!H69</f>
        <v>18.258622165633653</v>
      </c>
      <c r="K1087" s="9">
        <f>gov_direxp!I69</f>
        <v>-32.840200431991953</v>
      </c>
      <c r="L1087" s="9">
        <f>gov_direxp!J69</f>
        <v>90.182771007012107</v>
      </c>
      <c r="M1087" s="9">
        <f>gov_direxp!K69</f>
        <v>9.7524525477396651</v>
      </c>
      <c r="N1087" s="9">
        <f>gov_direxp!L69</f>
        <v>3.5157987512821398</v>
      </c>
    </row>
    <row r="1088" spans="1:14">
      <c r="A1088">
        <v>2</v>
      </c>
      <c r="B1088">
        <v>33</v>
      </c>
      <c r="C1088" t="s">
        <v>33</v>
      </c>
      <c r="D1088">
        <v>32</v>
      </c>
      <c r="E1088" t="s">
        <v>428</v>
      </c>
      <c r="F1088" t="s">
        <v>429</v>
      </c>
      <c r="G1088" s="9">
        <f>gov_direxp!E70</f>
        <v>8.9006549508115818</v>
      </c>
      <c r="H1088" s="9">
        <f>gov_direxp!F70</f>
        <v>-8.8292004861550986</v>
      </c>
      <c r="I1088" s="9">
        <f>gov_direxp!G70</f>
        <v>8.026389171378657</v>
      </c>
      <c r="J1088" s="9">
        <f>gov_direxp!H70</f>
        <v>-14.938049258297092</v>
      </c>
      <c r="K1088" s="9">
        <f>gov_direxp!I70</f>
        <v>17.66149199839797</v>
      </c>
      <c r="L1088" s="9">
        <f>gov_direxp!J70</f>
        <v>78.107079237298763</v>
      </c>
      <c r="M1088" s="9">
        <f>gov_direxp!K70</f>
        <v>-12.925818954505974</v>
      </c>
      <c r="N1088" s="9">
        <f>gov_direxp!L70</f>
        <v>34.227143671154224</v>
      </c>
    </row>
    <row r="1089" spans="1:14">
      <c r="A1089">
        <v>4</v>
      </c>
      <c r="B1089">
        <v>34</v>
      </c>
      <c r="C1089" t="s">
        <v>34</v>
      </c>
      <c r="D1089">
        <v>32</v>
      </c>
      <c r="E1089" t="s">
        <v>428</v>
      </c>
      <c r="F1089" t="s">
        <v>429</v>
      </c>
      <c r="G1089" s="9">
        <f>gov_direxp!E71</f>
        <v>29.636656785466364</v>
      </c>
      <c r="H1089" s="9">
        <f>gov_direxp!F71</f>
        <v>31.234304138726966</v>
      </c>
      <c r="I1089" s="9">
        <f>gov_direxp!G71</f>
        <v>32.897129703973292</v>
      </c>
      <c r="J1089" s="9">
        <f>gov_direxp!H71</f>
        <v>18.62005556317181</v>
      </c>
      <c r="K1089" s="9">
        <f>gov_direxp!I71</f>
        <v>9.7231363398807336</v>
      </c>
      <c r="L1089" s="9">
        <f>gov_direxp!J71</f>
        <v>27.275572589627583</v>
      </c>
      <c r="M1089" s="9">
        <f>gov_direxp!K71</f>
        <v>12.946538507969585</v>
      </c>
      <c r="N1089" s="9">
        <f>gov_direxp!L71</f>
        <v>4.6419445575823559</v>
      </c>
    </row>
    <row r="1090" spans="1:14">
      <c r="A1090">
        <v>4</v>
      </c>
      <c r="B1090">
        <v>1</v>
      </c>
      <c r="C1090" t="s">
        <v>1</v>
      </c>
      <c r="D1090">
        <v>33</v>
      </c>
      <c r="E1090" t="s">
        <v>430</v>
      </c>
      <c r="F1090" t="s">
        <v>431</v>
      </c>
      <c r="G1090" s="9">
        <f>gov_indirexp!E38</f>
        <v>34.84764703880041</v>
      </c>
      <c r="H1090" s="9">
        <f>gov_indirexp!F38</f>
        <v>1.6398318283886715</v>
      </c>
      <c r="I1090" s="9">
        <f>gov_indirexp!G38</f>
        <v>61.075045279304959</v>
      </c>
      <c r="J1090" s="9">
        <f>gov_indirexp!H38</f>
        <v>1.1384063488412144</v>
      </c>
      <c r="K1090" s="9">
        <f>gov_indirexp!I38</f>
        <v>6.8212771919396342</v>
      </c>
      <c r="L1090" s="9">
        <f>gov_indirexp!J38</f>
        <v>18.858253730579367</v>
      </c>
      <c r="M1090" s="9">
        <f>gov_indirexp!K38</f>
        <v>-45.269524024059351</v>
      </c>
      <c r="N1090" s="9">
        <f>gov_indirexp!L38</f>
        <v>68.646593426717743</v>
      </c>
    </row>
    <row r="1091" spans="1:14">
      <c r="A1091">
        <v>3</v>
      </c>
      <c r="B1091">
        <v>2</v>
      </c>
      <c r="C1091" t="s">
        <v>2</v>
      </c>
      <c r="D1091">
        <v>33</v>
      </c>
      <c r="E1091" t="s">
        <v>430</v>
      </c>
      <c r="F1091" t="s">
        <v>431</v>
      </c>
      <c r="G1091" s="9">
        <f>gov_indirexp!E39</f>
        <v>35.28036182188923</v>
      </c>
      <c r="H1091" s="9">
        <f>gov_indirexp!F39</f>
        <v>7.2882437944563616</v>
      </c>
      <c r="I1091" s="9">
        <f>gov_indirexp!G39</f>
        <v>20.83247649440796</v>
      </c>
      <c r="J1091" s="9">
        <f>gov_indirexp!H39</f>
        <v>10.537297776515707</v>
      </c>
      <c r="K1091" s="9">
        <f>gov_indirexp!I39</f>
        <v>10.750235608710668</v>
      </c>
      <c r="L1091" s="9">
        <f>gov_indirexp!J39</f>
        <v>12.719616515404763</v>
      </c>
      <c r="M1091" s="9">
        <f>gov_indirexp!K39</f>
        <v>3.3769303465803091</v>
      </c>
      <c r="N1091" s="9">
        <f>gov_indirexp!L39</f>
        <v>4.6047305538934769</v>
      </c>
    </row>
    <row r="1092" spans="1:14">
      <c r="A1092">
        <v>1</v>
      </c>
      <c r="B1092">
        <v>3</v>
      </c>
      <c r="C1092" t="s">
        <v>3</v>
      </c>
      <c r="D1092">
        <v>33</v>
      </c>
      <c r="E1092" t="s">
        <v>430</v>
      </c>
      <c r="F1092" t="s">
        <v>431</v>
      </c>
      <c r="G1092" s="9">
        <f>gov_indirexp!E40</f>
        <v>54.105084357376086</v>
      </c>
      <c r="H1092" s="9">
        <f>gov_indirexp!F40</f>
        <v>5.6964102733863875</v>
      </c>
      <c r="I1092" s="9">
        <f>gov_indirexp!G40</f>
        <v>5.8717547527716407</v>
      </c>
      <c r="J1092" s="9">
        <f>gov_indirexp!H40</f>
        <v>26.300053518015719</v>
      </c>
      <c r="K1092" s="9">
        <f>gov_indirexp!I40</f>
        <v>11.892757971044631</v>
      </c>
      <c r="L1092" s="9">
        <f>gov_indirexp!J40</f>
        <v>9.9772288610470827</v>
      </c>
      <c r="M1092" s="9">
        <f>gov_indirexp!K40</f>
        <v>2.2643498010761265</v>
      </c>
      <c r="N1092" s="9">
        <f>gov_indirexp!L40</f>
        <v>14.816592158048891</v>
      </c>
    </row>
    <row r="1093" spans="1:14">
      <c r="A1093">
        <v>1</v>
      </c>
      <c r="B1093">
        <v>4</v>
      </c>
      <c r="C1093" t="s">
        <v>4</v>
      </c>
      <c r="D1093">
        <v>33</v>
      </c>
      <c r="E1093" t="s">
        <v>430</v>
      </c>
      <c r="F1093" t="s">
        <v>431</v>
      </c>
      <c r="G1093" s="9">
        <f>gov_indirexp!E41</f>
        <v>58.568923665709917</v>
      </c>
      <c r="H1093" s="9">
        <f>gov_indirexp!F41</f>
        <v>0.46724562009472503</v>
      </c>
      <c r="I1093" s="9">
        <f>gov_indirexp!G41</f>
        <v>21.035084245819256</v>
      </c>
      <c r="J1093" s="9">
        <f>gov_indirexp!H41</f>
        <v>18.570711568120601</v>
      </c>
      <c r="K1093" s="9">
        <f>gov_indirexp!I41</f>
        <v>22.631662670933927</v>
      </c>
      <c r="L1093" s="9">
        <f>gov_indirexp!J41</f>
        <v>9.0427782654811004</v>
      </c>
      <c r="M1093" s="9">
        <f>gov_indirexp!K41</f>
        <v>1.9796481789730924</v>
      </c>
      <c r="N1093" s="9">
        <f>gov_indirexp!L41</f>
        <v>17.509598479264767</v>
      </c>
    </row>
    <row r="1094" spans="1:14">
      <c r="A1094">
        <v>1</v>
      </c>
      <c r="B1094">
        <v>5</v>
      </c>
      <c r="C1094" t="s">
        <v>5</v>
      </c>
      <c r="D1094">
        <v>33</v>
      </c>
      <c r="E1094" t="s">
        <v>430</v>
      </c>
      <c r="F1094" t="s">
        <v>431</v>
      </c>
      <c r="G1094" s="9">
        <f>gov_indirexp!E42</f>
        <v>59.257424230685473</v>
      </c>
      <c r="H1094" s="9">
        <f>gov_indirexp!F42</f>
        <v>1.0827749603897763</v>
      </c>
      <c r="I1094" s="9">
        <f>gov_indirexp!G42</f>
        <v>14.263935489876967</v>
      </c>
      <c r="J1094" s="9">
        <f>gov_indirexp!H42</f>
        <v>17.667391472396798</v>
      </c>
      <c r="K1094" s="9">
        <f>gov_indirexp!I42</f>
        <v>2.3335842231237525</v>
      </c>
      <c r="L1094" s="9">
        <f>gov_indirexp!J42</f>
        <v>37.101908548325554</v>
      </c>
      <c r="M1094" s="9">
        <f>gov_indirexp!K42</f>
        <v>8.1425491046660969</v>
      </c>
      <c r="N1094" s="9">
        <f>gov_indirexp!L42</f>
        <v>12.579274175857069</v>
      </c>
    </row>
    <row r="1095" spans="1:14">
      <c r="A1095">
        <v>4</v>
      </c>
      <c r="B1095">
        <v>6</v>
      </c>
      <c r="C1095" t="s">
        <v>6</v>
      </c>
      <c r="D1095">
        <v>33</v>
      </c>
      <c r="E1095" t="s">
        <v>430</v>
      </c>
      <c r="F1095" t="s">
        <v>431</v>
      </c>
      <c r="G1095" s="9">
        <f>gov_indirexp!E43</f>
        <v>43.558227977035614</v>
      </c>
      <c r="H1095" s="9">
        <f>gov_indirexp!F43</f>
        <v>8.803034329307291</v>
      </c>
      <c r="I1095" s="9">
        <f>gov_indirexp!G43</f>
        <v>10.292107572588893</v>
      </c>
      <c r="J1095" s="9">
        <f>gov_indirexp!H43</f>
        <v>11.104881765534635</v>
      </c>
      <c r="K1095" s="9">
        <f>gov_indirexp!I43</f>
        <v>23.710205109820137</v>
      </c>
      <c r="L1095" s="9">
        <f>gov_indirexp!J43</f>
        <v>22.140069475921862</v>
      </c>
      <c r="M1095" s="9">
        <f>gov_indirexp!K43</f>
        <v>3.4051449395924305</v>
      </c>
      <c r="N1095" s="9">
        <f>gov_indirexp!L43</f>
        <v>3.855798653987863</v>
      </c>
    </row>
    <row r="1096" spans="1:14">
      <c r="A1096">
        <v>3</v>
      </c>
      <c r="B1096">
        <v>7</v>
      </c>
      <c r="C1096" t="s">
        <v>7</v>
      </c>
      <c r="D1096">
        <v>33</v>
      </c>
      <c r="E1096" t="s">
        <v>430</v>
      </c>
      <c r="F1096" t="s">
        <v>431</v>
      </c>
      <c r="G1096" s="9">
        <f>gov_indirexp!E44</f>
        <v>-4.187349265563201</v>
      </c>
      <c r="H1096" s="9">
        <f>gov_indirexp!F44</f>
        <v>25.423592921133718</v>
      </c>
      <c r="I1096" s="9">
        <f>gov_indirexp!G44</f>
        <v>11.590445441376129</v>
      </c>
      <c r="J1096" s="9">
        <f>gov_indirexp!H44</f>
        <v>21.750250643309066</v>
      </c>
      <c r="K1096" s="9">
        <f>gov_indirexp!I44</f>
        <v>-6.0655054032463411</v>
      </c>
      <c r="L1096" s="9">
        <f>gov_indirexp!J44</f>
        <v>33.736433638871198</v>
      </c>
      <c r="M1096" s="9">
        <f>gov_indirexp!K44</f>
        <v>-15.619896726009985</v>
      </c>
      <c r="N1096" s="9">
        <f>gov_indirexp!L44</f>
        <v>33.039690940977387</v>
      </c>
    </row>
    <row r="1097" spans="1:14">
      <c r="A1097">
        <v>2</v>
      </c>
      <c r="B1097">
        <v>8</v>
      </c>
      <c r="C1097" t="s">
        <v>8</v>
      </c>
      <c r="D1097">
        <v>33</v>
      </c>
      <c r="E1097" t="s">
        <v>430</v>
      </c>
      <c r="F1097" t="s">
        <v>431</v>
      </c>
      <c r="G1097" s="9">
        <f>gov_indirexp!E45</f>
        <v>21.249539437126419</v>
      </c>
      <c r="H1097" s="9">
        <f>gov_indirexp!F45</f>
        <v>12.640052644377885</v>
      </c>
      <c r="I1097" s="9">
        <f>gov_indirexp!G45</f>
        <v>-3.9298282860820266</v>
      </c>
      <c r="J1097" s="9">
        <f>gov_indirexp!H45</f>
        <v>63.928073010748051</v>
      </c>
      <c r="K1097" s="9">
        <f>gov_indirexp!I45</f>
        <v>10.033805005048269</v>
      </c>
      <c r="L1097" s="9">
        <f>gov_indirexp!J45</f>
        <v>4.1806984245114309</v>
      </c>
      <c r="M1097" s="9">
        <f>gov_indirexp!K45</f>
        <v>27.948352830486488</v>
      </c>
      <c r="N1097" s="9">
        <f>gov_indirexp!L45</f>
        <v>13.624674328671539</v>
      </c>
    </row>
    <row r="1098" spans="1:14">
      <c r="A1098">
        <v>3</v>
      </c>
      <c r="B1098">
        <v>9</v>
      </c>
      <c r="C1098" t="s">
        <v>9</v>
      </c>
      <c r="D1098">
        <v>33</v>
      </c>
      <c r="E1098" t="s">
        <v>430</v>
      </c>
      <c r="F1098" t="s">
        <v>431</v>
      </c>
      <c r="G1098" s="9">
        <f>gov_indirexp!E46</f>
        <v>63.80801206122311</v>
      </c>
      <c r="H1098" s="9">
        <f>gov_indirexp!F46</f>
        <v>2.1219509602758757</v>
      </c>
      <c r="I1098" s="9">
        <f>gov_indirexp!G46</f>
        <v>16.603934325858162</v>
      </c>
      <c r="J1098" s="9">
        <f>gov_indirexp!H46</f>
        <v>18.830332189865452</v>
      </c>
      <c r="K1098" s="9">
        <f>gov_indirexp!I46</f>
        <v>-6.415357119619447</v>
      </c>
      <c r="L1098" s="9">
        <f>gov_indirexp!J46</f>
        <v>36.20225220615729</v>
      </c>
      <c r="M1098" s="9">
        <f>gov_indirexp!K46</f>
        <v>7.1034831488028471</v>
      </c>
      <c r="N1098" s="9">
        <f>gov_indirexp!L46</f>
        <v>11.74188466967696</v>
      </c>
    </row>
    <row r="1099" spans="1:14">
      <c r="A1099">
        <v>3</v>
      </c>
      <c r="B1099">
        <v>10</v>
      </c>
      <c r="C1099" t="s">
        <v>10</v>
      </c>
      <c r="D1099">
        <v>33</v>
      </c>
      <c r="E1099" t="s">
        <v>430</v>
      </c>
      <c r="F1099" t="s">
        <v>431</v>
      </c>
      <c r="G1099" s="9">
        <f>gov_indirexp!E47</f>
        <v>79.421932107685649</v>
      </c>
      <c r="H1099" s="9">
        <f>gov_indirexp!F47</f>
        <v>7.8815253077208824</v>
      </c>
      <c r="I1099" s="9">
        <f>gov_indirexp!G47</f>
        <v>15.177168124054941</v>
      </c>
      <c r="J1099" s="9">
        <f>gov_indirexp!H47</f>
        <v>13.5473119032814</v>
      </c>
      <c r="K1099" s="9">
        <f>gov_indirexp!I47</f>
        <v>12.942377640458735</v>
      </c>
      <c r="L1099" s="9">
        <f>gov_indirexp!J47</f>
        <v>18.651607666076654</v>
      </c>
      <c r="M1099" s="9">
        <f>gov_indirexp!K47</f>
        <v>-0.71556966043918591</v>
      </c>
      <c r="N1099" s="9">
        <f>gov_indirexp!L47</f>
        <v>9.8677061503067875</v>
      </c>
    </row>
    <row r="1100" spans="1:14">
      <c r="A1100">
        <v>3</v>
      </c>
      <c r="B1100">
        <v>11</v>
      </c>
      <c r="C1100" t="s">
        <v>11</v>
      </c>
      <c r="D1100">
        <v>33</v>
      </c>
      <c r="E1100" t="s">
        <v>430</v>
      </c>
      <c r="F1100" t="s">
        <v>431</v>
      </c>
      <c r="G1100" s="9">
        <f>gov_indirexp!E48</f>
        <v>62.366902638536125</v>
      </c>
      <c r="H1100" s="9">
        <f>gov_indirexp!F48</f>
        <v>7.8885570649406267</v>
      </c>
      <c r="I1100" s="9">
        <f>gov_indirexp!G48</f>
        <v>15.555185032056595</v>
      </c>
      <c r="J1100" s="9">
        <f>gov_indirexp!H48</f>
        <v>16.428811185522598</v>
      </c>
      <c r="K1100" s="9">
        <f>gov_indirexp!I48</f>
        <v>10.656678334536451</v>
      </c>
      <c r="L1100" s="9">
        <f>gov_indirexp!J48</f>
        <v>28.187872431509309</v>
      </c>
      <c r="M1100" s="9">
        <f>gov_indirexp!K48</f>
        <v>2.6301305720235479</v>
      </c>
      <c r="N1100" s="9">
        <f>gov_indirexp!L48</f>
        <v>4.2099071427617041</v>
      </c>
    </row>
    <row r="1101" spans="1:14">
      <c r="A1101">
        <v>3</v>
      </c>
      <c r="B1101">
        <v>12</v>
      </c>
      <c r="C1101" t="s">
        <v>12</v>
      </c>
      <c r="D1101">
        <v>33</v>
      </c>
      <c r="E1101" t="s">
        <v>430</v>
      </c>
      <c r="F1101" t="s">
        <v>431</v>
      </c>
      <c r="G1101" s="9">
        <f>gov_indirexp!E49</f>
        <v>46.187624813282135</v>
      </c>
      <c r="H1101" s="9">
        <f>gov_indirexp!F49</f>
        <v>10.964181876020685</v>
      </c>
      <c r="I1101" s="9">
        <f>gov_indirexp!G49</f>
        <v>28.160397703746298</v>
      </c>
      <c r="J1101" s="9">
        <f>gov_indirexp!H49</f>
        <v>10.034430619428081</v>
      </c>
      <c r="K1101" s="9">
        <f>gov_indirexp!I49</f>
        <v>8.6626456203925386</v>
      </c>
      <c r="L1101" s="9">
        <f>gov_indirexp!J49</f>
        <v>18.547356468095266</v>
      </c>
      <c r="M1101" s="9">
        <f>gov_indirexp!K49</f>
        <v>8.6413362533543481</v>
      </c>
      <c r="N1101" s="9">
        <f>gov_indirexp!L49</f>
        <v>7.1281756155266773</v>
      </c>
    </row>
    <row r="1102" spans="1:14">
      <c r="A1102">
        <v>1</v>
      </c>
      <c r="B1102">
        <v>13</v>
      </c>
      <c r="C1102" t="s">
        <v>13</v>
      </c>
      <c r="D1102">
        <v>33</v>
      </c>
      <c r="E1102" t="s">
        <v>430</v>
      </c>
      <c r="F1102" t="s">
        <v>431</v>
      </c>
      <c r="G1102" s="9">
        <f>gov_indirexp!E50</f>
        <v>93.854748171069375</v>
      </c>
      <c r="H1102" s="9">
        <f>gov_indirexp!F50</f>
        <v>-2.1927341534631162</v>
      </c>
      <c r="I1102" s="9">
        <f>gov_indirexp!G50</f>
        <v>17.013577980882168</v>
      </c>
      <c r="J1102" s="9">
        <f>gov_indirexp!H50</f>
        <v>26.682610074329261</v>
      </c>
      <c r="K1102" s="9">
        <f>gov_indirexp!I50</f>
        <v>4.3184581479936979</v>
      </c>
      <c r="L1102" s="9">
        <f>gov_indirexp!J50</f>
        <v>2.3879648145936239</v>
      </c>
      <c r="M1102" s="9">
        <f>gov_indirexp!K50</f>
        <v>29.783777044569916</v>
      </c>
      <c r="N1102" s="9">
        <f>gov_indirexp!L50</f>
        <v>-11.521009511560576</v>
      </c>
    </row>
    <row r="1103" spans="1:14">
      <c r="A1103">
        <v>2</v>
      </c>
      <c r="B1103">
        <v>14</v>
      </c>
      <c r="C1103" t="s">
        <v>14</v>
      </c>
      <c r="D1103">
        <v>33</v>
      </c>
      <c r="E1103" t="s">
        <v>430</v>
      </c>
      <c r="F1103" t="s">
        <v>431</v>
      </c>
      <c r="G1103" s="9">
        <f>gov_indirexp!E51</f>
        <v>91.177815609505302</v>
      </c>
      <c r="H1103" s="9">
        <f>gov_indirexp!F51</f>
        <v>-9.9865881633174567</v>
      </c>
      <c r="I1103" s="9">
        <f>gov_indirexp!G51</f>
        <v>9.0165774613572669</v>
      </c>
      <c r="J1103" s="9">
        <f>gov_indirexp!H51</f>
        <v>8.5706757349427676</v>
      </c>
      <c r="K1103" s="9">
        <f>gov_indirexp!I51</f>
        <v>-5.064627009445255</v>
      </c>
      <c r="L1103" s="9">
        <f>gov_indirexp!J51</f>
        <v>26.970881807998424</v>
      </c>
      <c r="M1103" s="9">
        <f>gov_indirexp!K51</f>
        <v>8.8128700482090103</v>
      </c>
      <c r="N1103" s="9">
        <f>gov_indirexp!L51</f>
        <v>9.3491779782240094</v>
      </c>
    </row>
    <row r="1104" spans="1:14">
      <c r="A1104">
        <v>3</v>
      </c>
      <c r="B1104">
        <v>15</v>
      </c>
      <c r="C1104" t="s">
        <v>15</v>
      </c>
      <c r="D1104">
        <v>33</v>
      </c>
      <c r="E1104" t="s">
        <v>430</v>
      </c>
      <c r="F1104" t="s">
        <v>431</v>
      </c>
      <c r="G1104" s="9">
        <f>gov_indirexp!E52</f>
        <v>72.608576986863198</v>
      </c>
      <c r="H1104" s="9">
        <f>gov_indirexp!F52</f>
        <v>10.811857131631196</v>
      </c>
      <c r="I1104" s="9">
        <f>gov_indirexp!G52</f>
        <v>9.0366648477096412</v>
      </c>
      <c r="J1104" s="9">
        <f>gov_indirexp!H52</f>
        <v>11.049708209804976</v>
      </c>
      <c r="K1104" s="9">
        <f>gov_indirexp!I52</f>
        <v>-1.0026158548204767</v>
      </c>
      <c r="L1104" s="9">
        <f>gov_indirexp!J52</f>
        <v>32.709741916102587</v>
      </c>
      <c r="M1104" s="9">
        <f>gov_indirexp!K52</f>
        <v>9.6141396457555039</v>
      </c>
      <c r="N1104" s="9">
        <f>gov_indirexp!L52</f>
        <v>12.240468139367099</v>
      </c>
    </row>
    <row r="1105" spans="1:14">
      <c r="A1105">
        <v>2</v>
      </c>
      <c r="B1105">
        <v>16</v>
      </c>
      <c r="C1105" t="s">
        <v>16</v>
      </c>
      <c r="D1105">
        <v>33</v>
      </c>
      <c r="E1105" t="s">
        <v>430</v>
      </c>
      <c r="F1105" t="s">
        <v>431</v>
      </c>
      <c r="G1105" s="9">
        <f>gov_indirexp!E53</f>
        <v>30.900898106312891</v>
      </c>
      <c r="H1105" s="9">
        <f>gov_indirexp!F53</f>
        <v>15.95265007548301</v>
      </c>
      <c r="I1105" s="9">
        <f>gov_indirexp!G53</f>
        <v>-9.6971395629826933</v>
      </c>
      <c r="J1105" s="9">
        <f>gov_indirexp!H53</f>
        <v>-33.724711497501417</v>
      </c>
      <c r="K1105" s="9">
        <f>gov_indirexp!I53</f>
        <v>-5.1753423974242541</v>
      </c>
      <c r="L1105" s="9">
        <f>gov_indirexp!J53</f>
        <v>28.653494676644332</v>
      </c>
      <c r="M1105" s="9">
        <f>gov_indirexp!K53</f>
        <v>8.7752263427260289</v>
      </c>
      <c r="N1105" s="9">
        <f>gov_indirexp!L53</f>
        <v>15.693344438883727</v>
      </c>
    </row>
    <row r="1106" spans="1:14">
      <c r="A1106">
        <v>1</v>
      </c>
      <c r="B1106">
        <v>17</v>
      </c>
      <c r="C1106" t="s">
        <v>17</v>
      </c>
      <c r="D1106">
        <v>33</v>
      </c>
      <c r="E1106" t="s">
        <v>430</v>
      </c>
      <c r="F1106" t="s">
        <v>431</v>
      </c>
      <c r="G1106" s="9">
        <f>gov_indirexp!E54</f>
        <v>0</v>
      </c>
      <c r="H1106" s="9">
        <f>gov_indirexp!F54</f>
        <v>0</v>
      </c>
      <c r="I1106" s="9">
        <f>gov_indirexp!G54</f>
        <v>0</v>
      </c>
      <c r="J1106" s="9">
        <f>gov_indirexp!H54</f>
        <v>401.58480192733788</v>
      </c>
      <c r="K1106" s="9">
        <f>gov_indirexp!I54</f>
        <v>40.699408820569083</v>
      </c>
      <c r="L1106" s="9">
        <f>gov_indirexp!J54</f>
        <v>-4.0273093187767284</v>
      </c>
      <c r="M1106" s="9">
        <f>gov_indirexp!K54</f>
        <v>-6.0705077397707141</v>
      </c>
      <c r="N1106" s="9">
        <f>gov_indirexp!L54</f>
        <v>28.464179108489262</v>
      </c>
    </row>
    <row r="1107" spans="1:14">
      <c r="A1107">
        <v>2</v>
      </c>
      <c r="B1107">
        <v>18</v>
      </c>
      <c r="C1107" t="s">
        <v>48</v>
      </c>
      <c r="D1107">
        <v>33</v>
      </c>
      <c r="E1107" t="s">
        <v>430</v>
      </c>
      <c r="F1107" t="s">
        <v>431</v>
      </c>
      <c r="G1107" s="9">
        <f>gov_indirexp!E55</f>
        <v>20.871636609458676</v>
      </c>
      <c r="H1107" s="9">
        <f>gov_indirexp!F55</f>
        <v>14.753727409798167</v>
      </c>
      <c r="I1107" s="9">
        <f>gov_indirexp!G55</f>
        <v>1.5624782793393965</v>
      </c>
      <c r="J1107" s="9">
        <f>gov_indirexp!H55</f>
        <v>0.47753326546240427</v>
      </c>
      <c r="K1107" s="9">
        <f>gov_indirexp!I55</f>
        <v>22.435662886637807</v>
      </c>
      <c r="L1107" s="9">
        <f>gov_indirexp!J55</f>
        <v>14.184365228789675</v>
      </c>
      <c r="M1107" s="9">
        <f>gov_indirexp!K55</f>
        <v>-13.37863443119911</v>
      </c>
      <c r="N1107" s="9">
        <f>gov_indirexp!L55</f>
        <v>17.576840552283457</v>
      </c>
    </row>
    <row r="1108" spans="1:14">
      <c r="A1108">
        <v>2</v>
      </c>
      <c r="B1108">
        <v>19</v>
      </c>
      <c r="C1108" t="s">
        <v>19</v>
      </c>
      <c r="D1108">
        <v>33</v>
      </c>
      <c r="E1108" t="s">
        <v>430</v>
      </c>
      <c r="F1108" t="s">
        <v>431</v>
      </c>
      <c r="G1108" s="9">
        <f>gov_indirexp!E56</f>
        <v>69.934869605114812</v>
      </c>
      <c r="H1108" s="9">
        <f>gov_indirexp!F56</f>
        <v>-6.7198197531332049</v>
      </c>
      <c r="I1108" s="9">
        <f>gov_indirexp!G56</f>
        <v>18.361135296865982</v>
      </c>
      <c r="J1108" s="9">
        <f>gov_indirexp!H56</f>
        <v>20.514901369211103</v>
      </c>
      <c r="K1108" s="9">
        <f>gov_indirexp!I56</f>
        <v>29.123337677555948</v>
      </c>
      <c r="L1108" s="9">
        <f>gov_indirexp!J56</f>
        <v>19.657143503601972</v>
      </c>
      <c r="M1108" s="9">
        <f>gov_indirexp!K56</f>
        <v>8.8268551524003147</v>
      </c>
      <c r="N1108" s="9">
        <f>gov_indirexp!L56</f>
        <v>7.3715026503730519</v>
      </c>
    </row>
    <row r="1109" spans="1:14">
      <c r="A1109">
        <v>2</v>
      </c>
      <c r="B1109">
        <v>20</v>
      </c>
      <c r="C1109" t="s">
        <v>20</v>
      </c>
      <c r="D1109">
        <v>33</v>
      </c>
      <c r="E1109" t="s">
        <v>430</v>
      </c>
      <c r="F1109" t="s">
        <v>431</v>
      </c>
      <c r="G1109" s="9">
        <f>gov_indirexp!E57</f>
        <v>91.137401589814175</v>
      </c>
      <c r="H1109" s="9">
        <f>gov_indirexp!F57</f>
        <v>31.278864213490998</v>
      </c>
      <c r="I1109" s="9">
        <f>gov_indirexp!G57</f>
        <v>-5.2353057847428381</v>
      </c>
      <c r="J1109" s="9">
        <f>gov_indirexp!H57</f>
        <v>34.443434771299117</v>
      </c>
      <c r="K1109" s="9">
        <f>gov_indirexp!I57</f>
        <v>2.9080521189331687</v>
      </c>
      <c r="L1109" s="9">
        <f>gov_indirexp!J57</f>
        <v>28.150413134159493</v>
      </c>
      <c r="M1109" s="9">
        <f>gov_indirexp!K57</f>
        <v>23.25934390738913</v>
      </c>
      <c r="N1109" s="9">
        <f>gov_indirexp!L57</f>
        <v>7.1464378786689764E-3</v>
      </c>
    </row>
    <row r="1110" spans="1:14">
      <c r="A1110">
        <v>3</v>
      </c>
      <c r="B1110">
        <v>21</v>
      </c>
      <c r="C1110" t="s">
        <v>21</v>
      </c>
      <c r="D1110">
        <v>33</v>
      </c>
      <c r="E1110" t="s">
        <v>430</v>
      </c>
      <c r="F1110" t="s">
        <v>431</v>
      </c>
      <c r="G1110" s="9">
        <f>gov_indirexp!E58</f>
        <v>73.154485315681512</v>
      </c>
      <c r="H1110" s="9">
        <f>gov_indirexp!F58</f>
        <v>27.072295379984368</v>
      </c>
      <c r="I1110" s="9">
        <f>gov_indirexp!G58</f>
        <v>-11.537139897742366</v>
      </c>
      <c r="J1110" s="9">
        <f>gov_indirexp!H58</f>
        <v>28.688009550505477</v>
      </c>
      <c r="K1110" s="9">
        <f>gov_indirexp!I58</f>
        <v>13.997856246582652</v>
      </c>
      <c r="L1110" s="9">
        <f>gov_indirexp!J58</f>
        <v>27.926116441454308</v>
      </c>
      <c r="M1110" s="9">
        <f>gov_indirexp!K58</f>
        <v>13.310134931365791</v>
      </c>
      <c r="N1110" s="9">
        <f>gov_indirexp!L58</f>
        <v>-7.8291878028761142</v>
      </c>
    </row>
    <row r="1111" spans="1:14">
      <c r="A1111">
        <v>3</v>
      </c>
      <c r="B1111">
        <v>22</v>
      </c>
      <c r="C1111" t="s">
        <v>22</v>
      </c>
      <c r="D1111">
        <v>33</v>
      </c>
      <c r="E1111" t="s">
        <v>430</v>
      </c>
      <c r="F1111" t="s">
        <v>431</v>
      </c>
      <c r="G1111" s="9">
        <f>gov_indirexp!E59</f>
        <v>51.731271594951963</v>
      </c>
      <c r="H1111" s="9">
        <f>gov_indirexp!F59</f>
        <v>10.242279394821651</v>
      </c>
      <c r="I1111" s="9">
        <f>gov_indirexp!G59</f>
        <v>5.1722862240851875</v>
      </c>
      <c r="J1111" s="9">
        <f>gov_indirexp!H59</f>
        <v>11.070650956302131</v>
      </c>
      <c r="K1111" s="9">
        <f>gov_indirexp!I59</f>
        <v>31.286354786133753</v>
      </c>
      <c r="L1111" s="9">
        <f>gov_indirexp!J59</f>
        <v>17.163990370055004</v>
      </c>
      <c r="M1111" s="9">
        <f>gov_indirexp!K59</f>
        <v>7.4583989188344413</v>
      </c>
      <c r="N1111" s="9">
        <f>gov_indirexp!L59</f>
        <v>7.3161361969833028</v>
      </c>
    </row>
    <row r="1112" spans="1:14">
      <c r="A1112">
        <v>3</v>
      </c>
      <c r="B1112">
        <v>23</v>
      </c>
      <c r="C1112" t="s">
        <v>23</v>
      </c>
      <c r="D1112">
        <v>33</v>
      </c>
      <c r="E1112" t="s">
        <v>430</v>
      </c>
      <c r="F1112" t="s">
        <v>431</v>
      </c>
      <c r="G1112" s="9">
        <f>gov_indirexp!E60</f>
        <v>151.36767605741858</v>
      </c>
      <c r="H1112" s="9">
        <f>gov_indirexp!F60</f>
        <v>10.48588913925219</v>
      </c>
      <c r="I1112" s="9">
        <f>gov_indirexp!G60</f>
        <v>9.0512269580959028</v>
      </c>
      <c r="J1112" s="9">
        <f>gov_indirexp!H60</f>
        <v>17.907445949921286</v>
      </c>
      <c r="K1112" s="9">
        <f>gov_indirexp!I60</f>
        <v>17.040452833136332</v>
      </c>
      <c r="L1112" s="9">
        <f>gov_indirexp!J60</f>
        <v>29.130658935721023</v>
      </c>
      <c r="M1112" s="9">
        <f>gov_indirexp!K60</f>
        <v>4.1493700365609287</v>
      </c>
      <c r="N1112" s="9">
        <f>gov_indirexp!L60</f>
        <v>6.4742053563935587</v>
      </c>
    </row>
    <row r="1113" spans="1:14">
      <c r="A1113">
        <v>2</v>
      </c>
      <c r="B1113">
        <v>24</v>
      </c>
      <c r="C1113" t="s">
        <v>24</v>
      </c>
      <c r="D1113">
        <v>33</v>
      </c>
      <c r="E1113" t="s">
        <v>430</v>
      </c>
      <c r="F1113" t="s">
        <v>431</v>
      </c>
      <c r="G1113" s="9">
        <f>gov_indirexp!E61</f>
        <v>28.600202920319305</v>
      </c>
      <c r="H1113" s="9">
        <f>gov_indirexp!F61</f>
        <v>19.94310852733523</v>
      </c>
      <c r="I1113" s="9">
        <f>gov_indirexp!G61</f>
        <v>26.354519742293746</v>
      </c>
      <c r="J1113" s="9">
        <f>gov_indirexp!H61</f>
        <v>8.7330912469863122</v>
      </c>
      <c r="K1113" s="9">
        <f>gov_indirexp!I61</f>
        <v>-2.8319763618102956</v>
      </c>
      <c r="L1113" s="9">
        <f>gov_indirexp!J61</f>
        <v>12.266396329411201</v>
      </c>
      <c r="M1113" s="9">
        <f>gov_indirexp!K61</f>
        <v>15.683236735789595</v>
      </c>
      <c r="N1113" s="9">
        <f>gov_indirexp!L61</f>
        <v>-22.36797548779964</v>
      </c>
    </row>
    <row r="1114" spans="1:14">
      <c r="A1114">
        <v>2</v>
      </c>
      <c r="B1114">
        <v>25</v>
      </c>
      <c r="C1114" t="s">
        <v>25</v>
      </c>
      <c r="D1114">
        <v>33</v>
      </c>
      <c r="E1114" t="s">
        <v>430</v>
      </c>
      <c r="F1114" t="s">
        <v>431</v>
      </c>
      <c r="G1114" s="9">
        <f>gov_indirexp!E62</f>
        <v>87.907496389189504</v>
      </c>
      <c r="H1114" s="9">
        <f>gov_indirexp!F62</f>
        <v>1.4736024642745482</v>
      </c>
      <c r="I1114" s="9">
        <f>gov_indirexp!G62</f>
        <v>4.2090356326751399</v>
      </c>
      <c r="J1114" s="9">
        <f>gov_indirexp!H62</f>
        <v>20.465479480175254</v>
      </c>
      <c r="K1114" s="9">
        <f>gov_indirexp!I62</f>
        <v>7.8400051087131883</v>
      </c>
      <c r="L1114" s="9">
        <f>gov_indirexp!J62</f>
        <v>10.78410338277056</v>
      </c>
      <c r="M1114" s="9">
        <f>gov_indirexp!K62</f>
        <v>5.4925773301081726</v>
      </c>
      <c r="N1114" s="9">
        <f>gov_indirexp!L62</f>
        <v>-2.559140964960871</v>
      </c>
    </row>
    <row r="1115" spans="1:14">
      <c r="A1115">
        <v>3</v>
      </c>
      <c r="B1115">
        <v>26</v>
      </c>
      <c r="C1115" t="s">
        <v>26</v>
      </c>
      <c r="D1115">
        <v>33</v>
      </c>
      <c r="E1115" t="s">
        <v>430</v>
      </c>
      <c r="F1115" t="s">
        <v>431</v>
      </c>
      <c r="G1115" s="9">
        <f>gov_indirexp!E63</f>
        <v>58.256842281435681</v>
      </c>
      <c r="H1115" s="9">
        <f>gov_indirexp!F63</f>
        <v>33.53194111609492</v>
      </c>
      <c r="I1115" s="9">
        <f>gov_indirexp!G63</f>
        <v>15.707587617868013</v>
      </c>
      <c r="J1115" s="9">
        <f>gov_indirexp!H63</f>
        <v>-3.4229494061605026</v>
      </c>
      <c r="K1115" s="9">
        <f>gov_indirexp!I63</f>
        <v>68.389882120523836</v>
      </c>
      <c r="L1115" s="9">
        <f>gov_indirexp!J63</f>
        <v>17.108051202853169</v>
      </c>
      <c r="M1115" s="9">
        <f>gov_indirexp!K63</f>
        <v>-1.8804493543684075</v>
      </c>
      <c r="N1115" s="9">
        <f>gov_indirexp!L63</f>
        <v>11.658478506715554</v>
      </c>
    </row>
    <row r="1116" spans="1:14">
      <c r="A1116">
        <v>2</v>
      </c>
      <c r="B1116">
        <v>27</v>
      </c>
      <c r="C1116" t="s">
        <v>27</v>
      </c>
      <c r="D1116">
        <v>33</v>
      </c>
      <c r="E1116" t="s">
        <v>430</v>
      </c>
      <c r="F1116" t="s">
        <v>431</v>
      </c>
      <c r="G1116" s="9">
        <f>gov_indirexp!E64</f>
        <v>72.18484331990318</v>
      </c>
      <c r="H1116" s="9">
        <f>gov_indirexp!F64</f>
        <v>1.849077416300382</v>
      </c>
      <c r="I1116" s="9">
        <f>gov_indirexp!G64</f>
        <v>7.9360294154128264</v>
      </c>
      <c r="J1116" s="9">
        <f>gov_indirexp!H64</f>
        <v>10.193615086721719</v>
      </c>
      <c r="K1116" s="9">
        <f>gov_indirexp!I64</f>
        <v>22.042162313312087</v>
      </c>
      <c r="L1116" s="9">
        <f>gov_indirexp!J64</f>
        <v>27.808663224016495</v>
      </c>
      <c r="M1116" s="9">
        <f>gov_indirexp!K64</f>
        <v>10.360741315913202</v>
      </c>
      <c r="N1116" s="9">
        <f>gov_indirexp!L64</f>
        <v>4.6385975567258653</v>
      </c>
    </row>
    <row r="1117" spans="1:14">
      <c r="A1117">
        <v>2</v>
      </c>
      <c r="B1117">
        <v>28</v>
      </c>
      <c r="C1117" t="s">
        <v>28</v>
      </c>
      <c r="D1117">
        <v>33</v>
      </c>
      <c r="E1117" t="s">
        <v>430</v>
      </c>
      <c r="F1117" t="s">
        <v>431</v>
      </c>
      <c r="G1117" s="9">
        <f>gov_indirexp!E65</f>
        <v>37.679684763223698</v>
      </c>
      <c r="H1117" s="9">
        <f>gov_indirexp!F65</f>
        <v>-1.8955092844500698</v>
      </c>
      <c r="I1117" s="9">
        <f>gov_indirexp!G65</f>
        <v>23.802707407989352</v>
      </c>
      <c r="J1117" s="9">
        <f>gov_indirexp!H65</f>
        <v>30.7318462240477</v>
      </c>
      <c r="K1117" s="9">
        <f>gov_indirexp!I65</f>
        <v>1.2831022065688646</v>
      </c>
      <c r="L1117" s="9">
        <f>gov_indirexp!J65</f>
        <v>27.682618012222381</v>
      </c>
      <c r="M1117" s="9">
        <f>gov_indirexp!K65</f>
        <v>6.7925419385203245</v>
      </c>
      <c r="N1117" s="9">
        <f>gov_indirexp!L65</f>
        <v>11.135603434829422</v>
      </c>
    </row>
    <row r="1118" spans="1:14">
      <c r="A1118">
        <v>4</v>
      </c>
      <c r="B1118">
        <v>29</v>
      </c>
      <c r="C1118" t="s">
        <v>29</v>
      </c>
      <c r="D1118">
        <v>33</v>
      </c>
      <c r="E1118" t="s">
        <v>430</v>
      </c>
      <c r="F1118" t="s">
        <v>431</v>
      </c>
      <c r="G1118" s="9">
        <f>gov_indirexp!E66</f>
        <v>66.2667410786066</v>
      </c>
      <c r="H1118" s="9">
        <f>gov_indirexp!F66</f>
        <v>-8.8541374976502052</v>
      </c>
      <c r="I1118" s="9">
        <f>gov_indirexp!G66</f>
        <v>5.0682784482677823</v>
      </c>
      <c r="J1118" s="9">
        <f>gov_indirexp!H66</f>
        <v>10.903932237106172</v>
      </c>
      <c r="K1118" s="9">
        <f>gov_indirexp!I66</f>
        <v>18.704240032786899</v>
      </c>
      <c r="L1118" s="9">
        <f>gov_indirexp!J66</f>
        <v>42.637305649602595</v>
      </c>
      <c r="M1118" s="9">
        <f>gov_indirexp!K66</f>
        <v>4.3328014686325966</v>
      </c>
      <c r="N1118" s="9">
        <f>gov_indirexp!L66</f>
        <v>4.6260775812426491</v>
      </c>
    </row>
    <row r="1119" spans="1:14">
      <c r="A1119">
        <v>3</v>
      </c>
      <c r="B1119">
        <v>30</v>
      </c>
      <c r="C1119" t="s">
        <v>30</v>
      </c>
      <c r="D1119">
        <v>33</v>
      </c>
      <c r="E1119" t="s">
        <v>430</v>
      </c>
      <c r="F1119" t="s">
        <v>431</v>
      </c>
      <c r="G1119" s="9">
        <f>gov_indirexp!E67</f>
        <v>37.218386568335937</v>
      </c>
      <c r="H1119" s="9">
        <f>gov_indirexp!F67</f>
        <v>7.1536882164555671</v>
      </c>
      <c r="I1119" s="9">
        <f>gov_indirexp!G67</f>
        <v>23.785181773156893</v>
      </c>
      <c r="J1119" s="9">
        <f>gov_indirexp!H67</f>
        <v>23.516088714567008</v>
      </c>
      <c r="K1119" s="9">
        <f>gov_indirexp!I67</f>
        <v>3.0605625440612405</v>
      </c>
      <c r="L1119" s="9">
        <f>gov_indirexp!J67</f>
        <v>36.955837538723067</v>
      </c>
      <c r="M1119" s="9">
        <f>gov_indirexp!K67</f>
        <v>6.9182318543810517</v>
      </c>
      <c r="N1119" s="9">
        <f>gov_indirexp!L67</f>
        <v>1.6739750126884889</v>
      </c>
    </row>
    <row r="1120" spans="1:14">
      <c r="A1120">
        <v>2</v>
      </c>
      <c r="B1120">
        <v>31</v>
      </c>
      <c r="C1120" t="s">
        <v>31</v>
      </c>
      <c r="D1120">
        <v>33</v>
      </c>
      <c r="E1120" t="s">
        <v>430</v>
      </c>
      <c r="F1120" t="s">
        <v>431</v>
      </c>
      <c r="G1120" s="9">
        <f>gov_indirexp!E68</f>
        <v>38.392341210394321</v>
      </c>
      <c r="H1120" s="9">
        <f>gov_indirexp!F68</f>
        <v>4.7572230947547922</v>
      </c>
      <c r="I1120" s="9">
        <f>gov_indirexp!G68</f>
        <v>9.8141684424602804</v>
      </c>
      <c r="J1120" s="9">
        <f>gov_indirexp!H68</f>
        <v>28.798333044882618</v>
      </c>
      <c r="K1120" s="9">
        <f>gov_indirexp!I68</f>
        <v>10.215323360004813</v>
      </c>
      <c r="L1120" s="9">
        <f>gov_indirexp!J68</f>
        <v>40.974982926194926</v>
      </c>
      <c r="M1120" s="9">
        <f>gov_indirexp!K68</f>
        <v>-0.41559589541519948</v>
      </c>
      <c r="N1120" s="9">
        <f>gov_indirexp!L68</f>
        <v>19.117383351202477</v>
      </c>
    </row>
    <row r="1121" spans="1:14">
      <c r="A1121">
        <v>3</v>
      </c>
      <c r="B1121">
        <v>32</v>
      </c>
      <c r="C1121" t="s">
        <v>32</v>
      </c>
      <c r="D1121">
        <v>33</v>
      </c>
      <c r="E1121" t="s">
        <v>430</v>
      </c>
      <c r="F1121" t="s">
        <v>431</v>
      </c>
      <c r="G1121" s="9">
        <f>gov_indirexp!E69</f>
        <v>59.129259159765077</v>
      </c>
      <c r="H1121" s="9">
        <f>gov_indirexp!F69</f>
        <v>15.300137899352118</v>
      </c>
      <c r="I1121" s="9">
        <f>gov_indirexp!G69</f>
        <v>8.8898923010666042</v>
      </c>
      <c r="J1121" s="9">
        <f>gov_indirexp!H69</f>
        <v>-22.4878932400959</v>
      </c>
      <c r="K1121" s="9">
        <f>gov_indirexp!I69</f>
        <v>14.666319280514939</v>
      </c>
      <c r="L1121" s="9">
        <f>gov_indirexp!J69</f>
        <v>5.2215546622641495</v>
      </c>
      <c r="M1121" s="9">
        <f>gov_indirexp!K69</f>
        <v>33.925763295187835</v>
      </c>
      <c r="N1121" s="9">
        <f>gov_indirexp!L69</f>
        <v>33.240163304333372</v>
      </c>
    </row>
    <row r="1122" spans="1:14">
      <c r="A1122">
        <v>2</v>
      </c>
      <c r="B1122">
        <v>33</v>
      </c>
      <c r="C1122" t="s">
        <v>33</v>
      </c>
      <c r="D1122">
        <v>33</v>
      </c>
      <c r="E1122" t="s">
        <v>430</v>
      </c>
      <c r="F1122" t="s">
        <v>431</v>
      </c>
      <c r="G1122" s="9">
        <f>gov_indirexp!E70</f>
        <v>120.55118715681191</v>
      </c>
      <c r="H1122" s="9">
        <f>gov_indirexp!F70</f>
        <v>-2.9982725208284156</v>
      </c>
      <c r="I1122" s="9">
        <f>gov_indirexp!G70</f>
        <v>7.3337116397722557</v>
      </c>
      <c r="J1122" s="9">
        <f>gov_indirexp!H70</f>
        <v>9.5816869399933058</v>
      </c>
      <c r="K1122" s="9">
        <f>gov_indirexp!I70</f>
        <v>19.5566239975679</v>
      </c>
      <c r="L1122" s="9">
        <f>gov_indirexp!J70</f>
        <v>16.160397096292066</v>
      </c>
      <c r="M1122" s="9">
        <f>gov_indirexp!K70</f>
        <v>7.4142298091338654</v>
      </c>
      <c r="N1122" s="9">
        <f>gov_indirexp!L70</f>
        <v>19.198771076987086</v>
      </c>
    </row>
    <row r="1123" spans="1:14">
      <c r="A1123">
        <v>4</v>
      </c>
      <c r="B1123">
        <v>34</v>
      </c>
      <c r="C1123" t="s">
        <v>34</v>
      </c>
      <c r="D1123">
        <v>33</v>
      </c>
      <c r="E1123" t="s">
        <v>430</v>
      </c>
      <c r="F1123" t="s">
        <v>431</v>
      </c>
      <c r="G1123" s="9">
        <f>gov_indirexp!E71</f>
        <v>86.119253848741835</v>
      </c>
      <c r="H1123" s="9">
        <f>gov_indirexp!F71</f>
        <v>16.249341147381969</v>
      </c>
      <c r="I1123" s="9">
        <f>gov_indirexp!G71</f>
        <v>8.3094892000495015</v>
      </c>
      <c r="J1123" s="9">
        <f>gov_indirexp!H71</f>
        <v>16.074197261933133</v>
      </c>
      <c r="K1123" s="9">
        <f>gov_indirexp!I71</f>
        <v>10.362320664398194</v>
      </c>
      <c r="L1123" s="9">
        <f>gov_indirexp!J71</f>
        <v>28.431878525897837</v>
      </c>
      <c r="M1123" s="9">
        <f>gov_indirexp!K71</f>
        <v>3.042247952563093</v>
      </c>
      <c r="N1123" s="9">
        <f>gov_indirexp!L71</f>
        <v>20.485081801946169</v>
      </c>
    </row>
    <row r="1124" spans="1:14">
      <c r="A1124">
        <v>4</v>
      </c>
      <c r="B1124">
        <v>1</v>
      </c>
      <c r="C1124" t="s">
        <v>1</v>
      </c>
      <c r="D1124">
        <v>34</v>
      </c>
      <c r="E1124" t="s">
        <v>433</v>
      </c>
      <c r="F1124" t="s">
        <v>434</v>
      </c>
      <c r="G1124" s="9">
        <f>Labor_imp_msforst!D114</f>
        <v>5.6523989730965729</v>
      </c>
      <c r="H1124" s="9">
        <f>Labor_imp_msforst!E114</f>
        <v>1.3972537419712161</v>
      </c>
      <c r="I1124" s="9">
        <f>Labor_imp_msforst!F114</f>
        <v>-3.1344694212187552</v>
      </c>
      <c r="J1124" s="9">
        <f>Labor_imp_msforst!G114</f>
        <v>-2.4534431174474181</v>
      </c>
      <c r="K1124" s="9">
        <f>Labor_imp_msforst!H114</f>
        <v>-2.6980180765971085</v>
      </c>
      <c r="L1124" s="9">
        <f>Labor_imp_msforst!I114</f>
        <v>1.6746004726831742</v>
      </c>
      <c r="M1124" s="9">
        <f>Labor_imp_msforst!J114</f>
        <v>1.5101718686379328</v>
      </c>
      <c r="N1124" s="9">
        <f>Labor_imp_msforst!K114</f>
        <v>-1.1866217793981781</v>
      </c>
    </row>
    <row r="1125" spans="1:14">
      <c r="A1125">
        <v>3</v>
      </c>
      <c r="B1125">
        <v>2</v>
      </c>
      <c r="C1125" t="s">
        <v>2</v>
      </c>
      <c r="D1125">
        <v>34</v>
      </c>
      <c r="E1125" t="s">
        <v>433</v>
      </c>
      <c r="F1125" t="s">
        <v>434</v>
      </c>
      <c r="G1125" s="9">
        <f>Labor_imp_msforst!D115</f>
        <v>4.3630701812763517</v>
      </c>
      <c r="H1125" s="9">
        <f>Labor_imp_msforst!E115</f>
        <v>7.5281608205953754</v>
      </c>
      <c r="I1125" s="9">
        <f>Labor_imp_msforst!F115</f>
        <v>5.2991634463965154</v>
      </c>
      <c r="J1125" s="9">
        <f>Labor_imp_msforst!G115</f>
        <v>3.6466313610523438</v>
      </c>
      <c r="K1125" s="9">
        <f>Labor_imp_msforst!H115</f>
        <v>2.29008775451085</v>
      </c>
      <c r="L1125" s="9">
        <f>Labor_imp_msforst!I115</f>
        <v>6.373863336689789</v>
      </c>
      <c r="M1125" s="9">
        <f>Labor_imp_msforst!J115</f>
        <v>2.3994642651151477</v>
      </c>
      <c r="N1125" s="9">
        <f>Labor_imp_msforst!K115</f>
        <v>4.8240595889551097</v>
      </c>
    </row>
    <row r="1126" spans="1:14">
      <c r="A1126">
        <v>1</v>
      </c>
      <c r="B1126">
        <v>3</v>
      </c>
      <c r="C1126" t="s">
        <v>3</v>
      </c>
      <c r="D1126">
        <v>34</v>
      </c>
      <c r="E1126" t="s">
        <v>433</v>
      </c>
      <c r="F1126" t="s">
        <v>434</v>
      </c>
      <c r="G1126" s="9">
        <f>Labor_imp_msforst!D116</f>
        <v>5.6758441214873612</v>
      </c>
      <c r="H1126" s="9">
        <f>Labor_imp_msforst!E116</f>
        <v>3.624308140852861</v>
      </c>
      <c r="I1126" s="9">
        <f>Labor_imp_msforst!F116</f>
        <v>3.5208891717044333</v>
      </c>
      <c r="J1126" s="9">
        <f>Labor_imp_msforst!G116</f>
        <v>0.79207669834475691</v>
      </c>
      <c r="K1126" s="9">
        <f>Labor_imp_msforst!H116</f>
        <v>-5.427425545237563</v>
      </c>
      <c r="L1126" s="9">
        <f>Labor_imp_msforst!I116</f>
        <v>6.6766451059222298</v>
      </c>
      <c r="M1126" s="9">
        <f>Labor_imp_msforst!J116</f>
        <v>0.17032757851176417</v>
      </c>
      <c r="N1126" s="9">
        <f>Labor_imp_msforst!K116</f>
        <v>1.7544244762277783</v>
      </c>
    </row>
    <row r="1127" spans="1:14">
      <c r="A1127">
        <v>1</v>
      </c>
      <c r="B1127">
        <v>4</v>
      </c>
      <c r="C1127" t="s">
        <v>4</v>
      </c>
      <c r="D1127">
        <v>34</v>
      </c>
      <c r="E1127" t="s">
        <v>433</v>
      </c>
      <c r="F1127" t="s">
        <v>434</v>
      </c>
      <c r="G1127" s="9">
        <f>Labor_imp_msforst!D117</f>
        <v>3.2109346226590452</v>
      </c>
      <c r="H1127" s="9">
        <f>Labor_imp_msforst!E117</f>
        <v>6.6916146248086061</v>
      </c>
      <c r="I1127" s="9">
        <f>Labor_imp_msforst!F117</f>
        <v>1.8962412992772126</v>
      </c>
      <c r="J1127" s="9">
        <f>Labor_imp_msforst!G117</f>
        <v>6.0695699805168868</v>
      </c>
      <c r="K1127" s="9">
        <f>Labor_imp_msforst!H117</f>
        <v>-0.16023503507253123</v>
      </c>
      <c r="L1127" s="9">
        <f>Labor_imp_msforst!I117</f>
        <v>5.9579493104399583</v>
      </c>
      <c r="M1127" s="9">
        <f>Labor_imp_msforst!J117</f>
        <v>0.7516795631833828</v>
      </c>
      <c r="N1127" s="9">
        <f>Labor_imp_msforst!K117</f>
        <v>-0.82914144920193111</v>
      </c>
    </row>
    <row r="1128" spans="1:14">
      <c r="A1128">
        <v>1</v>
      </c>
      <c r="B1128">
        <v>5</v>
      </c>
      <c r="C1128" t="s">
        <v>5</v>
      </c>
      <c r="D1128">
        <v>34</v>
      </c>
      <c r="E1128" t="s">
        <v>433</v>
      </c>
      <c r="F1128" t="s">
        <v>434</v>
      </c>
      <c r="G1128" s="9">
        <f>Labor_imp_msforst!D118</f>
        <v>8.5481911962068224</v>
      </c>
      <c r="H1128" s="9">
        <f>Labor_imp_msforst!E118</f>
        <v>9.6117165490894543</v>
      </c>
      <c r="I1128" s="9">
        <f>Labor_imp_msforst!F118</f>
        <v>1.0178117565147415</v>
      </c>
      <c r="J1128" s="9">
        <f>Labor_imp_msforst!G118</f>
        <v>1.0041309648681995</v>
      </c>
      <c r="K1128" s="9">
        <f>Labor_imp_msforst!H118</f>
        <v>-1.3358486573361916</v>
      </c>
      <c r="L1128" s="9">
        <f>Labor_imp_msforst!I118</f>
        <v>8.5831242315450815</v>
      </c>
      <c r="M1128" s="9">
        <f>Labor_imp_msforst!J118</f>
        <v>1.6635893246036426</v>
      </c>
      <c r="N1128" s="9">
        <f>Labor_imp_msforst!K118</f>
        <v>-0.19622164815694676</v>
      </c>
    </row>
    <row r="1129" spans="1:14">
      <c r="A1129">
        <v>4</v>
      </c>
      <c r="B1129">
        <v>6</v>
      </c>
      <c r="C1129" t="s">
        <v>6</v>
      </c>
      <c r="D1129">
        <v>34</v>
      </c>
      <c r="E1129" t="s">
        <v>433</v>
      </c>
      <c r="F1129" t="s">
        <v>434</v>
      </c>
      <c r="G1129" s="9">
        <f>Labor_imp_msforst!D119</f>
        <v>4.799795742382762</v>
      </c>
      <c r="H1129" s="9">
        <f>Labor_imp_msforst!E119</f>
        <v>7.5527072429818487</v>
      </c>
      <c r="I1129" s="9">
        <f>Labor_imp_msforst!F119</f>
        <v>2.747048657066764</v>
      </c>
      <c r="J1129" s="9">
        <f>Labor_imp_msforst!G119</f>
        <v>3.0929524205180137</v>
      </c>
      <c r="K1129" s="9">
        <f>Labor_imp_msforst!H119</f>
        <v>-3.8054805435986272</v>
      </c>
      <c r="L1129" s="9">
        <f>Labor_imp_msforst!I119</f>
        <v>11.28486574307852</v>
      </c>
      <c r="M1129" s="9">
        <f>Labor_imp_msforst!J119</f>
        <v>0.52063253822336453</v>
      </c>
      <c r="N1129" s="9">
        <f>Labor_imp_msforst!K119</f>
        <v>-2.7393975201834175</v>
      </c>
    </row>
    <row r="1130" spans="1:14">
      <c r="A1130">
        <v>3</v>
      </c>
      <c r="B1130">
        <v>7</v>
      </c>
      <c r="C1130" t="s">
        <v>7</v>
      </c>
      <c r="D1130">
        <v>34</v>
      </c>
      <c r="E1130" t="s">
        <v>433</v>
      </c>
      <c r="F1130" t="s">
        <v>434</v>
      </c>
      <c r="G1130" s="9">
        <f>Labor_imp_msforst!D120</f>
        <v>-0.67694221797320875</v>
      </c>
      <c r="H1130" s="9">
        <f>Labor_imp_msforst!E120</f>
        <v>4.8716103358728002</v>
      </c>
      <c r="I1130" s="9">
        <f>Labor_imp_msforst!F120</f>
        <v>0.11401286131926813</v>
      </c>
      <c r="J1130" s="9">
        <f>Labor_imp_msforst!G120</f>
        <v>3.6612583192645154</v>
      </c>
      <c r="K1130" s="9">
        <f>Labor_imp_msforst!H120</f>
        <v>-1.231974977225847</v>
      </c>
      <c r="L1130" s="9">
        <f>Labor_imp_msforst!I120</f>
        <v>3.9623886023586019</v>
      </c>
      <c r="M1130" s="9">
        <f>Labor_imp_msforst!J120</f>
        <v>2.4191795267546112</v>
      </c>
      <c r="N1130" s="9">
        <f>Labor_imp_msforst!K120</f>
        <v>-1.8374657344992551</v>
      </c>
    </row>
    <row r="1131" spans="1:14">
      <c r="A1131">
        <v>2</v>
      </c>
      <c r="B1131">
        <v>8</v>
      </c>
      <c r="C1131" t="s">
        <v>8</v>
      </c>
      <c r="D1131">
        <v>34</v>
      </c>
      <c r="E1131" t="s">
        <v>433</v>
      </c>
      <c r="F1131" t="s">
        <v>434</v>
      </c>
      <c r="G1131" s="9">
        <f>Labor_imp_msforst!D121</f>
        <v>1.3605041998731915</v>
      </c>
      <c r="H1131" s="9">
        <f>Labor_imp_msforst!E121</f>
        <v>9.5731363197385946</v>
      </c>
      <c r="I1131" s="9">
        <f>Labor_imp_msforst!F121</f>
        <v>6.6886904247132506</v>
      </c>
      <c r="J1131" s="9">
        <f>Labor_imp_msforst!G121</f>
        <v>3.9004046668653203</v>
      </c>
      <c r="K1131" s="9">
        <f>Labor_imp_msforst!H121</f>
        <v>2.8672424862309809</v>
      </c>
      <c r="L1131" s="9">
        <f>Labor_imp_msforst!I121</f>
        <v>14.504111531368613</v>
      </c>
      <c r="M1131" s="9">
        <f>Labor_imp_msforst!J121</f>
        <v>1.2779601282644659</v>
      </c>
      <c r="N1131" s="9">
        <f>Labor_imp_msforst!K121</f>
        <v>-3.1467031891056263</v>
      </c>
    </row>
    <row r="1132" spans="1:14">
      <c r="A1132">
        <v>3</v>
      </c>
      <c r="B1132">
        <v>9</v>
      </c>
      <c r="C1132" t="s">
        <v>9</v>
      </c>
      <c r="D1132">
        <v>34</v>
      </c>
      <c r="E1132" t="s">
        <v>433</v>
      </c>
      <c r="F1132" t="s">
        <v>434</v>
      </c>
      <c r="G1132" s="9">
        <f>Labor_imp_msforst!D122</f>
        <v>6.0753108511854892</v>
      </c>
      <c r="H1132" s="9">
        <f>Labor_imp_msforst!E122</f>
        <v>10.712790200817569</v>
      </c>
      <c r="I1132" s="9">
        <f>Labor_imp_msforst!F122</f>
        <v>0.60615240213821586</v>
      </c>
      <c r="J1132" s="9">
        <f>Labor_imp_msforst!G122</f>
        <v>0.21523655737423208</v>
      </c>
      <c r="K1132" s="9">
        <f>Labor_imp_msforst!H122</f>
        <v>-0.39219858726464718</v>
      </c>
      <c r="L1132" s="9">
        <f>Labor_imp_msforst!I122</f>
        <v>2.5386892902808045</v>
      </c>
      <c r="M1132" s="9">
        <f>Labor_imp_msforst!J122</f>
        <v>0.8493370266525524</v>
      </c>
      <c r="N1132" s="9">
        <f>Labor_imp_msforst!K122</f>
        <v>4.4265786289574116</v>
      </c>
    </row>
    <row r="1133" spans="1:14">
      <c r="A1133">
        <v>3</v>
      </c>
      <c r="B1133">
        <v>10</v>
      </c>
      <c r="C1133" t="s">
        <v>10</v>
      </c>
      <c r="D1133">
        <v>34</v>
      </c>
      <c r="E1133" t="s">
        <v>433</v>
      </c>
      <c r="F1133" t="s">
        <v>434</v>
      </c>
      <c r="G1133" s="9">
        <f>Labor_imp_msforst!D123</f>
        <v>-0.41643789856127267</v>
      </c>
      <c r="H1133" s="9">
        <f>Labor_imp_msforst!E123</f>
        <v>6.2420560089773813</v>
      </c>
      <c r="I1133" s="9">
        <f>Labor_imp_msforst!F123</f>
        <v>2.3641419948326803</v>
      </c>
      <c r="J1133" s="9">
        <f>Labor_imp_msforst!G123</f>
        <v>7.5050151429774559</v>
      </c>
      <c r="K1133" s="9">
        <f>Labor_imp_msforst!H123</f>
        <v>3.4055638579617797</v>
      </c>
      <c r="L1133" s="9">
        <f>Labor_imp_msforst!I123</f>
        <v>-1.567931247050447</v>
      </c>
      <c r="M1133" s="9">
        <f>Labor_imp_msforst!J123</f>
        <v>4.4815726684426682</v>
      </c>
      <c r="N1133" s="9">
        <f>Labor_imp_msforst!K123</f>
        <v>-0.72757454479592809</v>
      </c>
    </row>
    <row r="1134" spans="1:14">
      <c r="A1134">
        <v>3</v>
      </c>
      <c r="B1134">
        <v>11</v>
      </c>
      <c r="C1134" t="s">
        <v>11</v>
      </c>
      <c r="D1134">
        <v>34</v>
      </c>
      <c r="E1134" t="s">
        <v>433</v>
      </c>
      <c r="F1134" t="s">
        <v>434</v>
      </c>
      <c r="G1134" s="9">
        <f>Labor_imp_msforst!D124</f>
        <v>0.95283978385789503</v>
      </c>
      <c r="H1134" s="9">
        <f>Labor_imp_msforst!E124</f>
        <v>5.8846638649461713</v>
      </c>
      <c r="I1134" s="9">
        <f>Labor_imp_msforst!F124</f>
        <v>4.7578454369401779</v>
      </c>
      <c r="J1134" s="9">
        <f>Labor_imp_msforst!G124</f>
        <v>6.2065466180154516</v>
      </c>
      <c r="K1134" s="9">
        <f>Labor_imp_msforst!H124</f>
        <v>4.7629981313976666</v>
      </c>
      <c r="L1134" s="9">
        <f>Labor_imp_msforst!I124</f>
        <v>1.1213529370212694</v>
      </c>
      <c r="M1134" s="9">
        <f>Labor_imp_msforst!J124</f>
        <v>4.9588144115603194</v>
      </c>
      <c r="N1134" s="9">
        <f>Labor_imp_msforst!K124</f>
        <v>2.08602527652475</v>
      </c>
    </row>
    <row r="1135" spans="1:14">
      <c r="A1135">
        <v>3</v>
      </c>
      <c r="B1135">
        <v>12</v>
      </c>
      <c r="C1135" t="s">
        <v>12</v>
      </c>
      <c r="D1135">
        <v>34</v>
      </c>
      <c r="E1135" t="s">
        <v>433</v>
      </c>
      <c r="F1135" t="s">
        <v>434</v>
      </c>
      <c r="G1135" s="9">
        <f>Labor_imp_msforst!D125</f>
        <v>3.8359742787708262</v>
      </c>
      <c r="H1135" s="9">
        <f>Labor_imp_msforst!E125</f>
        <v>5.3023685000581633</v>
      </c>
      <c r="I1135" s="9">
        <f>Labor_imp_msforst!F125</f>
        <v>7.2162992822243366</v>
      </c>
      <c r="J1135" s="9">
        <f>Labor_imp_msforst!G125</f>
        <v>5.1065695455081439</v>
      </c>
      <c r="K1135" s="9">
        <f>Labor_imp_msforst!H125</f>
        <v>6.9707696219946991</v>
      </c>
      <c r="L1135" s="9">
        <f>Labor_imp_msforst!I125</f>
        <v>0.2930133741674279</v>
      </c>
      <c r="M1135" s="9">
        <f>Labor_imp_msforst!J125</f>
        <v>3.6859906634895578</v>
      </c>
      <c r="N1135" s="9">
        <f>Labor_imp_msforst!K125</f>
        <v>3.9355177741312586</v>
      </c>
    </row>
    <row r="1136" spans="1:14">
      <c r="A1136">
        <v>1</v>
      </c>
      <c r="B1136">
        <v>13</v>
      </c>
      <c r="C1136" t="s">
        <v>13</v>
      </c>
      <c r="D1136">
        <v>34</v>
      </c>
      <c r="E1136" t="s">
        <v>433</v>
      </c>
      <c r="F1136" t="s">
        <v>434</v>
      </c>
      <c r="G1136" s="9">
        <f>Labor_imp_msforst!D126</f>
        <v>2.9495112210717656</v>
      </c>
      <c r="H1136" s="9">
        <f>Labor_imp_msforst!E126</f>
        <v>7.8043032924917322</v>
      </c>
      <c r="I1136" s="9">
        <f>Labor_imp_msforst!F126</f>
        <v>2.4793212047680591</v>
      </c>
      <c r="J1136" s="9">
        <f>Labor_imp_msforst!G126</f>
        <v>4.4444073514162685</v>
      </c>
      <c r="K1136" s="9">
        <f>Labor_imp_msforst!H126</f>
        <v>2.8070528607356593</v>
      </c>
      <c r="L1136" s="9">
        <f>Labor_imp_msforst!I126</f>
        <v>4.4687871455388217</v>
      </c>
      <c r="M1136" s="9">
        <f>Labor_imp_msforst!J126</f>
        <v>3.104841833741423</v>
      </c>
      <c r="N1136" s="9">
        <f>Labor_imp_msforst!K126</f>
        <v>-0.1078314975939354</v>
      </c>
    </row>
    <row r="1137" spans="1:14">
      <c r="A1137">
        <v>2</v>
      </c>
      <c r="B1137">
        <v>14</v>
      </c>
      <c r="C1137" t="s">
        <v>14</v>
      </c>
      <c r="D1137">
        <v>34</v>
      </c>
      <c r="E1137" t="s">
        <v>433</v>
      </c>
      <c r="F1137" t="s">
        <v>434</v>
      </c>
      <c r="G1137" s="9">
        <f>Labor_imp_msforst!D127</f>
        <v>5.1348883098902176</v>
      </c>
      <c r="H1137" s="9">
        <f>Labor_imp_msforst!E127</f>
        <v>5.8218722151083258</v>
      </c>
      <c r="I1137" s="9">
        <f>Labor_imp_msforst!F127</f>
        <v>2.7818341413341718</v>
      </c>
      <c r="J1137" s="9">
        <f>Labor_imp_msforst!G127</f>
        <v>2.613389718693937</v>
      </c>
      <c r="K1137" s="9">
        <f>Labor_imp_msforst!H127</f>
        <v>0.386462919656827</v>
      </c>
      <c r="L1137" s="9">
        <f>Labor_imp_msforst!I127</f>
        <v>4.7438819383704089</v>
      </c>
      <c r="M1137" s="9">
        <f>Labor_imp_msforst!J127</f>
        <v>2.7112020850695195</v>
      </c>
      <c r="N1137" s="9">
        <f>Labor_imp_msforst!K127</f>
        <v>-3.0398051912812751</v>
      </c>
    </row>
    <row r="1138" spans="1:14">
      <c r="A1138">
        <v>3</v>
      </c>
      <c r="B1138">
        <v>15</v>
      </c>
      <c r="C1138" t="s">
        <v>15</v>
      </c>
      <c r="D1138">
        <v>34</v>
      </c>
      <c r="E1138" t="s">
        <v>433</v>
      </c>
      <c r="F1138" t="s">
        <v>434</v>
      </c>
      <c r="G1138" s="9">
        <f>Labor_imp_msforst!D128</f>
        <v>5.2388771906893394</v>
      </c>
      <c r="H1138" s="9">
        <f>Labor_imp_msforst!E128</f>
        <v>7.2536847455405784</v>
      </c>
      <c r="I1138" s="9">
        <f>Labor_imp_msforst!F128</f>
        <v>3.4110238534898585</v>
      </c>
      <c r="J1138" s="9">
        <f>Labor_imp_msforst!G128</f>
        <v>1.7051335873499163</v>
      </c>
      <c r="K1138" s="9">
        <f>Labor_imp_msforst!H128</f>
        <v>3.4946262322234301</v>
      </c>
      <c r="L1138" s="9">
        <f>Labor_imp_msforst!I128</f>
        <v>8.9476017091802529</v>
      </c>
      <c r="M1138" s="9">
        <f>Labor_imp_msforst!J128</f>
        <v>-0.71283468439979902</v>
      </c>
      <c r="N1138" s="9">
        <f>Labor_imp_msforst!K128</f>
        <v>0.89304912428065375</v>
      </c>
    </row>
    <row r="1139" spans="1:14">
      <c r="A1139">
        <v>2</v>
      </c>
      <c r="B1139">
        <v>16</v>
      </c>
      <c r="C1139" t="s">
        <v>16</v>
      </c>
      <c r="D1139">
        <v>34</v>
      </c>
      <c r="E1139" t="s">
        <v>433</v>
      </c>
      <c r="F1139" t="s">
        <v>434</v>
      </c>
      <c r="G1139" s="9">
        <f>Labor_imp_msforst!D129</f>
        <v>3.4232421768368049</v>
      </c>
      <c r="H1139" s="9">
        <f>Labor_imp_msforst!E129</f>
        <v>3.2321439633775206</v>
      </c>
      <c r="I1139" s="9">
        <f>Labor_imp_msforst!F129</f>
        <v>-2.750230839254264</v>
      </c>
      <c r="J1139" s="9">
        <f>Labor_imp_msforst!G129</f>
        <v>16.389407313879566</v>
      </c>
      <c r="K1139" s="9">
        <f>Labor_imp_msforst!H129</f>
        <v>-10.288541129381546</v>
      </c>
      <c r="L1139" s="9">
        <f>Labor_imp_msforst!I129</f>
        <v>5.8446393530364738</v>
      </c>
      <c r="M1139" s="9">
        <f>Labor_imp_msforst!J129</f>
        <v>-2.2552607186240747</v>
      </c>
      <c r="N1139" s="9">
        <f>Labor_imp_msforst!K129</f>
        <v>-4.3960237475957449</v>
      </c>
    </row>
    <row r="1140" spans="1:14">
      <c r="A1140">
        <v>1</v>
      </c>
      <c r="B1140">
        <v>17</v>
      </c>
      <c r="C1140" t="s">
        <v>17</v>
      </c>
      <c r="D1140">
        <v>34</v>
      </c>
      <c r="E1140" t="s">
        <v>433</v>
      </c>
      <c r="F1140" t="s">
        <v>434</v>
      </c>
      <c r="G1140" s="9">
        <f>Labor_imp_msforst!D130</f>
        <v>7.7704917145108743</v>
      </c>
      <c r="H1140" s="9">
        <f>Labor_imp_msforst!E130</f>
        <v>7.1900862549562961</v>
      </c>
      <c r="I1140" s="9">
        <f>Labor_imp_msforst!F130</f>
        <v>5.1913818561127867</v>
      </c>
      <c r="J1140" s="9">
        <f>Labor_imp_msforst!G130</f>
        <v>58.397106432972244</v>
      </c>
      <c r="K1140" s="9">
        <f>Labor_imp_msforst!H130</f>
        <v>1.1228097076112498</v>
      </c>
      <c r="L1140" s="9">
        <f>Labor_imp_msforst!I130</f>
        <v>-6.5343418722367597</v>
      </c>
      <c r="M1140" s="9">
        <f>Labor_imp_msforst!J130</f>
        <v>2.4339224756032118</v>
      </c>
      <c r="N1140" s="9">
        <f>Labor_imp_msforst!K130</f>
        <v>3.0448382581087508</v>
      </c>
    </row>
    <row r="1141" spans="1:14">
      <c r="A1141">
        <v>2</v>
      </c>
      <c r="B1141">
        <v>18</v>
      </c>
      <c r="C1141" t="s">
        <v>48</v>
      </c>
      <c r="D1141">
        <v>34</v>
      </c>
      <c r="E1141" t="s">
        <v>433</v>
      </c>
      <c r="F1141" t="s">
        <v>434</v>
      </c>
      <c r="G1141" s="9">
        <f>Labor_imp_msforst!D131</f>
        <v>4.8158076160997876</v>
      </c>
      <c r="H1141" s="9">
        <f>Labor_imp_msforst!E131</f>
        <v>6.7721200938241743</v>
      </c>
      <c r="I1141" s="9">
        <f>Labor_imp_msforst!F131</f>
        <v>4.8348802084668296</v>
      </c>
      <c r="J1141" s="9">
        <f>Labor_imp_msforst!G131</f>
        <v>3.8622603063940053</v>
      </c>
      <c r="K1141" s="9">
        <f>Labor_imp_msforst!H131</f>
        <v>2.1519079269506358</v>
      </c>
      <c r="L1141" s="9">
        <f>Labor_imp_msforst!I131</f>
        <v>-2.2203611595718598</v>
      </c>
      <c r="M1141" s="9">
        <f>Labor_imp_msforst!J131</f>
        <v>4.0874602184993281</v>
      </c>
      <c r="N1141" s="9">
        <f>Labor_imp_msforst!K131</f>
        <v>-2.8265136161512383</v>
      </c>
    </row>
    <row r="1142" spans="1:14">
      <c r="A1142">
        <v>2</v>
      </c>
      <c r="B1142">
        <v>19</v>
      </c>
      <c r="C1142" t="s">
        <v>19</v>
      </c>
      <c r="D1142">
        <v>34</v>
      </c>
      <c r="E1142" t="s">
        <v>433</v>
      </c>
      <c r="F1142" t="s">
        <v>434</v>
      </c>
      <c r="G1142" s="9">
        <f>Labor_imp_msforst!D132</f>
        <v>4.9130261657669649</v>
      </c>
      <c r="H1142" s="9">
        <f>Labor_imp_msforst!E132</f>
        <v>7.6383249878407167</v>
      </c>
      <c r="I1142" s="9">
        <f>Labor_imp_msforst!F132</f>
        <v>-0.68498101990730476</v>
      </c>
      <c r="J1142" s="9">
        <f>Labor_imp_msforst!G132</f>
        <v>6.2275491484143464</v>
      </c>
      <c r="K1142" s="9">
        <f>Labor_imp_msforst!H132</f>
        <v>-2.7776811504936605</v>
      </c>
      <c r="L1142" s="9">
        <f>Labor_imp_msforst!I132</f>
        <v>6.1102302186641477</v>
      </c>
      <c r="M1142" s="9">
        <f>Labor_imp_msforst!J132</f>
        <v>0.99766032211956457</v>
      </c>
      <c r="N1142" s="9">
        <f>Labor_imp_msforst!K132</f>
        <v>0.95755136375255123</v>
      </c>
    </row>
    <row r="1143" spans="1:14">
      <c r="A1143">
        <v>2</v>
      </c>
      <c r="B1143">
        <v>20</v>
      </c>
      <c r="C1143" t="s">
        <v>20</v>
      </c>
      <c r="D1143">
        <v>34</v>
      </c>
      <c r="E1143" t="s">
        <v>433</v>
      </c>
      <c r="F1143" t="s">
        <v>434</v>
      </c>
      <c r="G1143" s="9">
        <f>Labor_imp_msforst!D133</f>
        <v>3.4859797399033887</v>
      </c>
      <c r="H1143" s="9">
        <f>Labor_imp_msforst!E133</f>
        <v>5.8197450369297243</v>
      </c>
      <c r="I1143" s="9">
        <f>Labor_imp_msforst!F133</f>
        <v>5.2516107299639403</v>
      </c>
      <c r="J1143" s="9">
        <f>Labor_imp_msforst!G133</f>
        <v>0.26660684236567977</v>
      </c>
      <c r="K1143" s="9">
        <f>Labor_imp_msforst!H133</f>
        <v>1.3738349376129833</v>
      </c>
      <c r="L1143" s="9">
        <f>Labor_imp_msforst!I133</f>
        <v>10.926457251455224</v>
      </c>
      <c r="M1143" s="9">
        <f>Labor_imp_msforst!J133</f>
        <v>2.2936266670224414</v>
      </c>
      <c r="N1143" s="9">
        <f>Labor_imp_msforst!K133</f>
        <v>5.7961011743847379</v>
      </c>
    </row>
    <row r="1144" spans="1:14">
      <c r="A1144">
        <v>3</v>
      </c>
      <c r="B1144">
        <v>21</v>
      </c>
      <c r="C1144" t="s">
        <v>21</v>
      </c>
      <c r="D1144">
        <v>34</v>
      </c>
      <c r="E1144" t="s">
        <v>433</v>
      </c>
      <c r="F1144" t="s">
        <v>434</v>
      </c>
      <c r="G1144" s="9">
        <f>Labor_imp_msforst!D134</f>
        <v>12.89563210085365</v>
      </c>
      <c r="H1144" s="9">
        <f>Labor_imp_msforst!E134</f>
        <v>7.7997170884827272</v>
      </c>
      <c r="I1144" s="9">
        <f>Labor_imp_msforst!F134</f>
        <v>6.7747020693924798</v>
      </c>
      <c r="J1144" s="9">
        <f>Labor_imp_msforst!G134</f>
        <v>-3.1207336679704101</v>
      </c>
      <c r="K1144" s="9">
        <f>Labor_imp_msforst!H134</f>
        <v>0.26461080879025545</v>
      </c>
      <c r="L1144" s="9">
        <f>Labor_imp_msforst!I134</f>
        <v>13.850480424711931</v>
      </c>
      <c r="M1144" s="9">
        <f>Labor_imp_msforst!J134</f>
        <v>-2.8509710906945651</v>
      </c>
      <c r="N1144" s="9">
        <f>Labor_imp_msforst!K134</f>
        <v>3.8019932448178917</v>
      </c>
    </row>
    <row r="1145" spans="1:14">
      <c r="A1145">
        <v>3</v>
      </c>
      <c r="B1145">
        <v>22</v>
      </c>
      <c r="C1145" t="s">
        <v>22</v>
      </c>
      <c r="D1145">
        <v>34</v>
      </c>
      <c r="E1145" t="s">
        <v>433</v>
      </c>
      <c r="F1145" t="s">
        <v>434</v>
      </c>
      <c r="G1145" s="9">
        <f>Labor_imp_msforst!D135</f>
        <v>-4.5741908996214224</v>
      </c>
      <c r="H1145" s="9">
        <f>Labor_imp_msforst!E135</f>
        <v>4.7671437482946111</v>
      </c>
      <c r="I1145" s="9">
        <f>Labor_imp_msforst!F135</f>
        <v>2.0644145807769743</v>
      </c>
      <c r="J1145" s="9">
        <f>Labor_imp_msforst!G135</f>
        <v>19.847044897478881</v>
      </c>
      <c r="K1145" s="9">
        <f>Labor_imp_msforst!H135</f>
        <v>-4.9127440188014404</v>
      </c>
      <c r="L1145" s="9">
        <f>Labor_imp_msforst!I135</f>
        <v>2.3082838856997023</v>
      </c>
      <c r="M1145" s="9">
        <f>Labor_imp_msforst!J135</f>
        <v>2.6432944484497733</v>
      </c>
      <c r="N1145" s="9">
        <f>Labor_imp_msforst!K135</f>
        <v>-6.8907832481587716</v>
      </c>
    </row>
    <row r="1146" spans="1:14">
      <c r="A1146">
        <v>3</v>
      </c>
      <c r="B1146">
        <v>23</v>
      </c>
      <c r="C1146" t="s">
        <v>23</v>
      </c>
      <c r="D1146">
        <v>34</v>
      </c>
      <c r="E1146" t="s">
        <v>433</v>
      </c>
      <c r="F1146" t="s">
        <v>434</v>
      </c>
      <c r="G1146" s="9">
        <f>Labor_imp_msforst!D136</f>
        <v>3.9161189661900853</v>
      </c>
      <c r="H1146" s="9">
        <f>Labor_imp_msforst!E136</f>
        <v>6.5520090179192136</v>
      </c>
      <c r="I1146" s="9">
        <f>Labor_imp_msforst!F136</f>
        <v>1.6846920669344678</v>
      </c>
      <c r="J1146" s="9">
        <f>Labor_imp_msforst!G136</f>
        <v>2.790864928726533</v>
      </c>
      <c r="K1146" s="9">
        <f>Labor_imp_msforst!H136</f>
        <v>2.4536979928651448</v>
      </c>
      <c r="L1146" s="9">
        <f>Labor_imp_msforst!I136</f>
        <v>3.1575407975073189</v>
      </c>
      <c r="M1146" s="9">
        <f>Labor_imp_msforst!J136</f>
        <v>1.1406449463448043</v>
      </c>
      <c r="N1146" s="9">
        <f>Labor_imp_msforst!K136</f>
        <v>3.2207674599665559</v>
      </c>
    </row>
    <row r="1147" spans="1:14">
      <c r="A1147">
        <v>2</v>
      </c>
      <c r="B1147">
        <v>24</v>
      </c>
      <c r="C1147" t="s">
        <v>24</v>
      </c>
      <c r="D1147">
        <v>34</v>
      </c>
      <c r="E1147" t="s">
        <v>433</v>
      </c>
      <c r="F1147" t="s">
        <v>434</v>
      </c>
      <c r="G1147" s="9">
        <f>Labor_imp_msforst!D137</f>
        <v>8.9938444720583099E-2</v>
      </c>
      <c r="H1147" s="9">
        <f>Labor_imp_msforst!E137</f>
        <v>4.4181856543413112</v>
      </c>
      <c r="I1147" s="9">
        <f>Labor_imp_msforst!F137</f>
        <v>-5.3548603870845479E-2</v>
      </c>
      <c r="J1147" s="9">
        <f>Labor_imp_msforst!G137</f>
        <v>3.815501976521718</v>
      </c>
      <c r="K1147" s="9">
        <f>Labor_imp_msforst!H137</f>
        <v>9.6664247468488895</v>
      </c>
      <c r="L1147" s="9">
        <f>Labor_imp_msforst!I137</f>
        <v>2.508828218127146</v>
      </c>
      <c r="M1147" s="9">
        <f>Labor_imp_msforst!J137</f>
        <v>2.6097055244208134</v>
      </c>
      <c r="N1147" s="9">
        <f>Labor_imp_msforst!K137</f>
        <v>-14.223913509417208</v>
      </c>
    </row>
    <row r="1148" spans="1:14">
      <c r="A1148">
        <v>2</v>
      </c>
      <c r="B1148">
        <v>25</v>
      </c>
      <c r="C1148" t="s">
        <v>25</v>
      </c>
      <c r="D1148">
        <v>34</v>
      </c>
      <c r="E1148" t="s">
        <v>433</v>
      </c>
      <c r="F1148" t="s">
        <v>434</v>
      </c>
      <c r="G1148" s="9">
        <f>Labor_imp_msforst!D138</f>
        <v>4.1100903648831899</v>
      </c>
      <c r="H1148" s="9">
        <f>Labor_imp_msforst!E138</f>
        <v>-0.14496914502887259</v>
      </c>
      <c r="I1148" s="9">
        <f>Labor_imp_msforst!F138</f>
        <v>1.1149788910378211</v>
      </c>
      <c r="J1148" s="9">
        <f>Labor_imp_msforst!G138</f>
        <v>-1.1807591501972525</v>
      </c>
      <c r="K1148" s="9">
        <f>Labor_imp_msforst!H138</f>
        <v>-5.6409968904790659</v>
      </c>
      <c r="L1148" s="9">
        <f>Labor_imp_msforst!I138</f>
        <v>2.1271680873061971</v>
      </c>
      <c r="M1148" s="9">
        <f>Labor_imp_msforst!J138</f>
        <v>-2.3873412613602651</v>
      </c>
      <c r="N1148" s="9">
        <f>Labor_imp_msforst!K138</f>
        <v>-3.6612468581358026</v>
      </c>
    </row>
    <row r="1149" spans="1:14">
      <c r="A1149">
        <v>3</v>
      </c>
      <c r="B1149">
        <v>26</v>
      </c>
      <c r="C1149" t="s">
        <v>26</v>
      </c>
      <c r="D1149">
        <v>34</v>
      </c>
      <c r="E1149" t="s">
        <v>433</v>
      </c>
      <c r="F1149" t="s">
        <v>434</v>
      </c>
      <c r="G1149" s="9">
        <f>Labor_imp_msforst!D139</f>
        <v>1.6941268013011879</v>
      </c>
      <c r="H1149" s="9">
        <f>Labor_imp_msforst!E139</f>
        <v>12.893545408277674</v>
      </c>
      <c r="I1149" s="9">
        <f>Labor_imp_msforst!F139</f>
        <v>-0.34572488633328735</v>
      </c>
      <c r="J1149" s="9">
        <f>Labor_imp_msforst!G139</f>
        <v>7.2908598082596754</v>
      </c>
      <c r="K1149" s="9">
        <f>Labor_imp_msforst!H139</f>
        <v>1.2070145262355947</v>
      </c>
      <c r="L1149" s="9">
        <f>Labor_imp_msforst!I139</f>
        <v>11.849561743703617</v>
      </c>
      <c r="M1149" s="9">
        <f>Labor_imp_msforst!J139</f>
        <v>2.0502842610299776</v>
      </c>
      <c r="N1149" s="9">
        <f>Labor_imp_msforst!K139</f>
        <v>-1.0826581242415867</v>
      </c>
    </row>
    <row r="1150" spans="1:14">
      <c r="A1150">
        <v>2</v>
      </c>
      <c r="B1150">
        <v>27</v>
      </c>
      <c r="C1150" t="s">
        <v>27</v>
      </c>
      <c r="D1150">
        <v>34</v>
      </c>
      <c r="E1150" t="s">
        <v>433</v>
      </c>
      <c r="F1150" t="s">
        <v>434</v>
      </c>
      <c r="G1150" s="9">
        <f>Labor_imp_msforst!D140</f>
        <v>6.8838105630273816</v>
      </c>
      <c r="H1150" s="9">
        <f>Labor_imp_msforst!E140</f>
        <v>9.5868258643484907</v>
      </c>
      <c r="I1150" s="9">
        <f>Labor_imp_msforst!F140</f>
        <v>2.948410196979534</v>
      </c>
      <c r="J1150" s="9">
        <f>Labor_imp_msforst!G140</f>
        <v>8.4638053404299196</v>
      </c>
      <c r="K1150" s="9">
        <f>Labor_imp_msforst!H140</f>
        <v>1.3329047987383547</v>
      </c>
      <c r="L1150" s="9">
        <f>Labor_imp_msforst!I140</f>
        <v>10.067272078070966</v>
      </c>
      <c r="M1150" s="9">
        <f>Labor_imp_msforst!J140</f>
        <v>2.0740219549902461</v>
      </c>
      <c r="N1150" s="9">
        <f>Labor_imp_msforst!K140</f>
        <v>2.570200300026837</v>
      </c>
    </row>
    <row r="1151" spans="1:14">
      <c r="A1151">
        <v>2</v>
      </c>
      <c r="B1151">
        <v>28</v>
      </c>
      <c r="C1151" t="s">
        <v>28</v>
      </c>
      <c r="D1151">
        <v>34</v>
      </c>
      <c r="E1151" t="s">
        <v>433</v>
      </c>
      <c r="F1151" t="s">
        <v>434</v>
      </c>
      <c r="G1151" s="9">
        <f>Labor_imp_msforst!D141</f>
        <v>12.326209907635377</v>
      </c>
      <c r="H1151" s="9">
        <f>Labor_imp_msforst!E141</f>
        <v>8.7476887196504585</v>
      </c>
      <c r="I1151" s="9">
        <f>Labor_imp_msforst!F141</f>
        <v>0.67353020716935941</v>
      </c>
      <c r="J1151" s="9">
        <f>Labor_imp_msforst!G141</f>
        <v>12.524448355275464</v>
      </c>
      <c r="K1151" s="9">
        <f>Labor_imp_msforst!H141</f>
        <v>-3.19677593180967E-2</v>
      </c>
      <c r="L1151" s="9">
        <f>Labor_imp_msforst!I141</f>
        <v>13.768387085682377</v>
      </c>
      <c r="M1151" s="9">
        <f>Labor_imp_msforst!J141</f>
        <v>0.64247190592068293</v>
      </c>
      <c r="N1151" s="9">
        <f>Labor_imp_msforst!K141</f>
        <v>4.0936342950820714</v>
      </c>
    </row>
    <row r="1152" spans="1:14">
      <c r="A1152">
        <v>4</v>
      </c>
      <c r="B1152">
        <v>29</v>
      </c>
      <c r="C1152" t="s">
        <v>29</v>
      </c>
      <c r="D1152">
        <v>34</v>
      </c>
      <c r="E1152" t="s">
        <v>433</v>
      </c>
      <c r="F1152" t="s">
        <v>434</v>
      </c>
      <c r="G1152" s="9">
        <f>Labor_imp_msforst!D142</f>
        <v>14.549788107210704</v>
      </c>
      <c r="H1152" s="9">
        <f>Labor_imp_msforst!E142</f>
        <v>7.8589490290999819</v>
      </c>
      <c r="I1152" s="9">
        <f>Labor_imp_msforst!F142</f>
        <v>2.1434276227572546</v>
      </c>
      <c r="J1152" s="9">
        <f>Labor_imp_msforst!G142</f>
        <v>3.15597088861026</v>
      </c>
      <c r="K1152" s="9">
        <f>Labor_imp_msforst!H142</f>
        <v>-6.1211432717902969</v>
      </c>
      <c r="L1152" s="9">
        <f>Labor_imp_msforst!I142</f>
        <v>12.147270395015596</v>
      </c>
      <c r="M1152" s="9">
        <f>Labor_imp_msforst!J142</f>
        <v>2.3182216224175711</v>
      </c>
      <c r="N1152" s="9">
        <f>Labor_imp_msforst!K142</f>
        <v>2.2244519588468403</v>
      </c>
    </row>
    <row r="1153" spans="1:14">
      <c r="A1153">
        <v>3</v>
      </c>
      <c r="B1153">
        <v>30</v>
      </c>
      <c r="C1153" t="s">
        <v>30</v>
      </c>
      <c r="D1153">
        <v>34</v>
      </c>
      <c r="E1153" t="s">
        <v>433</v>
      </c>
      <c r="F1153" t="s">
        <v>434</v>
      </c>
      <c r="G1153" s="9">
        <f>Labor_imp_msforst!D143</f>
        <v>8.3606001486018489</v>
      </c>
      <c r="H1153" s="9">
        <f>Labor_imp_msforst!E143</f>
        <v>7.6537580146800233</v>
      </c>
      <c r="I1153" s="9">
        <f>Labor_imp_msforst!F143</f>
        <v>4.6507028412201112</v>
      </c>
      <c r="J1153" s="9">
        <f>Labor_imp_msforst!G143</f>
        <v>4.0793654269602575</v>
      </c>
      <c r="K1153" s="9">
        <f>Labor_imp_msforst!H143</f>
        <v>-4.4044276224412986</v>
      </c>
      <c r="L1153" s="9">
        <f>Labor_imp_msforst!I143</f>
        <v>13.437556919688486</v>
      </c>
      <c r="M1153" s="9">
        <f>Labor_imp_msforst!J143</f>
        <v>0.74730723574789604</v>
      </c>
      <c r="N1153" s="9">
        <f>Labor_imp_msforst!K143</f>
        <v>2.5213007210460603</v>
      </c>
    </row>
    <row r="1154" spans="1:14">
      <c r="A1154">
        <v>2</v>
      </c>
      <c r="B1154">
        <v>31</v>
      </c>
      <c r="C1154" t="s">
        <v>31</v>
      </c>
      <c r="D1154">
        <v>34</v>
      </c>
      <c r="E1154" t="s">
        <v>433</v>
      </c>
      <c r="F1154" t="s">
        <v>434</v>
      </c>
      <c r="G1154" s="9">
        <f>Labor_imp_msforst!D144</f>
        <v>5.0969828691185715</v>
      </c>
      <c r="H1154" s="9">
        <f>Labor_imp_msforst!E144</f>
        <v>7.8012161531786584</v>
      </c>
      <c r="I1154" s="9">
        <f>Labor_imp_msforst!F144</f>
        <v>8.6345632271456196E-2</v>
      </c>
      <c r="J1154" s="9">
        <f>Labor_imp_msforst!G144</f>
        <v>5.3277300021441043</v>
      </c>
      <c r="K1154" s="9">
        <f>Labor_imp_msforst!H144</f>
        <v>-2.0529495418222021</v>
      </c>
      <c r="L1154" s="9">
        <f>Labor_imp_msforst!I144</f>
        <v>5.42598133928478</v>
      </c>
      <c r="M1154" s="9">
        <f>Labor_imp_msforst!J144</f>
        <v>2.2849417972637509</v>
      </c>
      <c r="N1154" s="9">
        <f>Labor_imp_msforst!K144</f>
        <v>-0.47093314718520407</v>
      </c>
    </row>
    <row r="1155" spans="1:14">
      <c r="A1155">
        <v>3</v>
      </c>
      <c r="B1155">
        <v>32</v>
      </c>
      <c r="C1155" t="s">
        <v>32</v>
      </c>
      <c r="D1155">
        <v>34</v>
      </c>
      <c r="E1155" t="s">
        <v>433</v>
      </c>
      <c r="F1155" t="s">
        <v>434</v>
      </c>
      <c r="G1155" s="9">
        <f>Labor_imp_msforst!D145</f>
        <v>5.3946042400238925</v>
      </c>
      <c r="H1155" s="9">
        <f>Labor_imp_msforst!E145</f>
        <v>7.6052321826762359</v>
      </c>
      <c r="I1155" s="9">
        <f>Labor_imp_msforst!F145</f>
        <v>2.5516202474973326E-2</v>
      </c>
      <c r="J1155" s="9">
        <f>Labor_imp_msforst!G145</f>
        <v>4.3308111397430515</v>
      </c>
      <c r="K1155" s="9">
        <f>Labor_imp_msforst!H145</f>
        <v>-2.9103246912331349</v>
      </c>
      <c r="L1155" s="9">
        <f>Labor_imp_msforst!I145</f>
        <v>7.0151400632016747</v>
      </c>
      <c r="M1155" s="9">
        <f>Labor_imp_msforst!J145</f>
        <v>5.466200873956395</v>
      </c>
      <c r="N1155" s="9">
        <f>Labor_imp_msforst!K145</f>
        <v>0.56277950322962678</v>
      </c>
    </row>
    <row r="1156" spans="1:14">
      <c r="A1156">
        <v>2</v>
      </c>
      <c r="B1156">
        <v>33</v>
      </c>
      <c r="C1156" t="s">
        <v>33</v>
      </c>
      <c r="D1156">
        <v>34</v>
      </c>
      <c r="E1156" t="s">
        <v>433</v>
      </c>
      <c r="F1156" t="s">
        <v>434</v>
      </c>
      <c r="G1156" s="9">
        <f>Labor_imp_msforst!D146</f>
        <v>6.6243414620368091</v>
      </c>
      <c r="H1156" s="9">
        <f>Labor_imp_msforst!E146</f>
        <v>2.9460033246596184</v>
      </c>
      <c r="I1156" s="9">
        <f>Labor_imp_msforst!F146</f>
        <v>8.8052812813554926</v>
      </c>
      <c r="J1156" s="9">
        <f>Labor_imp_msforst!G146</f>
        <v>3.6696704095953603</v>
      </c>
      <c r="K1156" s="9">
        <f>Labor_imp_msforst!H146</f>
        <v>4.6672598984982105</v>
      </c>
      <c r="L1156" s="9">
        <f>Labor_imp_msforst!I146</f>
        <v>-1.0661958052426868</v>
      </c>
      <c r="M1156" s="9">
        <f>Labor_imp_msforst!J146</f>
        <v>-0.48958352182598697</v>
      </c>
      <c r="N1156" s="9">
        <f>Labor_imp_msforst!K146</f>
        <v>0.61249686598714437</v>
      </c>
    </row>
    <row r="1157" spans="1:14">
      <c r="A1157">
        <v>4</v>
      </c>
      <c r="B1157">
        <v>34</v>
      </c>
      <c r="C1157" t="s">
        <v>34</v>
      </c>
      <c r="D1157">
        <v>34</v>
      </c>
      <c r="E1157" t="s">
        <v>433</v>
      </c>
      <c r="F1157" t="s">
        <v>434</v>
      </c>
      <c r="G1157" s="9">
        <f>Labor_imp_msforst!D147</f>
        <v>-0.86756812506937342</v>
      </c>
      <c r="H1157" s="9">
        <f>Labor_imp_msforst!E147</f>
        <v>6.9083712130193264</v>
      </c>
      <c r="I1157" s="9">
        <f>Labor_imp_msforst!F147</f>
        <v>1.4061690538608174</v>
      </c>
      <c r="J1157" s="9">
        <f>Labor_imp_msforst!G147</f>
        <v>8.5490902854425954</v>
      </c>
      <c r="K1157" s="9">
        <f>Labor_imp_msforst!H147</f>
        <v>-2.7305338323884598</v>
      </c>
      <c r="L1157" s="9">
        <f>Labor_imp_msforst!I147</f>
        <v>4.7124236334421532</v>
      </c>
      <c r="M1157" s="9">
        <f>Labor_imp_msforst!J147</f>
        <v>2.9320742000090494</v>
      </c>
      <c r="N1157" s="9">
        <f>Labor_imp_msforst!K147</f>
        <v>5.6149773055629515</v>
      </c>
    </row>
    <row r="1158" spans="1:14">
      <c r="A1158">
        <v>4</v>
      </c>
      <c r="B1158">
        <v>1</v>
      </c>
      <c r="C1158" t="s">
        <v>1</v>
      </c>
      <c r="D1158">
        <v>35</v>
      </c>
      <c r="E1158" t="s">
        <v>470</v>
      </c>
      <c r="F1158" t="s">
        <v>565</v>
      </c>
      <c r="G1158" s="9">
        <f>Markets!F41</f>
        <v>4929.3040473840083</v>
      </c>
      <c r="H1158" s="9">
        <f>G1158</f>
        <v>4929.3040473840083</v>
      </c>
      <c r="I1158" s="9">
        <f t="shared" ref="I1158:J1158" si="337">H1158</f>
        <v>4929.3040473840083</v>
      </c>
      <c r="J1158" s="9">
        <f t="shared" si="337"/>
        <v>4929.3040473840083</v>
      </c>
      <c r="K1158" s="9">
        <f>G1158</f>
        <v>4929.3040473840083</v>
      </c>
      <c r="L1158" s="9">
        <f t="shared" ref="L1158:N1158" si="338">K1158</f>
        <v>4929.3040473840083</v>
      </c>
      <c r="M1158" s="9">
        <f t="shared" si="338"/>
        <v>4929.3040473840083</v>
      </c>
      <c r="N1158" s="9">
        <f t="shared" si="338"/>
        <v>4929.3040473840083</v>
      </c>
    </row>
    <row r="1159" spans="1:14">
      <c r="A1159">
        <v>3</v>
      </c>
      <c r="B1159">
        <v>2</v>
      </c>
      <c r="C1159" t="s">
        <v>2</v>
      </c>
      <c r="D1159">
        <v>35</v>
      </c>
      <c r="E1159" t="s">
        <v>470</v>
      </c>
      <c r="F1159" t="s">
        <v>565</v>
      </c>
      <c r="G1159" s="9">
        <f>Markets!F42</f>
        <v>6845.8547854785475</v>
      </c>
      <c r="H1159" s="9">
        <f t="shared" ref="H1159:I1159" si="339">G1159</f>
        <v>6845.8547854785475</v>
      </c>
      <c r="I1159" s="9">
        <f t="shared" si="339"/>
        <v>6845.8547854785475</v>
      </c>
      <c r="J1159" s="9">
        <f t="shared" ref="J1159" si="340">I1159</f>
        <v>6845.8547854785475</v>
      </c>
      <c r="K1159" s="9">
        <f t="shared" ref="K1159:N1159" si="341">J1159</f>
        <v>6845.8547854785475</v>
      </c>
      <c r="L1159" s="9">
        <f t="shared" si="341"/>
        <v>6845.8547854785475</v>
      </c>
      <c r="M1159" s="9">
        <f t="shared" si="341"/>
        <v>6845.8547854785475</v>
      </c>
      <c r="N1159" s="9">
        <f t="shared" si="341"/>
        <v>6845.8547854785475</v>
      </c>
    </row>
    <row r="1160" spans="1:14">
      <c r="A1160">
        <v>1</v>
      </c>
      <c r="B1160">
        <v>3</v>
      </c>
      <c r="C1160" t="s">
        <v>3</v>
      </c>
      <c r="D1160">
        <v>35</v>
      </c>
      <c r="E1160" t="s">
        <v>470</v>
      </c>
      <c r="F1160" t="s">
        <v>565</v>
      </c>
      <c r="G1160" s="9">
        <f>Markets!F43</f>
        <v>7655.480446927374</v>
      </c>
      <c r="H1160" s="9">
        <f t="shared" ref="H1160:I1160" si="342">G1160</f>
        <v>7655.480446927374</v>
      </c>
      <c r="I1160" s="9">
        <f t="shared" si="342"/>
        <v>7655.480446927374</v>
      </c>
      <c r="J1160" s="9">
        <f t="shared" ref="J1160" si="343">I1160</f>
        <v>7655.480446927374</v>
      </c>
      <c r="K1160" s="9">
        <f t="shared" ref="K1160:N1160" si="344">J1160</f>
        <v>7655.480446927374</v>
      </c>
      <c r="L1160" s="9">
        <f t="shared" si="344"/>
        <v>7655.480446927374</v>
      </c>
      <c r="M1160" s="9">
        <f t="shared" si="344"/>
        <v>7655.480446927374</v>
      </c>
      <c r="N1160" s="9">
        <f t="shared" si="344"/>
        <v>7655.480446927374</v>
      </c>
    </row>
    <row r="1161" spans="1:14">
      <c r="A1161">
        <v>1</v>
      </c>
      <c r="B1161">
        <v>4</v>
      </c>
      <c r="C1161" t="s">
        <v>4</v>
      </c>
      <c r="D1161">
        <v>35</v>
      </c>
      <c r="E1161" t="s">
        <v>470</v>
      </c>
      <c r="F1161" t="s">
        <v>565</v>
      </c>
      <c r="G1161" s="9">
        <f>Markets!F44</f>
        <v>20024.115771812081</v>
      </c>
      <c r="H1161" s="9">
        <f t="shared" ref="H1161:I1161" si="345">G1161</f>
        <v>20024.115771812081</v>
      </c>
      <c r="I1161" s="9">
        <f t="shared" si="345"/>
        <v>20024.115771812081</v>
      </c>
      <c r="J1161" s="9">
        <f t="shared" ref="J1161" si="346">I1161</f>
        <v>20024.115771812081</v>
      </c>
      <c r="K1161" s="9">
        <f t="shared" ref="K1161:N1161" si="347">J1161</f>
        <v>20024.115771812081</v>
      </c>
      <c r="L1161" s="9">
        <f t="shared" si="347"/>
        <v>20024.115771812081</v>
      </c>
      <c r="M1161" s="9">
        <f t="shared" si="347"/>
        <v>20024.115771812081</v>
      </c>
      <c r="N1161" s="9">
        <f t="shared" si="347"/>
        <v>20024.115771812081</v>
      </c>
    </row>
    <row r="1162" spans="1:14">
      <c r="A1162">
        <v>1</v>
      </c>
      <c r="B1162">
        <v>5</v>
      </c>
      <c r="C1162" t="s">
        <v>5</v>
      </c>
      <c r="D1162">
        <v>35</v>
      </c>
      <c r="E1162" t="s">
        <v>470</v>
      </c>
      <c r="F1162" t="s">
        <v>565</v>
      </c>
      <c r="G1162" s="9">
        <f>Markets!F45</f>
        <v>5303.5014164305949</v>
      </c>
      <c r="H1162" s="9">
        <f t="shared" ref="H1162:I1162" si="348">G1162</f>
        <v>5303.5014164305949</v>
      </c>
      <c r="I1162" s="9">
        <f t="shared" si="348"/>
        <v>5303.5014164305949</v>
      </c>
      <c r="J1162" s="9">
        <f t="shared" ref="J1162" si="349">I1162</f>
        <v>5303.5014164305949</v>
      </c>
      <c r="K1162" s="9">
        <f t="shared" ref="K1162:N1162" si="350">J1162</f>
        <v>5303.5014164305949</v>
      </c>
      <c r="L1162" s="9">
        <f t="shared" si="350"/>
        <v>5303.5014164305949</v>
      </c>
      <c r="M1162" s="9">
        <f t="shared" si="350"/>
        <v>5303.5014164305949</v>
      </c>
      <c r="N1162" s="9">
        <f t="shared" si="350"/>
        <v>5303.5014164305949</v>
      </c>
    </row>
    <row r="1163" spans="1:14">
      <c r="A1163">
        <v>4</v>
      </c>
      <c r="B1163">
        <v>6</v>
      </c>
      <c r="C1163" t="s">
        <v>6</v>
      </c>
      <c r="D1163">
        <v>35</v>
      </c>
      <c r="E1163" t="s">
        <v>470</v>
      </c>
      <c r="F1163" t="s">
        <v>565</v>
      </c>
      <c r="G1163" s="9">
        <f>Markets!F46</f>
        <v>6617.9532163742688</v>
      </c>
      <c r="H1163" s="9">
        <f t="shared" ref="H1163:I1163" si="351">G1163</f>
        <v>6617.9532163742688</v>
      </c>
      <c r="I1163" s="9">
        <f t="shared" si="351"/>
        <v>6617.9532163742688</v>
      </c>
      <c r="J1163" s="9">
        <f t="shared" ref="J1163" si="352">I1163</f>
        <v>6617.9532163742688</v>
      </c>
      <c r="K1163" s="9">
        <f t="shared" ref="K1163:N1163" si="353">J1163</f>
        <v>6617.9532163742688</v>
      </c>
      <c r="L1163" s="9">
        <f t="shared" si="353"/>
        <v>6617.9532163742688</v>
      </c>
      <c r="M1163" s="9">
        <f t="shared" si="353"/>
        <v>6617.9532163742688</v>
      </c>
      <c r="N1163" s="9">
        <f t="shared" si="353"/>
        <v>6617.9532163742688</v>
      </c>
    </row>
    <row r="1164" spans="1:14">
      <c r="A1164">
        <v>3</v>
      </c>
      <c r="B1164">
        <v>7</v>
      </c>
      <c r="C1164" t="s">
        <v>7</v>
      </c>
      <c r="D1164">
        <v>35</v>
      </c>
      <c r="E1164" t="s">
        <v>470</v>
      </c>
      <c r="F1164" t="s">
        <v>565</v>
      </c>
      <c r="G1164" s="9">
        <f>Markets!F47</f>
        <v>4826.7722222222219</v>
      </c>
      <c r="H1164" s="9">
        <f t="shared" ref="H1164:I1164" si="354">G1164</f>
        <v>4826.7722222222219</v>
      </c>
      <c r="I1164" s="9">
        <f t="shared" si="354"/>
        <v>4826.7722222222219</v>
      </c>
      <c r="J1164" s="9">
        <f t="shared" ref="J1164" si="355">I1164</f>
        <v>4826.7722222222219</v>
      </c>
      <c r="K1164" s="9">
        <f t="shared" ref="K1164:N1164" si="356">J1164</f>
        <v>4826.7722222222219</v>
      </c>
      <c r="L1164" s="9">
        <f t="shared" si="356"/>
        <v>4826.7722222222219</v>
      </c>
      <c r="M1164" s="9">
        <f t="shared" si="356"/>
        <v>4826.7722222222219</v>
      </c>
      <c r="N1164" s="9">
        <f t="shared" si="356"/>
        <v>4826.7722222222219</v>
      </c>
    </row>
    <row r="1165" spans="1:14">
      <c r="A1165">
        <v>2</v>
      </c>
      <c r="B1165">
        <v>8</v>
      </c>
      <c r="C1165" t="s">
        <v>8</v>
      </c>
      <c r="D1165">
        <v>35</v>
      </c>
      <c r="E1165" t="s">
        <v>470</v>
      </c>
      <c r="F1165" t="s">
        <v>565</v>
      </c>
      <c r="G1165" s="9">
        <f>Markets!F48</f>
        <v>21512.995762711864</v>
      </c>
      <c r="H1165" s="9">
        <f t="shared" ref="H1165:I1165" si="357">G1165</f>
        <v>21512.995762711864</v>
      </c>
      <c r="I1165" s="9">
        <f t="shared" si="357"/>
        <v>21512.995762711864</v>
      </c>
      <c r="J1165" s="9">
        <f t="shared" ref="J1165" si="358">I1165</f>
        <v>21512.995762711864</v>
      </c>
      <c r="K1165" s="9">
        <f t="shared" ref="K1165:N1165" si="359">J1165</f>
        <v>21512.995762711864</v>
      </c>
      <c r="L1165" s="9">
        <f t="shared" si="359"/>
        <v>21512.995762711864</v>
      </c>
      <c r="M1165" s="9">
        <f t="shared" si="359"/>
        <v>21512.995762711864</v>
      </c>
      <c r="N1165" s="9">
        <f t="shared" si="359"/>
        <v>21512.995762711864</v>
      </c>
    </row>
    <row r="1166" spans="1:14">
      <c r="A1166">
        <v>3</v>
      </c>
      <c r="B1166">
        <v>9</v>
      </c>
      <c r="C1166" t="s">
        <v>9</v>
      </c>
      <c r="D1166">
        <v>35</v>
      </c>
      <c r="E1166" t="s">
        <v>470</v>
      </c>
      <c r="F1166" t="s">
        <v>565</v>
      </c>
      <c r="G1166" s="9">
        <f>Markets!F49</f>
        <v>5488.1486268174476</v>
      </c>
      <c r="H1166" s="9">
        <f t="shared" ref="H1166:I1166" si="360">G1166</f>
        <v>5488.1486268174476</v>
      </c>
      <c r="I1166" s="9">
        <f t="shared" si="360"/>
        <v>5488.1486268174476</v>
      </c>
      <c r="J1166" s="9">
        <f t="shared" ref="J1166" si="361">I1166</f>
        <v>5488.1486268174476</v>
      </c>
      <c r="K1166" s="9">
        <f t="shared" ref="K1166:N1166" si="362">J1166</f>
        <v>5488.1486268174476</v>
      </c>
      <c r="L1166" s="9">
        <f t="shared" si="362"/>
        <v>5488.1486268174476</v>
      </c>
      <c r="M1166" s="9">
        <f t="shared" si="362"/>
        <v>5488.1486268174476</v>
      </c>
      <c r="N1166" s="9">
        <f t="shared" si="362"/>
        <v>5488.1486268174476</v>
      </c>
    </row>
    <row r="1167" spans="1:14">
      <c r="A1167">
        <v>3</v>
      </c>
      <c r="B1167">
        <v>10</v>
      </c>
      <c r="C1167" t="s">
        <v>10</v>
      </c>
      <c r="D1167">
        <v>35</v>
      </c>
      <c r="E1167" t="s">
        <v>470</v>
      </c>
      <c r="F1167" t="s">
        <v>565</v>
      </c>
      <c r="G1167" s="9">
        <f>Markets!F50</f>
        <v>21909.959624413146</v>
      </c>
      <c r="H1167" s="9">
        <f t="shared" ref="H1167:I1167" si="363">G1167</f>
        <v>21909.959624413146</v>
      </c>
      <c r="I1167" s="9">
        <f t="shared" si="363"/>
        <v>21909.959624413146</v>
      </c>
      <c r="J1167" s="9">
        <f t="shared" ref="J1167" si="364">I1167</f>
        <v>21909.959624413146</v>
      </c>
      <c r="K1167" s="9">
        <f t="shared" ref="K1167:N1167" si="365">J1167</f>
        <v>21909.959624413146</v>
      </c>
      <c r="L1167" s="9">
        <f t="shared" si="365"/>
        <v>21909.959624413146</v>
      </c>
      <c r="M1167" s="9">
        <f t="shared" si="365"/>
        <v>21909.959624413146</v>
      </c>
      <c r="N1167" s="9">
        <f t="shared" si="365"/>
        <v>21909.959624413146</v>
      </c>
    </row>
    <row r="1168" spans="1:14">
      <c r="A1168">
        <v>3</v>
      </c>
      <c r="B1168">
        <v>11</v>
      </c>
      <c r="C1168" t="s">
        <v>11</v>
      </c>
      <c r="D1168">
        <v>35</v>
      </c>
      <c r="E1168" t="s">
        <v>470</v>
      </c>
      <c r="F1168" t="s">
        <v>565</v>
      </c>
      <c r="G1168" s="9">
        <f>Markets!F51</f>
        <v>10084.560203167015</v>
      </c>
      <c r="H1168" s="9">
        <f t="shared" ref="H1168:I1168" si="366">G1168</f>
        <v>10084.560203167015</v>
      </c>
      <c r="I1168" s="9">
        <f t="shared" si="366"/>
        <v>10084.560203167015</v>
      </c>
      <c r="J1168" s="9">
        <f t="shared" ref="J1168" si="367">I1168</f>
        <v>10084.560203167015</v>
      </c>
      <c r="K1168" s="9">
        <f t="shared" ref="K1168:N1168" si="368">J1168</f>
        <v>10084.560203167015</v>
      </c>
      <c r="L1168" s="9">
        <f t="shared" si="368"/>
        <v>10084.560203167015</v>
      </c>
      <c r="M1168" s="9">
        <f t="shared" si="368"/>
        <v>10084.560203167015</v>
      </c>
      <c r="N1168" s="9">
        <f t="shared" si="368"/>
        <v>10084.560203167015</v>
      </c>
    </row>
    <row r="1169" spans="1:14">
      <c r="A1169">
        <v>3</v>
      </c>
      <c r="B1169">
        <v>12</v>
      </c>
      <c r="C1169" t="s">
        <v>12</v>
      </c>
      <c r="D1169">
        <v>35</v>
      </c>
      <c r="E1169" t="s">
        <v>470</v>
      </c>
      <c r="F1169" t="s">
        <v>565</v>
      </c>
      <c r="G1169" s="9">
        <f>Markets!F52</f>
        <v>10370.742788461539</v>
      </c>
      <c r="H1169" s="9">
        <f t="shared" ref="H1169:I1169" si="369">G1169</f>
        <v>10370.742788461539</v>
      </c>
      <c r="I1169" s="9">
        <f t="shared" si="369"/>
        <v>10370.742788461539</v>
      </c>
      <c r="J1169" s="9">
        <f t="shared" ref="J1169" si="370">I1169</f>
        <v>10370.742788461539</v>
      </c>
      <c r="K1169" s="9">
        <f t="shared" ref="K1169:N1169" si="371">J1169</f>
        <v>10370.742788461539</v>
      </c>
      <c r="L1169" s="9">
        <f t="shared" si="371"/>
        <v>10370.742788461539</v>
      </c>
      <c r="M1169" s="9">
        <f t="shared" si="371"/>
        <v>10370.742788461539</v>
      </c>
      <c r="N1169" s="9">
        <f t="shared" si="371"/>
        <v>10370.742788461539</v>
      </c>
    </row>
    <row r="1170" spans="1:14">
      <c r="A1170">
        <v>1</v>
      </c>
      <c r="B1170">
        <v>13</v>
      </c>
      <c r="C1170" t="s">
        <v>13</v>
      </c>
      <c r="D1170">
        <v>35</v>
      </c>
      <c r="E1170" t="s">
        <v>470</v>
      </c>
      <c r="F1170" t="s">
        <v>565</v>
      </c>
      <c r="G1170" s="9">
        <f>Markets!F53</f>
        <v>11334.618483412321</v>
      </c>
      <c r="H1170" s="9">
        <f t="shared" ref="H1170:I1170" si="372">G1170</f>
        <v>11334.618483412321</v>
      </c>
      <c r="I1170" s="9">
        <f t="shared" si="372"/>
        <v>11334.618483412321</v>
      </c>
      <c r="J1170" s="9">
        <f t="shared" ref="J1170" si="373">I1170</f>
        <v>11334.618483412321</v>
      </c>
      <c r="K1170" s="9">
        <f t="shared" ref="K1170:N1170" si="374">J1170</f>
        <v>11334.618483412321</v>
      </c>
      <c r="L1170" s="9">
        <f t="shared" si="374"/>
        <v>11334.618483412321</v>
      </c>
      <c r="M1170" s="9">
        <f t="shared" si="374"/>
        <v>11334.618483412321</v>
      </c>
      <c r="N1170" s="9">
        <f t="shared" si="374"/>
        <v>11334.618483412321</v>
      </c>
    </row>
    <row r="1171" spans="1:14">
      <c r="A1171">
        <v>2</v>
      </c>
      <c r="B1171">
        <v>14</v>
      </c>
      <c r="C1171" t="s">
        <v>14</v>
      </c>
      <c r="D1171">
        <v>35</v>
      </c>
      <c r="E1171" t="s">
        <v>470</v>
      </c>
      <c r="F1171" t="s">
        <v>565</v>
      </c>
      <c r="G1171" s="9">
        <f>Markets!F54</f>
        <v>4086.476923076923</v>
      </c>
      <c r="H1171" s="9">
        <f t="shared" ref="H1171:I1171" si="375">G1171</f>
        <v>4086.476923076923</v>
      </c>
      <c r="I1171" s="9">
        <f t="shared" si="375"/>
        <v>4086.476923076923</v>
      </c>
      <c r="J1171" s="9">
        <f t="shared" ref="J1171" si="376">I1171</f>
        <v>4086.476923076923</v>
      </c>
      <c r="K1171" s="9">
        <f t="shared" ref="K1171:N1171" si="377">J1171</f>
        <v>4086.476923076923</v>
      </c>
      <c r="L1171" s="9">
        <f t="shared" si="377"/>
        <v>4086.476923076923</v>
      </c>
      <c r="M1171" s="9">
        <f t="shared" si="377"/>
        <v>4086.476923076923</v>
      </c>
      <c r="N1171" s="9">
        <f t="shared" si="377"/>
        <v>4086.476923076923</v>
      </c>
    </row>
    <row r="1172" spans="1:14">
      <c r="A1172">
        <v>3</v>
      </c>
      <c r="B1172">
        <v>15</v>
      </c>
      <c r="C1172" t="s">
        <v>15</v>
      </c>
      <c r="D1172">
        <v>35</v>
      </c>
      <c r="E1172" t="s">
        <v>470</v>
      </c>
      <c r="F1172" t="s">
        <v>565</v>
      </c>
      <c r="G1172" s="9">
        <f>Markets!F55</f>
        <v>3156.1191381495564</v>
      </c>
      <c r="H1172" s="9">
        <f t="shared" ref="H1172:I1172" si="378">G1172</f>
        <v>3156.1191381495564</v>
      </c>
      <c r="I1172" s="9">
        <f t="shared" si="378"/>
        <v>3156.1191381495564</v>
      </c>
      <c r="J1172" s="9">
        <f t="shared" ref="J1172" si="379">I1172</f>
        <v>3156.1191381495564</v>
      </c>
      <c r="K1172" s="9">
        <f t="shared" ref="K1172:N1172" si="380">J1172</f>
        <v>3156.1191381495564</v>
      </c>
      <c r="L1172" s="9">
        <f t="shared" si="380"/>
        <v>3156.1191381495564</v>
      </c>
      <c r="M1172" s="9">
        <f t="shared" si="380"/>
        <v>3156.1191381495564</v>
      </c>
      <c r="N1172" s="9">
        <f t="shared" si="380"/>
        <v>3156.1191381495564</v>
      </c>
    </row>
    <row r="1173" spans="1:14">
      <c r="A1173">
        <v>2</v>
      </c>
      <c r="B1173">
        <v>16</v>
      </c>
      <c r="C1173" t="s">
        <v>16</v>
      </c>
      <c r="D1173">
        <v>35</v>
      </c>
      <c r="E1173" t="s">
        <v>470</v>
      </c>
      <c r="F1173" t="s">
        <v>565</v>
      </c>
      <c r="G1173" s="9">
        <f>Markets!F56</f>
        <v>5556.2922077922076</v>
      </c>
      <c r="H1173" s="9">
        <f t="shared" ref="H1173:I1173" si="381">G1173</f>
        <v>5556.2922077922076</v>
      </c>
      <c r="I1173" s="9">
        <f t="shared" si="381"/>
        <v>5556.2922077922076</v>
      </c>
      <c r="J1173" s="9">
        <f t="shared" ref="J1173" si="382">I1173</f>
        <v>5556.2922077922076</v>
      </c>
      <c r="K1173" s="9">
        <f t="shared" ref="K1173:N1173" si="383">J1173</f>
        <v>5556.2922077922076</v>
      </c>
      <c r="L1173" s="9">
        <f t="shared" si="383"/>
        <v>5556.2922077922076</v>
      </c>
      <c r="M1173" s="9">
        <f t="shared" si="383"/>
        <v>5556.2922077922076</v>
      </c>
      <c r="N1173" s="9">
        <f t="shared" si="383"/>
        <v>5556.2922077922076</v>
      </c>
    </row>
    <row r="1174" spans="1:14">
      <c r="A1174">
        <v>1</v>
      </c>
      <c r="B1174">
        <v>17</v>
      </c>
      <c r="C1174" t="s">
        <v>17</v>
      </c>
      <c r="D1174">
        <v>35</v>
      </c>
      <c r="E1174" t="s">
        <v>470</v>
      </c>
      <c r="F1174" t="s">
        <v>565</v>
      </c>
      <c r="G1174" s="9">
        <f>Markets!F57</f>
        <v>5036.5275590551182</v>
      </c>
      <c r="H1174" s="9">
        <f t="shared" ref="H1174:I1174" si="384">G1174</f>
        <v>5036.5275590551182</v>
      </c>
      <c r="I1174" s="9">
        <f t="shared" si="384"/>
        <v>5036.5275590551182</v>
      </c>
      <c r="J1174" s="9">
        <f t="shared" ref="J1174" si="385">I1174</f>
        <v>5036.5275590551182</v>
      </c>
      <c r="K1174" s="9">
        <f t="shared" ref="K1174:N1174" si="386">J1174</f>
        <v>5036.5275590551182</v>
      </c>
      <c r="L1174" s="9">
        <f t="shared" si="386"/>
        <v>5036.5275590551182</v>
      </c>
      <c r="M1174" s="9">
        <f t="shared" si="386"/>
        <v>5036.5275590551182</v>
      </c>
      <c r="N1174" s="9">
        <f t="shared" si="386"/>
        <v>5036.5275590551182</v>
      </c>
    </row>
    <row r="1175" spans="1:14">
      <c r="A1175">
        <v>2</v>
      </c>
      <c r="B1175">
        <v>18</v>
      </c>
      <c r="C1175" t="s">
        <v>48</v>
      </c>
      <c r="D1175">
        <v>35</v>
      </c>
      <c r="E1175" t="s">
        <v>470</v>
      </c>
      <c r="F1175" t="s">
        <v>565</v>
      </c>
      <c r="G1175" s="9">
        <f>Markets!F58</f>
        <v>10874.657458563535</v>
      </c>
      <c r="H1175" s="9">
        <f t="shared" ref="H1175:I1175" si="387">G1175</f>
        <v>10874.657458563535</v>
      </c>
      <c r="I1175" s="9">
        <f t="shared" si="387"/>
        <v>10874.657458563535</v>
      </c>
      <c r="J1175" s="9">
        <f t="shared" ref="J1175" si="388">I1175</f>
        <v>10874.657458563535</v>
      </c>
      <c r="K1175" s="9">
        <f t="shared" ref="K1175:N1175" si="389">J1175</f>
        <v>10874.657458563535</v>
      </c>
      <c r="L1175" s="9">
        <f t="shared" si="389"/>
        <v>10874.657458563535</v>
      </c>
      <c r="M1175" s="9">
        <f t="shared" si="389"/>
        <v>10874.657458563535</v>
      </c>
      <c r="N1175" s="9">
        <f t="shared" si="389"/>
        <v>10874.657458563535</v>
      </c>
    </row>
    <row r="1176" spans="1:14">
      <c r="A1176">
        <v>2</v>
      </c>
      <c r="B1176">
        <v>19</v>
      </c>
      <c r="C1176" t="s">
        <v>19</v>
      </c>
      <c r="D1176">
        <v>35</v>
      </c>
      <c r="E1176" t="s">
        <v>470</v>
      </c>
      <c r="F1176" t="s">
        <v>565</v>
      </c>
      <c r="G1176" s="9">
        <f>Markets!F59</f>
        <v>8590.6790254237294</v>
      </c>
      <c r="H1176" s="9">
        <f t="shared" ref="H1176:I1176" si="390">G1176</f>
        <v>8590.6790254237294</v>
      </c>
      <c r="I1176" s="9">
        <f t="shared" si="390"/>
        <v>8590.6790254237294</v>
      </c>
      <c r="J1176" s="9">
        <f t="shared" ref="J1176" si="391">I1176</f>
        <v>8590.6790254237294</v>
      </c>
      <c r="K1176" s="9">
        <f t="shared" ref="K1176:N1176" si="392">J1176</f>
        <v>8590.6790254237294</v>
      </c>
      <c r="L1176" s="9">
        <f t="shared" si="392"/>
        <v>8590.6790254237294</v>
      </c>
      <c r="M1176" s="9">
        <f t="shared" si="392"/>
        <v>8590.6790254237294</v>
      </c>
      <c r="N1176" s="9">
        <f t="shared" si="392"/>
        <v>8590.6790254237294</v>
      </c>
    </row>
    <row r="1177" spans="1:14">
      <c r="A1177">
        <v>2</v>
      </c>
      <c r="B1177">
        <v>20</v>
      </c>
      <c r="C1177" t="s">
        <v>20</v>
      </c>
      <c r="D1177">
        <v>35</v>
      </c>
      <c r="E1177" t="s">
        <v>470</v>
      </c>
      <c r="F1177" t="s">
        <v>565</v>
      </c>
      <c r="G1177" s="9">
        <f>Markets!F60</f>
        <v>8057.4652777777774</v>
      </c>
      <c r="H1177" s="9">
        <f t="shared" ref="H1177:I1177" si="393">G1177</f>
        <v>8057.4652777777774</v>
      </c>
      <c r="I1177" s="9">
        <f t="shared" si="393"/>
        <v>8057.4652777777774</v>
      </c>
      <c r="J1177" s="9">
        <f t="shared" ref="J1177" si="394">I1177</f>
        <v>8057.4652777777774</v>
      </c>
      <c r="K1177" s="9">
        <f t="shared" ref="K1177:N1177" si="395">J1177</f>
        <v>8057.4652777777774</v>
      </c>
      <c r="L1177" s="9">
        <f t="shared" si="395"/>
        <v>8057.4652777777774</v>
      </c>
      <c r="M1177" s="9">
        <f t="shared" si="395"/>
        <v>8057.4652777777774</v>
      </c>
      <c r="N1177" s="9">
        <f t="shared" si="395"/>
        <v>8057.4652777777774</v>
      </c>
    </row>
    <row r="1178" spans="1:14">
      <c r="A1178">
        <v>3</v>
      </c>
      <c r="B1178">
        <v>21</v>
      </c>
      <c r="C1178" t="s">
        <v>21</v>
      </c>
      <c r="D1178">
        <v>35</v>
      </c>
      <c r="E1178" t="s">
        <v>470</v>
      </c>
      <c r="F1178" t="s">
        <v>565</v>
      </c>
      <c r="G1178" s="9">
        <f>Markets!F61</f>
        <v>8547.4923857868016</v>
      </c>
      <c r="H1178" s="9">
        <f t="shared" ref="H1178:I1178" si="396">G1178</f>
        <v>8547.4923857868016</v>
      </c>
      <c r="I1178" s="9">
        <f t="shared" si="396"/>
        <v>8547.4923857868016</v>
      </c>
      <c r="J1178" s="9">
        <f t="shared" ref="J1178" si="397">I1178</f>
        <v>8547.4923857868016</v>
      </c>
      <c r="K1178" s="9">
        <f t="shared" ref="K1178:N1178" si="398">J1178</f>
        <v>8547.4923857868016</v>
      </c>
      <c r="L1178" s="9">
        <f t="shared" si="398"/>
        <v>8547.4923857868016</v>
      </c>
      <c r="M1178" s="9">
        <f t="shared" si="398"/>
        <v>8547.4923857868016</v>
      </c>
      <c r="N1178" s="9">
        <f t="shared" si="398"/>
        <v>8547.4923857868016</v>
      </c>
    </row>
    <row r="1179" spans="1:14">
      <c r="A1179">
        <v>3</v>
      </c>
      <c r="B1179">
        <v>22</v>
      </c>
      <c r="C1179" t="s">
        <v>22</v>
      </c>
      <c r="D1179">
        <v>35</v>
      </c>
      <c r="E1179" t="s">
        <v>470</v>
      </c>
      <c r="F1179" t="s">
        <v>565</v>
      </c>
      <c r="G1179" s="9">
        <f>Markets!F62</f>
        <v>11155.006928406467</v>
      </c>
      <c r="H1179" s="9">
        <f t="shared" ref="H1179:I1179" si="399">G1179</f>
        <v>11155.006928406467</v>
      </c>
      <c r="I1179" s="9">
        <f t="shared" si="399"/>
        <v>11155.006928406467</v>
      </c>
      <c r="J1179" s="9">
        <f t="shared" ref="J1179" si="400">I1179</f>
        <v>11155.006928406467</v>
      </c>
      <c r="K1179" s="9">
        <f t="shared" ref="K1179:N1179" si="401">J1179</f>
        <v>11155.006928406467</v>
      </c>
      <c r="L1179" s="9">
        <f t="shared" si="401"/>
        <v>11155.006928406467</v>
      </c>
      <c r="M1179" s="9">
        <f t="shared" si="401"/>
        <v>11155.006928406467</v>
      </c>
      <c r="N1179" s="9">
        <f t="shared" si="401"/>
        <v>11155.006928406467</v>
      </c>
    </row>
    <row r="1180" spans="1:14">
      <c r="A1180">
        <v>3</v>
      </c>
      <c r="B1180">
        <v>23</v>
      </c>
      <c r="C1180" t="s">
        <v>23</v>
      </c>
      <c r="D1180">
        <v>35</v>
      </c>
      <c r="E1180" t="s">
        <v>470</v>
      </c>
      <c r="F1180" t="s">
        <v>565</v>
      </c>
      <c r="G1180" s="9">
        <f>Markets!F63</f>
        <v>7507.7239353891337</v>
      </c>
      <c r="H1180" s="9">
        <f t="shared" ref="H1180:I1180" si="402">G1180</f>
        <v>7507.7239353891337</v>
      </c>
      <c r="I1180" s="9">
        <f t="shared" si="402"/>
        <v>7507.7239353891337</v>
      </c>
      <c r="J1180" s="9">
        <f t="shared" ref="J1180" si="403">I1180</f>
        <v>7507.7239353891337</v>
      </c>
      <c r="K1180" s="9">
        <f t="shared" ref="K1180:N1180" si="404">J1180</f>
        <v>7507.7239353891337</v>
      </c>
      <c r="L1180" s="9">
        <f t="shared" si="404"/>
        <v>7507.7239353891337</v>
      </c>
      <c r="M1180" s="9">
        <f t="shared" si="404"/>
        <v>7507.7239353891337</v>
      </c>
      <c r="N1180" s="9">
        <f t="shared" si="404"/>
        <v>7507.7239353891337</v>
      </c>
    </row>
    <row r="1181" spans="1:14">
      <c r="A1181">
        <v>2</v>
      </c>
      <c r="B1181">
        <v>24</v>
      </c>
      <c r="C1181" t="s">
        <v>24</v>
      </c>
      <c r="D1181">
        <v>35</v>
      </c>
      <c r="E1181" t="s">
        <v>470</v>
      </c>
      <c r="F1181" t="s">
        <v>565</v>
      </c>
      <c r="G1181" s="9">
        <f>Markets!F64</f>
        <v>4663.3353115727004</v>
      </c>
      <c r="H1181" s="9">
        <f t="shared" ref="H1181:I1181" si="405">G1181</f>
        <v>4663.3353115727004</v>
      </c>
      <c r="I1181" s="9">
        <f t="shared" si="405"/>
        <v>4663.3353115727004</v>
      </c>
      <c r="J1181" s="9">
        <f t="shared" ref="J1181" si="406">I1181</f>
        <v>4663.3353115727004</v>
      </c>
      <c r="K1181" s="9">
        <f t="shared" ref="K1181:N1181" si="407">J1181</f>
        <v>4663.3353115727004</v>
      </c>
      <c r="L1181" s="9">
        <f t="shared" si="407"/>
        <v>4663.3353115727004</v>
      </c>
      <c r="M1181" s="9">
        <f t="shared" si="407"/>
        <v>4663.3353115727004</v>
      </c>
      <c r="N1181" s="9">
        <f t="shared" si="407"/>
        <v>4663.3353115727004</v>
      </c>
    </row>
    <row r="1182" spans="1:14">
      <c r="A1182">
        <v>2</v>
      </c>
      <c r="B1182">
        <v>25</v>
      </c>
      <c r="C1182" t="s">
        <v>25</v>
      </c>
      <c r="D1182">
        <v>35</v>
      </c>
      <c r="E1182" t="s">
        <v>470</v>
      </c>
      <c r="F1182" t="s">
        <v>565</v>
      </c>
      <c r="G1182" s="9">
        <f>Markets!F65</f>
        <v>5729.3583710407238</v>
      </c>
      <c r="H1182" s="9">
        <f t="shared" ref="H1182:I1182" si="408">G1182</f>
        <v>5729.3583710407238</v>
      </c>
      <c r="I1182" s="9">
        <f t="shared" si="408"/>
        <v>5729.3583710407238</v>
      </c>
      <c r="J1182" s="9">
        <f t="shared" ref="J1182" si="409">I1182</f>
        <v>5729.3583710407238</v>
      </c>
      <c r="K1182" s="9">
        <f t="shared" ref="K1182:N1182" si="410">J1182</f>
        <v>5729.3583710407238</v>
      </c>
      <c r="L1182" s="9">
        <f t="shared" si="410"/>
        <v>5729.3583710407238</v>
      </c>
      <c r="M1182" s="9">
        <f t="shared" si="410"/>
        <v>5729.3583710407238</v>
      </c>
      <c r="N1182" s="9">
        <f t="shared" si="410"/>
        <v>5729.3583710407238</v>
      </c>
    </row>
    <row r="1183" spans="1:14">
      <c r="A1183">
        <v>3</v>
      </c>
      <c r="B1183">
        <v>26</v>
      </c>
      <c r="C1183" t="s">
        <v>26</v>
      </c>
      <c r="D1183">
        <v>35</v>
      </c>
      <c r="E1183" t="s">
        <v>470</v>
      </c>
      <c r="F1183" t="s">
        <v>565</v>
      </c>
      <c r="G1183" s="9">
        <f>Markets!F66</f>
        <v>5739.8834080717488</v>
      </c>
      <c r="H1183" s="9">
        <f t="shared" ref="H1183:I1183" si="411">G1183</f>
        <v>5739.8834080717488</v>
      </c>
      <c r="I1183" s="9">
        <f t="shared" si="411"/>
        <v>5739.8834080717488</v>
      </c>
      <c r="J1183" s="9">
        <f t="shared" ref="J1183" si="412">I1183</f>
        <v>5739.8834080717488</v>
      </c>
      <c r="K1183" s="9">
        <f t="shared" ref="K1183:N1183" si="413">J1183</f>
        <v>5739.8834080717488</v>
      </c>
      <c r="L1183" s="9">
        <f t="shared" si="413"/>
        <v>5739.8834080717488</v>
      </c>
      <c r="M1183" s="9">
        <f t="shared" si="413"/>
        <v>5739.8834080717488</v>
      </c>
      <c r="N1183" s="9">
        <f t="shared" si="413"/>
        <v>5739.8834080717488</v>
      </c>
    </row>
    <row r="1184" spans="1:14">
      <c r="A1184">
        <v>2</v>
      </c>
      <c r="B1184">
        <v>27</v>
      </c>
      <c r="C1184" t="s">
        <v>27</v>
      </c>
      <c r="D1184">
        <v>35</v>
      </c>
      <c r="E1184" t="s">
        <v>470</v>
      </c>
      <c r="F1184" t="s">
        <v>565</v>
      </c>
      <c r="G1184" s="9">
        <f>Markets!F67</f>
        <v>8240.6660212971929</v>
      </c>
      <c r="H1184" s="9">
        <f t="shared" ref="H1184:I1184" si="414">G1184</f>
        <v>8240.6660212971929</v>
      </c>
      <c r="I1184" s="9">
        <f t="shared" si="414"/>
        <v>8240.6660212971929</v>
      </c>
      <c r="J1184" s="9">
        <f t="shared" ref="J1184" si="415">I1184</f>
        <v>8240.6660212971929</v>
      </c>
      <c r="K1184" s="9">
        <f t="shared" ref="K1184:N1184" si="416">J1184</f>
        <v>8240.6660212971929</v>
      </c>
      <c r="L1184" s="9">
        <f t="shared" si="416"/>
        <v>8240.6660212971929</v>
      </c>
      <c r="M1184" s="9">
        <f t="shared" si="416"/>
        <v>8240.6660212971929</v>
      </c>
      <c r="N1184" s="9">
        <f t="shared" si="416"/>
        <v>8240.6660212971929</v>
      </c>
    </row>
    <row r="1185" spans="1:14">
      <c r="A1185">
        <v>2</v>
      </c>
      <c r="B1185">
        <v>28</v>
      </c>
      <c r="C1185" t="s">
        <v>28</v>
      </c>
      <c r="D1185">
        <v>35</v>
      </c>
      <c r="E1185" t="s">
        <v>470</v>
      </c>
      <c r="F1185" t="s">
        <v>565</v>
      </c>
      <c r="G1185" s="9">
        <f>Markets!F68</f>
        <v>5441.017045454545</v>
      </c>
      <c r="H1185" s="9">
        <f t="shared" ref="H1185:I1185" si="417">G1185</f>
        <v>5441.017045454545</v>
      </c>
      <c r="I1185" s="9">
        <f t="shared" si="417"/>
        <v>5441.017045454545</v>
      </c>
      <c r="J1185" s="9">
        <f t="shared" ref="J1185" si="418">I1185</f>
        <v>5441.017045454545</v>
      </c>
      <c r="K1185" s="9">
        <f t="shared" ref="K1185:N1185" si="419">J1185</f>
        <v>5441.017045454545</v>
      </c>
      <c r="L1185" s="9">
        <f t="shared" si="419"/>
        <v>5441.017045454545</v>
      </c>
      <c r="M1185" s="9">
        <f t="shared" si="419"/>
        <v>5441.017045454545</v>
      </c>
      <c r="N1185" s="9">
        <f t="shared" si="419"/>
        <v>5441.017045454545</v>
      </c>
    </row>
    <row r="1186" spans="1:14">
      <c r="A1186">
        <v>4</v>
      </c>
      <c r="B1186">
        <v>29</v>
      </c>
      <c r="C1186" t="s">
        <v>29</v>
      </c>
      <c r="D1186">
        <v>35</v>
      </c>
      <c r="E1186" t="s">
        <v>470</v>
      </c>
      <c r="F1186" t="s">
        <v>565</v>
      </c>
      <c r="G1186" s="9">
        <f>Markets!F69</f>
        <v>4377.6280701754386</v>
      </c>
      <c r="H1186" s="9">
        <f t="shared" ref="H1186:I1186" si="420">G1186</f>
        <v>4377.6280701754386</v>
      </c>
      <c r="I1186" s="9">
        <f t="shared" si="420"/>
        <v>4377.6280701754386</v>
      </c>
      <c r="J1186" s="9">
        <f t="shared" ref="J1186" si="421">I1186</f>
        <v>4377.6280701754386</v>
      </c>
      <c r="K1186" s="9">
        <f t="shared" ref="K1186:N1186" si="422">J1186</f>
        <v>4377.6280701754386</v>
      </c>
      <c r="L1186" s="9">
        <f t="shared" si="422"/>
        <v>4377.6280701754386</v>
      </c>
      <c r="M1186" s="9">
        <f t="shared" si="422"/>
        <v>4377.6280701754386</v>
      </c>
      <c r="N1186" s="9">
        <f t="shared" si="422"/>
        <v>4377.6280701754386</v>
      </c>
    </row>
    <row r="1187" spans="1:14">
      <c r="A1187">
        <v>3</v>
      </c>
      <c r="B1187">
        <v>30</v>
      </c>
      <c r="C1187" t="s">
        <v>30</v>
      </c>
      <c r="D1187">
        <v>35</v>
      </c>
      <c r="E1187" t="s">
        <v>470</v>
      </c>
      <c r="F1187" t="s">
        <v>565</v>
      </c>
      <c r="G1187" s="9">
        <f>Markets!F70</f>
        <v>8367.78125</v>
      </c>
      <c r="H1187" s="9">
        <f t="shared" ref="H1187:I1187" si="423">G1187</f>
        <v>8367.78125</v>
      </c>
      <c r="I1187" s="9">
        <f t="shared" si="423"/>
        <v>8367.78125</v>
      </c>
      <c r="J1187" s="9">
        <f t="shared" ref="J1187" si="424">I1187</f>
        <v>8367.78125</v>
      </c>
      <c r="K1187" s="9">
        <f t="shared" ref="K1187:N1187" si="425">J1187</f>
        <v>8367.78125</v>
      </c>
      <c r="L1187" s="9">
        <f t="shared" si="425"/>
        <v>8367.78125</v>
      </c>
      <c r="M1187" s="9">
        <f t="shared" si="425"/>
        <v>8367.78125</v>
      </c>
      <c r="N1187" s="9">
        <f t="shared" si="425"/>
        <v>8367.78125</v>
      </c>
    </row>
    <row r="1188" spans="1:14">
      <c r="A1188">
        <v>2</v>
      </c>
      <c r="B1188">
        <v>31</v>
      </c>
      <c r="C1188" t="s">
        <v>31</v>
      </c>
      <c r="D1188">
        <v>35</v>
      </c>
      <c r="E1188" t="s">
        <v>470</v>
      </c>
      <c r="F1188" t="s">
        <v>565</v>
      </c>
      <c r="G1188" s="9">
        <f>Markets!F71</f>
        <v>6455.9415422885568</v>
      </c>
      <c r="H1188" s="9">
        <f t="shared" ref="H1188:I1188" si="426">G1188</f>
        <v>6455.9415422885568</v>
      </c>
      <c r="I1188" s="9">
        <f t="shared" si="426"/>
        <v>6455.9415422885568</v>
      </c>
      <c r="J1188" s="9">
        <f t="shared" ref="J1188" si="427">I1188</f>
        <v>6455.9415422885568</v>
      </c>
      <c r="K1188" s="9">
        <f t="shared" ref="K1188:N1188" si="428">J1188</f>
        <v>6455.9415422885568</v>
      </c>
      <c r="L1188" s="9">
        <f t="shared" si="428"/>
        <v>6455.9415422885568</v>
      </c>
      <c r="M1188" s="9">
        <f t="shared" si="428"/>
        <v>6455.9415422885568</v>
      </c>
      <c r="N1188" s="9">
        <f t="shared" si="428"/>
        <v>6455.9415422885568</v>
      </c>
    </row>
    <row r="1189" spans="1:14">
      <c r="A1189">
        <v>3</v>
      </c>
      <c r="B1189">
        <v>32</v>
      </c>
      <c r="C1189" t="s">
        <v>32</v>
      </c>
      <c r="D1189">
        <v>35</v>
      </c>
      <c r="E1189" t="s">
        <v>470</v>
      </c>
      <c r="F1189" t="s">
        <v>565</v>
      </c>
      <c r="G1189" s="9">
        <f>Markets!F72</f>
        <v>6038.3198198198197</v>
      </c>
      <c r="H1189" s="9">
        <f t="shared" ref="H1189:I1189" si="429">G1189</f>
        <v>6038.3198198198197</v>
      </c>
      <c r="I1189" s="9">
        <f t="shared" si="429"/>
        <v>6038.3198198198197</v>
      </c>
      <c r="J1189" s="9">
        <f t="shared" ref="J1189" si="430">I1189</f>
        <v>6038.3198198198197</v>
      </c>
      <c r="K1189" s="9">
        <f t="shared" ref="K1189:N1189" si="431">J1189</f>
        <v>6038.3198198198197</v>
      </c>
      <c r="L1189" s="9">
        <f t="shared" si="431"/>
        <v>6038.3198198198197</v>
      </c>
      <c r="M1189" s="9">
        <f t="shared" si="431"/>
        <v>6038.3198198198197</v>
      </c>
      <c r="N1189" s="9">
        <f t="shared" si="431"/>
        <v>6038.3198198198197</v>
      </c>
    </row>
    <row r="1190" spans="1:14">
      <c r="A1190">
        <v>2</v>
      </c>
      <c r="B1190">
        <v>33</v>
      </c>
      <c r="C1190" t="s">
        <v>33</v>
      </c>
      <c r="D1190">
        <v>35</v>
      </c>
      <c r="E1190" t="s">
        <v>470</v>
      </c>
      <c r="F1190" t="s">
        <v>565</v>
      </c>
      <c r="G1190" s="9">
        <f>Markets!F73</f>
        <v>8034.1961915753027</v>
      </c>
      <c r="H1190" s="9">
        <f t="shared" ref="H1190:I1190" si="432">G1190</f>
        <v>8034.1961915753027</v>
      </c>
      <c r="I1190" s="9">
        <f t="shared" si="432"/>
        <v>8034.1961915753027</v>
      </c>
      <c r="J1190" s="9">
        <f t="shared" ref="J1190" si="433">I1190</f>
        <v>8034.1961915753027</v>
      </c>
      <c r="K1190" s="9">
        <f t="shared" ref="K1190:N1190" si="434">J1190</f>
        <v>8034.1961915753027</v>
      </c>
      <c r="L1190" s="9">
        <f t="shared" si="434"/>
        <v>8034.1961915753027</v>
      </c>
      <c r="M1190" s="9">
        <f t="shared" si="434"/>
        <v>8034.1961915753027</v>
      </c>
      <c r="N1190" s="9">
        <f t="shared" si="434"/>
        <v>8034.1961915753027</v>
      </c>
    </row>
    <row r="1191" spans="1:14">
      <c r="A1191">
        <v>4</v>
      </c>
      <c r="B1191">
        <v>34</v>
      </c>
      <c r="C1191" t="s">
        <v>34</v>
      </c>
      <c r="D1191">
        <v>35</v>
      </c>
      <c r="E1191" t="s">
        <v>470</v>
      </c>
      <c r="F1191" t="s">
        <v>565</v>
      </c>
      <c r="G1191" s="9">
        <f>Markets!F74</f>
        <v>7336.8622754491016</v>
      </c>
      <c r="H1191" s="9">
        <f t="shared" ref="H1191:I1192" si="435">G1191</f>
        <v>7336.8622754491016</v>
      </c>
      <c r="I1191" s="9">
        <f t="shared" si="435"/>
        <v>7336.8622754491016</v>
      </c>
      <c r="J1191" s="9">
        <f t="shared" ref="J1191:N1206" si="436">I1191</f>
        <v>7336.8622754491016</v>
      </c>
      <c r="K1191" s="9">
        <f t="shared" ref="K1191:N1192" si="437">J1191</f>
        <v>7336.8622754491016</v>
      </c>
      <c r="L1191" s="9">
        <f t="shared" si="437"/>
        <v>7336.8622754491016</v>
      </c>
      <c r="M1191" s="9">
        <f t="shared" si="437"/>
        <v>7336.8622754491016</v>
      </c>
      <c r="N1191" s="9">
        <f t="shared" si="437"/>
        <v>7336.8622754491016</v>
      </c>
    </row>
    <row r="1192" spans="1:14">
      <c r="A1192">
        <v>4</v>
      </c>
      <c r="B1192">
        <v>1</v>
      </c>
      <c r="C1192" t="s">
        <v>1</v>
      </c>
      <c r="D1192">
        <v>36</v>
      </c>
      <c r="E1192" t="s">
        <v>569</v>
      </c>
      <c r="F1192" t="s">
        <v>566</v>
      </c>
      <c r="G1192" s="10">
        <f>'transp cost'!E94</f>
        <v>440872.5</v>
      </c>
      <c r="H1192" s="10">
        <f>G1192</f>
        <v>440872.5</v>
      </c>
      <c r="I1192" s="10">
        <f t="shared" si="435"/>
        <v>440872.5</v>
      </c>
      <c r="J1192" s="10">
        <f t="shared" si="436"/>
        <v>440872.5</v>
      </c>
      <c r="K1192" s="10">
        <f t="shared" si="437"/>
        <v>440872.5</v>
      </c>
      <c r="L1192" s="10">
        <f t="shared" si="437"/>
        <v>440872.5</v>
      </c>
      <c r="M1192" s="10">
        <f t="shared" si="437"/>
        <v>440872.5</v>
      </c>
      <c r="N1192" s="10">
        <f t="shared" si="437"/>
        <v>440872.5</v>
      </c>
    </row>
    <row r="1193" spans="1:14">
      <c r="A1193">
        <v>3</v>
      </c>
      <c r="B1193">
        <v>2</v>
      </c>
      <c r="C1193" t="s">
        <v>2</v>
      </c>
      <c r="D1193">
        <v>36</v>
      </c>
      <c r="E1193" t="s">
        <v>569</v>
      </c>
      <c r="F1193" t="s">
        <v>566</v>
      </c>
      <c r="G1193" s="10">
        <f>'transp cost'!E95</f>
        <v>1980118.4</v>
      </c>
      <c r="H1193" s="10">
        <f t="shared" ref="H1193:I1193" si="438">G1193</f>
        <v>1980118.4</v>
      </c>
      <c r="I1193" s="10">
        <f t="shared" si="438"/>
        <v>1980118.4</v>
      </c>
      <c r="J1193" s="10">
        <f t="shared" si="436"/>
        <v>1980118.4</v>
      </c>
      <c r="K1193" s="10">
        <f t="shared" si="436"/>
        <v>1980118.4</v>
      </c>
      <c r="L1193" s="10">
        <f t="shared" si="436"/>
        <v>1980118.4</v>
      </c>
      <c r="M1193" s="10">
        <f t="shared" si="436"/>
        <v>1980118.4</v>
      </c>
      <c r="N1193" s="10">
        <f t="shared" si="436"/>
        <v>1980118.4</v>
      </c>
    </row>
    <row r="1194" spans="1:14">
      <c r="A1194">
        <v>1</v>
      </c>
      <c r="B1194">
        <v>3</v>
      </c>
      <c r="C1194" t="s">
        <v>3</v>
      </c>
      <c r="D1194">
        <v>36</v>
      </c>
      <c r="E1194" t="s">
        <v>569</v>
      </c>
      <c r="F1194" t="s">
        <v>566</v>
      </c>
      <c r="G1194" s="10">
        <f>'transp cost'!E96</f>
        <v>494009.4</v>
      </c>
      <c r="H1194" s="10">
        <f t="shared" ref="H1194:I1194" si="439">G1194</f>
        <v>494009.4</v>
      </c>
      <c r="I1194" s="10">
        <f t="shared" si="439"/>
        <v>494009.4</v>
      </c>
      <c r="J1194" s="10">
        <f t="shared" si="436"/>
        <v>494009.4</v>
      </c>
      <c r="K1194" s="10">
        <f t="shared" si="436"/>
        <v>494009.4</v>
      </c>
      <c r="L1194" s="10">
        <f t="shared" si="436"/>
        <v>494009.4</v>
      </c>
      <c r="M1194" s="10">
        <f t="shared" si="436"/>
        <v>494009.4</v>
      </c>
      <c r="N1194" s="10">
        <f t="shared" si="436"/>
        <v>494009.4</v>
      </c>
    </row>
    <row r="1195" spans="1:14">
      <c r="A1195">
        <v>1</v>
      </c>
      <c r="B1195">
        <v>4</v>
      </c>
      <c r="C1195" t="s">
        <v>4</v>
      </c>
      <c r="D1195">
        <v>36</v>
      </c>
      <c r="E1195" t="s">
        <v>569</v>
      </c>
      <c r="F1195" t="s">
        <v>566</v>
      </c>
      <c r="G1195" s="10">
        <f>'transp cost'!E97</f>
        <v>3818861.3</v>
      </c>
      <c r="H1195" s="10">
        <f t="shared" ref="H1195:I1195" si="440">G1195</f>
        <v>3818861.3</v>
      </c>
      <c r="I1195" s="10">
        <f t="shared" si="440"/>
        <v>3818861.3</v>
      </c>
      <c r="J1195" s="10">
        <f t="shared" si="436"/>
        <v>3818861.3</v>
      </c>
      <c r="K1195" s="10">
        <f t="shared" si="436"/>
        <v>3818861.3</v>
      </c>
      <c r="L1195" s="10">
        <f t="shared" si="436"/>
        <v>3818861.3</v>
      </c>
      <c r="M1195" s="10">
        <f t="shared" si="436"/>
        <v>3818861.3</v>
      </c>
      <c r="N1195" s="10">
        <f t="shared" si="436"/>
        <v>3818861.3</v>
      </c>
    </row>
    <row r="1196" spans="1:14">
      <c r="A1196">
        <v>1</v>
      </c>
      <c r="B1196">
        <v>5</v>
      </c>
      <c r="C1196" t="s">
        <v>5</v>
      </c>
      <c r="D1196">
        <v>36</v>
      </c>
      <c r="E1196" t="s">
        <v>569</v>
      </c>
      <c r="F1196" t="s">
        <v>566</v>
      </c>
      <c r="G1196" s="10">
        <f>'transp cost'!E98</f>
        <v>1428783.7</v>
      </c>
      <c r="H1196" s="10">
        <f t="shared" ref="H1196:I1196" si="441">G1196</f>
        <v>1428783.7</v>
      </c>
      <c r="I1196" s="10">
        <f t="shared" si="441"/>
        <v>1428783.7</v>
      </c>
      <c r="J1196" s="10">
        <f t="shared" si="436"/>
        <v>1428783.7</v>
      </c>
      <c r="K1196" s="10">
        <f t="shared" si="436"/>
        <v>1428783.7</v>
      </c>
      <c r="L1196" s="10">
        <f t="shared" si="436"/>
        <v>1428783.7</v>
      </c>
      <c r="M1196" s="10">
        <f t="shared" si="436"/>
        <v>1428783.7</v>
      </c>
      <c r="N1196" s="10">
        <f t="shared" si="436"/>
        <v>1428783.7</v>
      </c>
    </row>
    <row r="1197" spans="1:14">
      <c r="A1197">
        <v>4</v>
      </c>
      <c r="B1197">
        <v>6</v>
      </c>
      <c r="C1197" t="s">
        <v>6</v>
      </c>
      <c r="D1197">
        <v>36</v>
      </c>
      <c r="E1197" t="s">
        <v>569</v>
      </c>
      <c r="F1197" t="s">
        <v>566</v>
      </c>
      <c r="G1197" s="10">
        <f>'transp cost'!E99</f>
        <v>542572</v>
      </c>
      <c r="H1197" s="10">
        <f t="shared" ref="H1197:I1197" si="442">G1197</f>
        <v>542572</v>
      </c>
      <c r="I1197" s="10">
        <f t="shared" si="442"/>
        <v>542572</v>
      </c>
      <c r="J1197" s="10">
        <f t="shared" si="436"/>
        <v>542572</v>
      </c>
      <c r="K1197" s="10">
        <f t="shared" si="436"/>
        <v>542572</v>
      </c>
      <c r="L1197" s="10">
        <f t="shared" si="436"/>
        <v>542572</v>
      </c>
      <c r="M1197" s="10">
        <f t="shared" si="436"/>
        <v>542572</v>
      </c>
      <c r="N1197" s="10">
        <f t="shared" si="436"/>
        <v>542572</v>
      </c>
    </row>
    <row r="1198" spans="1:14">
      <c r="A1198">
        <v>3</v>
      </c>
      <c r="B1198">
        <v>7</v>
      </c>
      <c r="C1198" t="s">
        <v>7</v>
      </c>
      <c r="D1198">
        <v>36</v>
      </c>
      <c r="E1198" t="s">
        <v>569</v>
      </c>
      <c r="F1198" t="s">
        <v>566</v>
      </c>
      <c r="G1198" s="10">
        <f>'transp cost'!E100</f>
        <v>359240.6</v>
      </c>
      <c r="H1198" s="10">
        <f t="shared" ref="H1198:I1198" si="443">G1198</f>
        <v>359240.6</v>
      </c>
      <c r="I1198" s="10">
        <f t="shared" si="443"/>
        <v>359240.6</v>
      </c>
      <c r="J1198" s="10">
        <f t="shared" si="436"/>
        <v>359240.6</v>
      </c>
      <c r="K1198" s="10">
        <f t="shared" si="436"/>
        <v>359240.6</v>
      </c>
      <c r="L1198" s="10">
        <f t="shared" si="436"/>
        <v>359240.6</v>
      </c>
      <c r="M1198" s="10">
        <f t="shared" si="436"/>
        <v>359240.6</v>
      </c>
      <c r="N1198" s="10">
        <f t="shared" si="436"/>
        <v>359240.6</v>
      </c>
    </row>
    <row r="1199" spans="1:14">
      <c r="A1199">
        <v>2</v>
      </c>
      <c r="B1199">
        <v>8</v>
      </c>
      <c r="C1199" t="s">
        <v>8</v>
      </c>
      <c r="D1199">
        <v>36</v>
      </c>
      <c r="E1199" t="s">
        <v>569</v>
      </c>
      <c r="F1199" t="s">
        <v>566</v>
      </c>
      <c r="G1199" s="10">
        <f>'transp cost'!E101</f>
        <v>61942617.399999999</v>
      </c>
      <c r="H1199" s="10">
        <f t="shared" ref="H1199:I1199" si="444">G1199</f>
        <v>61942617.399999999</v>
      </c>
      <c r="I1199" s="10">
        <f t="shared" si="444"/>
        <v>61942617.399999999</v>
      </c>
      <c r="J1199" s="10">
        <f t="shared" si="436"/>
        <v>61942617.399999999</v>
      </c>
      <c r="K1199" s="10">
        <f t="shared" si="436"/>
        <v>61942617.399999999</v>
      </c>
      <c r="L1199" s="10">
        <f t="shared" si="436"/>
        <v>61942617.399999999</v>
      </c>
      <c r="M1199" s="10">
        <f t="shared" si="436"/>
        <v>61942617.399999999</v>
      </c>
      <c r="N1199" s="10">
        <f t="shared" si="436"/>
        <v>61942617.399999999</v>
      </c>
    </row>
    <row r="1200" spans="1:14">
      <c r="A1200">
        <v>3</v>
      </c>
      <c r="B1200">
        <v>9</v>
      </c>
      <c r="C1200" t="s">
        <v>9</v>
      </c>
      <c r="D1200">
        <v>36</v>
      </c>
      <c r="E1200" t="s">
        <v>569</v>
      </c>
      <c r="F1200" t="s">
        <v>566</v>
      </c>
      <c r="G1200" s="10">
        <f>'transp cost'!E102</f>
        <v>975902</v>
      </c>
      <c r="H1200" s="10">
        <f t="shared" ref="H1200:I1200" si="445">G1200</f>
        <v>975902</v>
      </c>
      <c r="I1200" s="10">
        <f t="shared" si="445"/>
        <v>975902</v>
      </c>
      <c r="J1200" s="10">
        <f t="shared" si="436"/>
        <v>975902</v>
      </c>
      <c r="K1200" s="10">
        <f t="shared" si="436"/>
        <v>975902</v>
      </c>
      <c r="L1200" s="10">
        <f t="shared" si="436"/>
        <v>975902</v>
      </c>
      <c r="M1200" s="10">
        <f t="shared" si="436"/>
        <v>975902</v>
      </c>
      <c r="N1200" s="10">
        <f t="shared" si="436"/>
        <v>975902</v>
      </c>
    </row>
    <row r="1201" spans="1:14">
      <c r="A1201">
        <v>3</v>
      </c>
      <c r="B1201">
        <v>10</v>
      </c>
      <c r="C1201" t="s">
        <v>10</v>
      </c>
      <c r="D1201">
        <v>36</v>
      </c>
      <c r="E1201" t="s">
        <v>569</v>
      </c>
      <c r="F1201" t="s">
        <v>566</v>
      </c>
      <c r="G1201" s="10">
        <f>'transp cost'!E103</f>
        <v>6790374.2000000002</v>
      </c>
      <c r="H1201" s="10">
        <f t="shared" ref="H1201:I1201" si="446">G1201</f>
        <v>6790374.2000000002</v>
      </c>
      <c r="I1201" s="10">
        <f t="shared" si="446"/>
        <v>6790374.2000000002</v>
      </c>
      <c r="J1201" s="10">
        <f t="shared" si="436"/>
        <v>6790374.2000000002</v>
      </c>
      <c r="K1201" s="10">
        <f t="shared" si="436"/>
        <v>6790374.2000000002</v>
      </c>
      <c r="L1201" s="10">
        <f t="shared" si="436"/>
        <v>6790374.2000000002</v>
      </c>
      <c r="M1201" s="10">
        <f t="shared" si="436"/>
        <v>6790374.2000000002</v>
      </c>
      <c r="N1201" s="10">
        <f t="shared" si="436"/>
        <v>6790374.2000000002</v>
      </c>
    </row>
    <row r="1202" spans="1:14">
      <c r="A1202">
        <v>3</v>
      </c>
      <c r="B1202">
        <v>11</v>
      </c>
      <c r="C1202" t="s">
        <v>11</v>
      </c>
      <c r="D1202">
        <v>36</v>
      </c>
      <c r="E1202" t="s">
        <v>569</v>
      </c>
      <c r="F1202" t="s">
        <v>566</v>
      </c>
      <c r="G1202" s="10">
        <f>'transp cost'!E104</f>
        <v>1658034.8</v>
      </c>
      <c r="H1202" s="10">
        <f t="shared" ref="H1202:I1202" si="447">G1202</f>
        <v>1658034.8</v>
      </c>
      <c r="I1202" s="10">
        <f t="shared" si="447"/>
        <v>1658034.8</v>
      </c>
      <c r="J1202" s="10">
        <f t="shared" si="436"/>
        <v>1658034.8</v>
      </c>
      <c r="K1202" s="10">
        <f t="shared" si="436"/>
        <v>1658034.8</v>
      </c>
      <c r="L1202" s="10">
        <f t="shared" si="436"/>
        <v>1658034.8</v>
      </c>
      <c r="M1202" s="10">
        <f t="shared" si="436"/>
        <v>1658034.8</v>
      </c>
      <c r="N1202" s="10">
        <f t="shared" si="436"/>
        <v>1658034.8</v>
      </c>
    </row>
    <row r="1203" spans="1:14">
      <c r="A1203">
        <v>3</v>
      </c>
      <c r="B1203">
        <v>12</v>
      </c>
      <c r="C1203" t="s">
        <v>12</v>
      </c>
      <c r="D1203">
        <v>36</v>
      </c>
      <c r="E1203" t="s">
        <v>569</v>
      </c>
      <c r="F1203" t="s">
        <v>566</v>
      </c>
      <c r="G1203" s="10">
        <f>'transp cost'!E105</f>
        <v>2995817.3</v>
      </c>
      <c r="H1203" s="10">
        <f t="shared" ref="H1203:I1203" si="448">G1203</f>
        <v>2995817.3</v>
      </c>
      <c r="I1203" s="10">
        <f t="shared" si="448"/>
        <v>2995817.3</v>
      </c>
      <c r="J1203" s="10">
        <f t="shared" si="436"/>
        <v>2995817.3</v>
      </c>
      <c r="K1203" s="10">
        <f t="shared" si="436"/>
        <v>2995817.3</v>
      </c>
      <c r="L1203" s="10">
        <f t="shared" si="436"/>
        <v>2995817.3</v>
      </c>
      <c r="M1203" s="10">
        <f t="shared" si="436"/>
        <v>2995817.3</v>
      </c>
      <c r="N1203" s="10">
        <f t="shared" si="436"/>
        <v>2995817.3</v>
      </c>
    </row>
    <row r="1204" spans="1:14">
      <c r="A1204">
        <v>1</v>
      </c>
      <c r="B1204">
        <v>13</v>
      </c>
      <c r="C1204" t="s">
        <v>13</v>
      </c>
      <c r="D1204">
        <v>36</v>
      </c>
      <c r="E1204" t="s">
        <v>569</v>
      </c>
      <c r="F1204" t="s">
        <v>566</v>
      </c>
      <c r="G1204" s="10">
        <f>'transp cost'!E106</f>
        <v>807737.9</v>
      </c>
      <c r="H1204" s="10">
        <f t="shared" ref="H1204:I1204" si="449">G1204</f>
        <v>807737.9</v>
      </c>
      <c r="I1204" s="10">
        <f t="shared" si="449"/>
        <v>807737.9</v>
      </c>
      <c r="J1204" s="10">
        <f t="shared" si="436"/>
        <v>807737.9</v>
      </c>
      <c r="K1204" s="10">
        <f t="shared" si="436"/>
        <v>807737.9</v>
      </c>
      <c r="L1204" s="10">
        <f t="shared" si="436"/>
        <v>807737.9</v>
      </c>
      <c r="M1204" s="10">
        <f t="shared" si="436"/>
        <v>807737.9</v>
      </c>
      <c r="N1204" s="10">
        <f t="shared" si="436"/>
        <v>807737.9</v>
      </c>
    </row>
    <row r="1205" spans="1:14">
      <c r="A1205">
        <v>2</v>
      </c>
      <c r="B1205">
        <v>14</v>
      </c>
      <c r="C1205" t="s">
        <v>14</v>
      </c>
      <c r="D1205">
        <v>36</v>
      </c>
      <c r="E1205" t="s">
        <v>569</v>
      </c>
      <c r="F1205" t="s">
        <v>566</v>
      </c>
      <c r="G1205" s="10">
        <f>'transp cost'!E107</f>
        <v>847014.7</v>
      </c>
      <c r="H1205" s="10">
        <f t="shared" ref="H1205:I1205" si="450">G1205</f>
        <v>847014.7</v>
      </c>
      <c r="I1205" s="10">
        <f t="shared" si="450"/>
        <v>847014.7</v>
      </c>
      <c r="J1205" s="10">
        <f t="shared" si="436"/>
        <v>847014.7</v>
      </c>
      <c r="K1205" s="10">
        <f t="shared" si="436"/>
        <v>847014.7</v>
      </c>
      <c r="L1205" s="10">
        <f t="shared" si="436"/>
        <v>847014.7</v>
      </c>
      <c r="M1205" s="10">
        <f t="shared" si="436"/>
        <v>847014.7</v>
      </c>
      <c r="N1205" s="10">
        <f t="shared" si="436"/>
        <v>847014.7</v>
      </c>
    </row>
    <row r="1206" spans="1:14">
      <c r="A1206">
        <v>3</v>
      </c>
      <c r="B1206">
        <v>15</v>
      </c>
      <c r="C1206" t="s">
        <v>15</v>
      </c>
      <c r="D1206">
        <v>36</v>
      </c>
      <c r="E1206" t="s">
        <v>569</v>
      </c>
      <c r="F1206" t="s">
        <v>566</v>
      </c>
      <c r="G1206" s="10">
        <f>'transp cost'!E108</f>
        <v>617546.80000000005</v>
      </c>
      <c r="H1206" s="10">
        <f t="shared" ref="H1206:I1206" si="451">G1206</f>
        <v>617546.80000000005</v>
      </c>
      <c r="I1206" s="10">
        <f t="shared" si="451"/>
        <v>617546.80000000005</v>
      </c>
      <c r="J1206" s="10">
        <f t="shared" si="436"/>
        <v>617546.80000000005</v>
      </c>
      <c r="K1206" s="10">
        <f t="shared" si="436"/>
        <v>617546.80000000005</v>
      </c>
      <c r="L1206" s="10">
        <f t="shared" si="436"/>
        <v>617546.80000000005</v>
      </c>
      <c r="M1206" s="10">
        <f t="shared" si="436"/>
        <v>617546.80000000005</v>
      </c>
      <c r="N1206" s="10">
        <f t="shared" si="436"/>
        <v>617546.80000000005</v>
      </c>
    </row>
    <row r="1207" spans="1:14">
      <c r="A1207">
        <v>2</v>
      </c>
      <c r="B1207">
        <v>16</v>
      </c>
      <c r="C1207" t="s">
        <v>16</v>
      </c>
      <c r="D1207">
        <v>36</v>
      </c>
      <c r="E1207" t="s">
        <v>569</v>
      </c>
      <c r="F1207" t="s">
        <v>566</v>
      </c>
      <c r="G1207" s="10">
        <f>'transp cost'!E109</f>
        <v>2782672</v>
      </c>
      <c r="H1207" s="10">
        <f t="shared" ref="H1207:N1222" si="452">G1207</f>
        <v>2782672</v>
      </c>
      <c r="I1207" s="10">
        <f t="shared" si="452"/>
        <v>2782672</v>
      </c>
      <c r="J1207" s="10">
        <f t="shared" si="452"/>
        <v>2782672</v>
      </c>
      <c r="K1207" s="10">
        <f t="shared" si="452"/>
        <v>2782672</v>
      </c>
      <c r="L1207" s="10">
        <f t="shared" si="452"/>
        <v>2782672</v>
      </c>
      <c r="M1207" s="10">
        <f t="shared" si="452"/>
        <v>2782672</v>
      </c>
      <c r="N1207" s="10">
        <f t="shared" si="452"/>
        <v>2782672</v>
      </c>
    </row>
    <row r="1208" spans="1:14">
      <c r="A1208">
        <v>1</v>
      </c>
      <c r="B1208">
        <v>17</v>
      </c>
      <c r="C1208" t="s">
        <v>17</v>
      </c>
      <c r="D1208">
        <v>36</v>
      </c>
      <c r="E1208" t="s">
        <v>569</v>
      </c>
      <c r="F1208" t="s">
        <v>566</v>
      </c>
      <c r="G1208" s="10">
        <f>'transp cost'!E110</f>
        <v>511127.2</v>
      </c>
      <c r="H1208" s="10">
        <f t="shared" ref="H1208:I1208" si="453">G1208</f>
        <v>511127.2</v>
      </c>
      <c r="I1208" s="10">
        <f t="shared" si="453"/>
        <v>511127.2</v>
      </c>
      <c r="J1208" s="10">
        <f t="shared" si="452"/>
        <v>511127.2</v>
      </c>
      <c r="K1208" s="10">
        <f t="shared" si="452"/>
        <v>511127.2</v>
      </c>
      <c r="L1208" s="10">
        <f t="shared" si="452"/>
        <v>511127.2</v>
      </c>
      <c r="M1208" s="10">
        <f t="shared" si="452"/>
        <v>511127.2</v>
      </c>
      <c r="N1208" s="10">
        <f t="shared" si="452"/>
        <v>511127.2</v>
      </c>
    </row>
    <row r="1209" spans="1:14">
      <c r="A1209">
        <v>2</v>
      </c>
      <c r="B1209">
        <v>18</v>
      </c>
      <c r="C1209" t="s">
        <v>48</v>
      </c>
      <c r="D1209">
        <v>36</v>
      </c>
      <c r="E1209" t="s">
        <v>569</v>
      </c>
      <c r="F1209" t="s">
        <v>566</v>
      </c>
      <c r="G1209" s="10">
        <f>'transp cost'!E111</f>
        <v>3085527.7</v>
      </c>
      <c r="H1209" s="10">
        <f t="shared" ref="H1209:I1209" si="454">G1209</f>
        <v>3085527.7</v>
      </c>
      <c r="I1209" s="10">
        <f t="shared" si="454"/>
        <v>3085527.7</v>
      </c>
      <c r="J1209" s="10">
        <f t="shared" si="452"/>
        <v>3085527.7</v>
      </c>
      <c r="K1209" s="10">
        <f t="shared" si="452"/>
        <v>3085527.7</v>
      </c>
      <c r="L1209" s="10">
        <f t="shared" si="452"/>
        <v>3085527.7</v>
      </c>
      <c r="M1209" s="10">
        <f t="shared" si="452"/>
        <v>3085527.7</v>
      </c>
      <c r="N1209" s="10">
        <f t="shared" si="452"/>
        <v>3085527.7</v>
      </c>
    </row>
    <row r="1210" spans="1:14">
      <c r="A1210">
        <v>2</v>
      </c>
      <c r="B1210">
        <v>19</v>
      </c>
      <c r="C1210" t="s">
        <v>19</v>
      </c>
      <c r="D1210">
        <v>36</v>
      </c>
      <c r="E1210" t="s">
        <v>569</v>
      </c>
      <c r="F1210" t="s">
        <v>566</v>
      </c>
      <c r="G1210" s="10">
        <f>'transp cost'!E112</f>
        <v>1999346.9</v>
      </c>
      <c r="H1210" s="10">
        <f t="shared" ref="H1210:I1210" si="455">G1210</f>
        <v>1999346.9</v>
      </c>
      <c r="I1210" s="10">
        <f t="shared" si="455"/>
        <v>1999346.9</v>
      </c>
      <c r="J1210" s="10">
        <f t="shared" si="452"/>
        <v>1999346.9</v>
      </c>
      <c r="K1210" s="10">
        <f t="shared" si="452"/>
        <v>1999346.9</v>
      </c>
      <c r="L1210" s="10">
        <f t="shared" si="452"/>
        <v>1999346.9</v>
      </c>
      <c r="M1210" s="10">
        <f t="shared" si="452"/>
        <v>1999346.9</v>
      </c>
      <c r="N1210" s="10">
        <f t="shared" si="452"/>
        <v>1999346.9</v>
      </c>
    </row>
    <row r="1211" spans="1:14">
      <c r="A1211">
        <v>2</v>
      </c>
      <c r="B1211">
        <v>20</v>
      </c>
      <c r="C1211" t="s">
        <v>20</v>
      </c>
      <c r="D1211">
        <v>36</v>
      </c>
      <c r="E1211" t="s">
        <v>569</v>
      </c>
      <c r="F1211" t="s">
        <v>566</v>
      </c>
      <c r="G1211" s="10">
        <f>'transp cost'!E113</f>
        <v>563388.9</v>
      </c>
      <c r="H1211" s="10">
        <f t="shared" ref="H1211:I1211" si="456">G1211</f>
        <v>563388.9</v>
      </c>
      <c r="I1211" s="10">
        <f t="shared" si="456"/>
        <v>563388.9</v>
      </c>
      <c r="J1211" s="10">
        <f t="shared" si="452"/>
        <v>563388.9</v>
      </c>
      <c r="K1211" s="10">
        <f t="shared" si="452"/>
        <v>563388.9</v>
      </c>
      <c r="L1211" s="10">
        <f t="shared" si="452"/>
        <v>563388.9</v>
      </c>
      <c r="M1211" s="10">
        <f t="shared" si="452"/>
        <v>563388.9</v>
      </c>
      <c r="N1211" s="10">
        <f t="shared" si="452"/>
        <v>563388.9</v>
      </c>
    </row>
    <row r="1212" spans="1:14">
      <c r="A1212">
        <v>3</v>
      </c>
      <c r="B1212">
        <v>21</v>
      </c>
      <c r="C1212" t="s">
        <v>21</v>
      </c>
      <c r="D1212">
        <v>36</v>
      </c>
      <c r="E1212" t="s">
        <v>569</v>
      </c>
      <c r="F1212" t="s">
        <v>566</v>
      </c>
      <c r="G1212" s="10">
        <f>'transp cost'!E114</f>
        <v>792227.1</v>
      </c>
      <c r="H1212" s="10">
        <f t="shared" ref="H1212:I1212" si="457">G1212</f>
        <v>792227.1</v>
      </c>
      <c r="I1212" s="10">
        <f t="shared" si="457"/>
        <v>792227.1</v>
      </c>
      <c r="J1212" s="10">
        <f t="shared" si="452"/>
        <v>792227.1</v>
      </c>
      <c r="K1212" s="10">
        <f t="shared" si="452"/>
        <v>792227.1</v>
      </c>
      <c r="L1212" s="10">
        <f t="shared" si="452"/>
        <v>792227.1</v>
      </c>
      <c r="M1212" s="10">
        <f t="shared" si="452"/>
        <v>792227.1</v>
      </c>
      <c r="N1212" s="10">
        <f t="shared" si="452"/>
        <v>792227.1</v>
      </c>
    </row>
    <row r="1213" spans="1:14">
      <c r="A1213">
        <v>3</v>
      </c>
      <c r="B1213">
        <v>22</v>
      </c>
      <c r="C1213" t="s">
        <v>22</v>
      </c>
      <c r="D1213">
        <v>36</v>
      </c>
      <c r="E1213" t="s">
        <v>569</v>
      </c>
      <c r="F1213" t="s">
        <v>566</v>
      </c>
      <c r="G1213" s="10">
        <f>'transp cost'!E115</f>
        <v>825490.1</v>
      </c>
      <c r="H1213" s="10">
        <f t="shared" ref="H1213:I1213" si="458">G1213</f>
        <v>825490.1</v>
      </c>
      <c r="I1213" s="10">
        <f t="shared" si="458"/>
        <v>825490.1</v>
      </c>
      <c r="J1213" s="10">
        <f t="shared" si="452"/>
        <v>825490.1</v>
      </c>
      <c r="K1213" s="10">
        <f t="shared" si="452"/>
        <v>825490.1</v>
      </c>
      <c r="L1213" s="10">
        <f t="shared" si="452"/>
        <v>825490.1</v>
      </c>
      <c r="M1213" s="10">
        <f t="shared" si="452"/>
        <v>825490.1</v>
      </c>
      <c r="N1213" s="10">
        <f t="shared" si="452"/>
        <v>825490.1</v>
      </c>
    </row>
    <row r="1214" spans="1:14">
      <c r="A1214">
        <v>3</v>
      </c>
      <c r="B1214">
        <v>23</v>
      </c>
      <c r="C1214" t="s">
        <v>23</v>
      </c>
      <c r="D1214">
        <v>36</v>
      </c>
      <c r="E1214" t="s">
        <v>569</v>
      </c>
      <c r="F1214" t="s">
        <v>566</v>
      </c>
      <c r="G1214" s="10">
        <f>'transp cost'!E116</f>
        <v>436558.2</v>
      </c>
      <c r="H1214" s="10">
        <f t="shared" ref="H1214:I1214" si="459">G1214</f>
        <v>436558.2</v>
      </c>
      <c r="I1214" s="10">
        <f t="shared" si="459"/>
        <v>436558.2</v>
      </c>
      <c r="J1214" s="10">
        <f t="shared" si="452"/>
        <v>436558.2</v>
      </c>
      <c r="K1214" s="10">
        <f t="shared" si="452"/>
        <v>436558.2</v>
      </c>
      <c r="L1214" s="10">
        <f t="shared" si="452"/>
        <v>436558.2</v>
      </c>
      <c r="M1214" s="10">
        <f t="shared" si="452"/>
        <v>436558.2</v>
      </c>
      <c r="N1214" s="10">
        <f t="shared" si="452"/>
        <v>436558.2</v>
      </c>
    </row>
    <row r="1215" spans="1:14">
      <c r="A1215">
        <v>2</v>
      </c>
      <c r="B1215">
        <v>24</v>
      </c>
      <c r="C1215" t="s">
        <v>24</v>
      </c>
      <c r="D1215">
        <v>36</v>
      </c>
      <c r="E1215" t="s">
        <v>569</v>
      </c>
      <c r="F1215" t="s">
        <v>566</v>
      </c>
      <c r="G1215" s="10">
        <f>'transp cost'!E117</f>
        <v>577514</v>
      </c>
      <c r="H1215" s="10">
        <f t="shared" ref="H1215:I1215" si="460">G1215</f>
        <v>577514</v>
      </c>
      <c r="I1215" s="10">
        <f t="shared" si="460"/>
        <v>577514</v>
      </c>
      <c r="J1215" s="10">
        <f t="shared" si="452"/>
        <v>577514</v>
      </c>
      <c r="K1215" s="10">
        <f t="shared" si="452"/>
        <v>577514</v>
      </c>
      <c r="L1215" s="10">
        <f t="shared" si="452"/>
        <v>577514</v>
      </c>
      <c r="M1215" s="10">
        <f t="shared" si="452"/>
        <v>577514</v>
      </c>
      <c r="N1215" s="10">
        <f t="shared" si="452"/>
        <v>577514</v>
      </c>
    </row>
    <row r="1216" spans="1:14">
      <c r="A1216">
        <v>2</v>
      </c>
      <c r="B1216">
        <v>25</v>
      </c>
      <c r="C1216" t="s">
        <v>25</v>
      </c>
      <c r="D1216">
        <v>36</v>
      </c>
      <c r="E1216" t="s">
        <v>569</v>
      </c>
      <c r="F1216" t="s">
        <v>566</v>
      </c>
      <c r="G1216" s="10">
        <f>'transp cost'!E118</f>
        <v>1236844.1000000001</v>
      </c>
      <c r="H1216" s="10">
        <f t="shared" ref="H1216:I1216" si="461">G1216</f>
        <v>1236844.1000000001</v>
      </c>
      <c r="I1216" s="10">
        <f t="shared" si="461"/>
        <v>1236844.1000000001</v>
      </c>
      <c r="J1216" s="10">
        <f t="shared" si="452"/>
        <v>1236844.1000000001</v>
      </c>
      <c r="K1216" s="10">
        <f t="shared" si="452"/>
        <v>1236844.1000000001</v>
      </c>
      <c r="L1216" s="10">
        <f t="shared" si="452"/>
        <v>1236844.1000000001</v>
      </c>
      <c r="M1216" s="10">
        <f t="shared" si="452"/>
        <v>1236844.1000000001</v>
      </c>
      <c r="N1216" s="10">
        <f t="shared" si="452"/>
        <v>1236844.1000000001</v>
      </c>
    </row>
    <row r="1217" spans="1:14">
      <c r="A1217">
        <v>3</v>
      </c>
      <c r="B1217">
        <v>26</v>
      </c>
      <c r="C1217" t="s">
        <v>26</v>
      </c>
      <c r="D1217">
        <v>36</v>
      </c>
      <c r="E1217" t="s">
        <v>569</v>
      </c>
      <c r="F1217" t="s">
        <v>566</v>
      </c>
      <c r="G1217" s="10">
        <f>'transp cost'!E119</f>
        <v>131656.9</v>
      </c>
      <c r="H1217" s="10">
        <f t="shared" ref="H1217:I1217" si="462">G1217</f>
        <v>131656.9</v>
      </c>
      <c r="I1217" s="10">
        <f t="shared" si="462"/>
        <v>131656.9</v>
      </c>
      <c r="J1217" s="10">
        <f t="shared" si="452"/>
        <v>131656.9</v>
      </c>
      <c r="K1217" s="10">
        <f t="shared" si="452"/>
        <v>131656.9</v>
      </c>
      <c r="L1217" s="10">
        <f t="shared" si="452"/>
        <v>131656.9</v>
      </c>
      <c r="M1217" s="10">
        <f t="shared" si="452"/>
        <v>131656.9</v>
      </c>
      <c r="N1217" s="10">
        <f t="shared" si="452"/>
        <v>131656.9</v>
      </c>
    </row>
    <row r="1218" spans="1:14">
      <c r="A1218">
        <v>2</v>
      </c>
      <c r="B1218">
        <v>27</v>
      </c>
      <c r="C1218" t="s">
        <v>27</v>
      </c>
      <c r="D1218">
        <v>36</v>
      </c>
      <c r="E1218" t="s">
        <v>569</v>
      </c>
      <c r="F1218" t="s">
        <v>566</v>
      </c>
      <c r="G1218" s="10">
        <f>'transp cost'!E120</f>
        <v>1284640.8</v>
      </c>
      <c r="H1218" s="10">
        <f t="shared" ref="H1218:I1218" si="463">G1218</f>
        <v>1284640.8</v>
      </c>
      <c r="I1218" s="10">
        <f t="shared" si="463"/>
        <v>1284640.8</v>
      </c>
      <c r="J1218" s="10">
        <f t="shared" si="452"/>
        <v>1284640.8</v>
      </c>
      <c r="K1218" s="10">
        <f t="shared" si="452"/>
        <v>1284640.8</v>
      </c>
      <c r="L1218" s="10">
        <f t="shared" si="452"/>
        <v>1284640.8</v>
      </c>
      <c r="M1218" s="10">
        <f t="shared" si="452"/>
        <v>1284640.8</v>
      </c>
      <c r="N1218" s="10">
        <f t="shared" si="452"/>
        <v>1284640.8</v>
      </c>
    </row>
    <row r="1219" spans="1:14">
      <c r="A1219">
        <v>2</v>
      </c>
      <c r="B1219">
        <v>28</v>
      </c>
      <c r="C1219" t="s">
        <v>28</v>
      </c>
      <c r="D1219">
        <v>36</v>
      </c>
      <c r="E1219" t="s">
        <v>569</v>
      </c>
      <c r="F1219" t="s">
        <v>566</v>
      </c>
      <c r="G1219" s="10">
        <f>'transp cost'!E121</f>
        <v>758215.2</v>
      </c>
      <c r="H1219" s="10">
        <f t="shared" ref="H1219:I1219" si="464">G1219</f>
        <v>758215.2</v>
      </c>
      <c r="I1219" s="10">
        <f t="shared" si="464"/>
        <v>758215.2</v>
      </c>
      <c r="J1219" s="10">
        <f t="shared" si="452"/>
        <v>758215.2</v>
      </c>
      <c r="K1219" s="10">
        <f t="shared" si="452"/>
        <v>758215.2</v>
      </c>
      <c r="L1219" s="10">
        <f t="shared" si="452"/>
        <v>758215.2</v>
      </c>
      <c r="M1219" s="10">
        <f t="shared" si="452"/>
        <v>758215.2</v>
      </c>
      <c r="N1219" s="10">
        <f t="shared" si="452"/>
        <v>758215.2</v>
      </c>
    </row>
    <row r="1220" spans="1:14">
      <c r="A1220">
        <v>4</v>
      </c>
      <c r="B1220">
        <v>29</v>
      </c>
      <c r="C1220" t="s">
        <v>29</v>
      </c>
      <c r="D1220">
        <v>36</v>
      </c>
      <c r="E1220" t="s">
        <v>569</v>
      </c>
      <c r="F1220" t="s">
        <v>566</v>
      </c>
      <c r="G1220" s="10">
        <f>'transp cost'!E122</f>
        <v>940755.7</v>
      </c>
      <c r="H1220" s="10">
        <f t="shared" ref="H1220:I1220" si="465">G1220</f>
        <v>940755.7</v>
      </c>
      <c r="I1220" s="10">
        <f t="shared" si="465"/>
        <v>940755.7</v>
      </c>
      <c r="J1220" s="10">
        <f t="shared" si="452"/>
        <v>940755.7</v>
      </c>
      <c r="K1220" s="10">
        <f t="shared" si="452"/>
        <v>940755.7</v>
      </c>
      <c r="L1220" s="10">
        <f t="shared" si="452"/>
        <v>940755.7</v>
      </c>
      <c r="M1220" s="10">
        <f t="shared" si="452"/>
        <v>940755.7</v>
      </c>
      <c r="N1220" s="10">
        <f t="shared" si="452"/>
        <v>940755.7</v>
      </c>
    </row>
    <row r="1221" spans="1:14">
      <c r="A1221">
        <v>3</v>
      </c>
      <c r="B1221">
        <v>30</v>
      </c>
      <c r="C1221" t="s">
        <v>30</v>
      </c>
      <c r="D1221">
        <v>36</v>
      </c>
      <c r="E1221" t="s">
        <v>569</v>
      </c>
      <c r="F1221" t="s">
        <v>566</v>
      </c>
      <c r="G1221" s="10">
        <f>'transp cost'!E123</f>
        <v>773501.1</v>
      </c>
      <c r="H1221" s="10">
        <f t="shared" ref="H1221:I1221" si="466">G1221</f>
        <v>773501.1</v>
      </c>
      <c r="I1221" s="10">
        <f t="shared" si="466"/>
        <v>773501.1</v>
      </c>
      <c r="J1221" s="10">
        <f t="shared" si="452"/>
        <v>773501.1</v>
      </c>
      <c r="K1221" s="10">
        <f t="shared" si="452"/>
        <v>773501.1</v>
      </c>
      <c r="L1221" s="10">
        <f t="shared" si="452"/>
        <v>773501.1</v>
      </c>
      <c r="M1221" s="10">
        <f t="shared" si="452"/>
        <v>773501.1</v>
      </c>
      <c r="N1221" s="10">
        <f t="shared" si="452"/>
        <v>773501.1</v>
      </c>
    </row>
    <row r="1222" spans="1:14">
      <c r="A1222">
        <v>2</v>
      </c>
      <c r="B1222">
        <v>31</v>
      </c>
      <c r="C1222" t="s">
        <v>31</v>
      </c>
      <c r="D1222">
        <v>36</v>
      </c>
      <c r="E1222" t="s">
        <v>569</v>
      </c>
      <c r="F1222" t="s">
        <v>566</v>
      </c>
      <c r="G1222" s="10">
        <f>'transp cost'!E124</f>
        <v>1668868.9</v>
      </c>
      <c r="H1222" s="10">
        <f t="shared" ref="H1222:I1222" si="467">G1222</f>
        <v>1668868.9</v>
      </c>
      <c r="I1222" s="10">
        <f t="shared" si="467"/>
        <v>1668868.9</v>
      </c>
      <c r="J1222" s="10">
        <f t="shared" si="452"/>
        <v>1668868.9</v>
      </c>
      <c r="K1222" s="10">
        <f t="shared" si="452"/>
        <v>1668868.9</v>
      </c>
      <c r="L1222" s="10">
        <f t="shared" si="452"/>
        <v>1668868.9</v>
      </c>
      <c r="M1222" s="10">
        <f t="shared" si="452"/>
        <v>1668868.9</v>
      </c>
      <c r="N1222" s="10">
        <f t="shared" si="452"/>
        <v>1668868.9</v>
      </c>
    </row>
    <row r="1223" spans="1:14">
      <c r="A1223">
        <v>3</v>
      </c>
      <c r="B1223">
        <v>32</v>
      </c>
      <c r="C1223" t="s">
        <v>32</v>
      </c>
      <c r="D1223">
        <v>36</v>
      </c>
      <c r="E1223" t="s">
        <v>569</v>
      </c>
      <c r="F1223" t="s">
        <v>566</v>
      </c>
      <c r="G1223" s="10">
        <f>'transp cost'!E125</f>
        <v>2642036</v>
      </c>
      <c r="H1223" s="10">
        <f t="shared" ref="H1223:N1226" si="468">G1223</f>
        <v>2642036</v>
      </c>
      <c r="I1223" s="10">
        <f t="shared" si="468"/>
        <v>2642036</v>
      </c>
      <c r="J1223" s="10">
        <f t="shared" si="468"/>
        <v>2642036</v>
      </c>
      <c r="K1223" s="10">
        <f t="shared" si="468"/>
        <v>2642036</v>
      </c>
      <c r="L1223" s="10">
        <f t="shared" si="468"/>
        <v>2642036</v>
      </c>
      <c r="M1223" s="10">
        <f t="shared" si="468"/>
        <v>2642036</v>
      </c>
      <c r="N1223" s="10">
        <f t="shared" si="468"/>
        <v>2642036</v>
      </c>
    </row>
    <row r="1224" spans="1:14">
      <c r="A1224">
        <v>2</v>
      </c>
      <c r="B1224">
        <v>33</v>
      </c>
      <c r="C1224" t="s">
        <v>33</v>
      </c>
      <c r="D1224">
        <v>36</v>
      </c>
      <c r="E1224" t="s">
        <v>569</v>
      </c>
      <c r="F1224" t="s">
        <v>566</v>
      </c>
      <c r="G1224" s="10">
        <f>'transp cost'!E126</f>
        <v>1390255.1</v>
      </c>
      <c r="H1224" s="10">
        <f t="shared" ref="H1224:I1224" si="469">G1224</f>
        <v>1390255.1</v>
      </c>
      <c r="I1224" s="10">
        <f t="shared" si="469"/>
        <v>1390255.1</v>
      </c>
      <c r="J1224" s="10">
        <f t="shared" si="468"/>
        <v>1390255.1</v>
      </c>
      <c r="K1224" s="10">
        <f t="shared" si="468"/>
        <v>1390255.1</v>
      </c>
      <c r="L1224" s="10">
        <f t="shared" si="468"/>
        <v>1390255.1</v>
      </c>
      <c r="M1224" s="10">
        <f t="shared" si="468"/>
        <v>1390255.1</v>
      </c>
      <c r="N1224" s="10">
        <f t="shared" si="468"/>
        <v>1390255.1</v>
      </c>
    </row>
    <row r="1225" spans="1:14">
      <c r="A1225">
        <v>4</v>
      </c>
      <c r="B1225">
        <v>34</v>
      </c>
      <c r="C1225" t="s">
        <v>34</v>
      </c>
      <c r="D1225">
        <v>36</v>
      </c>
      <c r="E1225" t="s">
        <v>569</v>
      </c>
      <c r="F1225" t="s">
        <v>566</v>
      </c>
      <c r="G1225" s="10">
        <f>'transp cost'!E127</f>
        <v>1042850.6</v>
      </c>
      <c r="H1225" s="10">
        <f t="shared" ref="H1225:I1225" si="470">G1225</f>
        <v>1042850.6</v>
      </c>
      <c r="I1225" s="10">
        <f t="shared" si="470"/>
        <v>1042850.6</v>
      </c>
      <c r="J1225" s="10">
        <f t="shared" si="468"/>
        <v>1042850.6</v>
      </c>
      <c r="K1225" s="10">
        <f t="shared" si="468"/>
        <v>1042850.6</v>
      </c>
      <c r="L1225" s="10">
        <f t="shared" si="468"/>
        <v>1042850.6</v>
      </c>
      <c r="M1225" s="10">
        <f t="shared" si="468"/>
        <v>1042850.6</v>
      </c>
      <c r="N1225" s="10">
        <f t="shared" si="468"/>
        <v>1042850.6</v>
      </c>
    </row>
    <row r="1226" spans="1:14">
      <c r="A1226">
        <v>4</v>
      </c>
      <c r="B1226">
        <v>1</v>
      </c>
      <c r="C1226" t="s">
        <v>1</v>
      </c>
      <c r="D1226">
        <v>37</v>
      </c>
      <c r="E1226" t="s">
        <v>567</v>
      </c>
      <c r="F1226" t="s">
        <v>568</v>
      </c>
      <c r="G1226" s="10">
        <f>Markets!E41</f>
        <v>4993385</v>
      </c>
      <c r="H1226" s="10">
        <f t="shared" ref="H1226:I1226" si="471">G1226</f>
        <v>4993385</v>
      </c>
      <c r="I1226" s="10">
        <f t="shared" si="471"/>
        <v>4993385</v>
      </c>
      <c r="J1226" s="10">
        <f t="shared" si="468"/>
        <v>4993385</v>
      </c>
      <c r="K1226" s="10">
        <f t="shared" si="468"/>
        <v>4993385</v>
      </c>
      <c r="L1226" s="10">
        <f t="shared" si="468"/>
        <v>4993385</v>
      </c>
      <c r="M1226" s="10">
        <f t="shared" si="468"/>
        <v>4993385</v>
      </c>
      <c r="N1226" s="10">
        <f t="shared" si="468"/>
        <v>4993385</v>
      </c>
    </row>
    <row r="1227" spans="1:14">
      <c r="A1227">
        <v>3</v>
      </c>
      <c r="B1227">
        <v>2</v>
      </c>
      <c r="C1227" t="s">
        <v>2</v>
      </c>
      <c r="D1227">
        <v>37</v>
      </c>
      <c r="E1227" t="s">
        <v>567</v>
      </c>
      <c r="F1227" t="s">
        <v>568</v>
      </c>
      <c r="G1227" s="10">
        <f>Markets!E42</f>
        <v>4148588</v>
      </c>
      <c r="H1227" s="10">
        <f t="shared" ref="H1227:N1227" si="472">G1227</f>
        <v>4148588</v>
      </c>
      <c r="I1227" s="10">
        <f t="shared" si="472"/>
        <v>4148588</v>
      </c>
      <c r="J1227" s="10">
        <f t="shared" si="472"/>
        <v>4148588</v>
      </c>
      <c r="K1227" s="10">
        <f t="shared" si="472"/>
        <v>4148588</v>
      </c>
      <c r="L1227" s="10">
        <f t="shared" si="472"/>
        <v>4148588</v>
      </c>
      <c r="M1227" s="10">
        <f t="shared" si="472"/>
        <v>4148588</v>
      </c>
      <c r="N1227" s="10">
        <f t="shared" si="472"/>
        <v>4148588</v>
      </c>
    </row>
    <row r="1228" spans="1:14">
      <c r="A1228">
        <v>1</v>
      </c>
      <c r="B1228">
        <v>3</v>
      </c>
      <c r="C1228" t="s">
        <v>3</v>
      </c>
      <c r="D1228">
        <v>37</v>
      </c>
      <c r="E1228" t="s">
        <v>567</v>
      </c>
      <c r="F1228" t="s">
        <v>568</v>
      </c>
      <c r="G1228" s="10">
        <f>Markets!E43</f>
        <v>1370331</v>
      </c>
      <c r="H1228" s="10">
        <f t="shared" ref="H1228:N1228" si="473">G1228</f>
        <v>1370331</v>
      </c>
      <c r="I1228" s="10">
        <f t="shared" si="473"/>
        <v>1370331</v>
      </c>
      <c r="J1228" s="10">
        <f t="shared" si="473"/>
        <v>1370331</v>
      </c>
      <c r="K1228" s="10">
        <f t="shared" si="473"/>
        <v>1370331</v>
      </c>
      <c r="L1228" s="10">
        <f t="shared" si="473"/>
        <v>1370331</v>
      </c>
      <c r="M1228" s="10">
        <f t="shared" si="473"/>
        <v>1370331</v>
      </c>
      <c r="N1228" s="10">
        <f t="shared" si="473"/>
        <v>1370331</v>
      </c>
    </row>
    <row r="1229" spans="1:14">
      <c r="A1229">
        <v>1</v>
      </c>
      <c r="B1229">
        <v>4</v>
      </c>
      <c r="C1229" t="s">
        <v>4</v>
      </c>
      <c r="D1229">
        <v>37</v>
      </c>
      <c r="E1229" t="s">
        <v>567</v>
      </c>
      <c r="F1229" t="s">
        <v>568</v>
      </c>
      <c r="G1229" s="10">
        <f>Markets!E44</f>
        <v>11934373</v>
      </c>
      <c r="H1229" s="10">
        <f t="shared" ref="H1229:N1229" si="474">G1229</f>
        <v>11934373</v>
      </c>
      <c r="I1229" s="10">
        <f t="shared" si="474"/>
        <v>11934373</v>
      </c>
      <c r="J1229" s="10">
        <f t="shared" si="474"/>
        <v>11934373</v>
      </c>
      <c r="K1229" s="10">
        <f t="shared" si="474"/>
        <v>11934373</v>
      </c>
      <c r="L1229" s="10">
        <f t="shared" si="474"/>
        <v>11934373</v>
      </c>
      <c r="M1229" s="10">
        <f t="shared" si="474"/>
        <v>11934373</v>
      </c>
      <c r="N1229" s="10">
        <f t="shared" si="474"/>
        <v>11934373</v>
      </c>
    </row>
    <row r="1230" spans="1:14">
      <c r="A1230">
        <v>1</v>
      </c>
      <c r="B1230">
        <v>5</v>
      </c>
      <c r="C1230" t="s">
        <v>5</v>
      </c>
      <c r="D1230">
        <v>37</v>
      </c>
      <c r="E1230" t="s">
        <v>567</v>
      </c>
      <c r="F1230" t="s">
        <v>568</v>
      </c>
      <c r="G1230" s="10">
        <f>Markets!E45</f>
        <v>1872136</v>
      </c>
      <c r="H1230" s="10">
        <f t="shared" ref="H1230:N1230" si="475">G1230</f>
        <v>1872136</v>
      </c>
      <c r="I1230" s="10">
        <f t="shared" si="475"/>
        <v>1872136</v>
      </c>
      <c r="J1230" s="10">
        <f t="shared" si="475"/>
        <v>1872136</v>
      </c>
      <c r="K1230" s="10">
        <f t="shared" si="475"/>
        <v>1872136</v>
      </c>
      <c r="L1230" s="10">
        <f t="shared" si="475"/>
        <v>1872136</v>
      </c>
      <c r="M1230" s="10">
        <f t="shared" si="475"/>
        <v>1872136</v>
      </c>
      <c r="N1230" s="10">
        <f t="shared" si="475"/>
        <v>1872136</v>
      </c>
    </row>
    <row r="1231" spans="1:14">
      <c r="A1231">
        <v>4</v>
      </c>
      <c r="B1231">
        <v>6</v>
      </c>
      <c r="C1231" t="s">
        <v>6</v>
      </c>
      <c r="D1231">
        <v>37</v>
      </c>
      <c r="E1231" t="s">
        <v>567</v>
      </c>
      <c r="F1231" t="s">
        <v>568</v>
      </c>
      <c r="G1231" s="10">
        <f>Markets!E46</f>
        <v>1131670</v>
      </c>
      <c r="H1231" s="10">
        <f t="shared" ref="H1231:N1231" si="476">G1231</f>
        <v>1131670</v>
      </c>
      <c r="I1231" s="10">
        <f t="shared" si="476"/>
        <v>1131670</v>
      </c>
      <c r="J1231" s="10">
        <f t="shared" si="476"/>
        <v>1131670</v>
      </c>
      <c r="K1231" s="10">
        <f t="shared" si="476"/>
        <v>1131670</v>
      </c>
      <c r="L1231" s="10">
        <f t="shared" si="476"/>
        <v>1131670</v>
      </c>
      <c r="M1231" s="10">
        <f t="shared" si="476"/>
        <v>1131670</v>
      </c>
      <c r="N1231" s="10">
        <f t="shared" si="476"/>
        <v>1131670</v>
      </c>
    </row>
    <row r="1232" spans="1:14">
      <c r="A1232">
        <v>3</v>
      </c>
      <c r="B1232">
        <v>7</v>
      </c>
      <c r="C1232" t="s">
        <v>7</v>
      </c>
      <c r="D1232">
        <v>37</v>
      </c>
      <c r="E1232" t="s">
        <v>567</v>
      </c>
      <c r="F1232" t="s">
        <v>568</v>
      </c>
      <c r="G1232" s="10">
        <f>Markets!E47</f>
        <v>868819</v>
      </c>
      <c r="H1232" s="10">
        <f t="shared" ref="H1232:N1232" si="477">G1232</f>
        <v>868819</v>
      </c>
      <c r="I1232" s="10">
        <f t="shared" si="477"/>
        <v>868819</v>
      </c>
      <c r="J1232" s="10">
        <f t="shared" si="477"/>
        <v>868819</v>
      </c>
      <c r="K1232" s="10">
        <f t="shared" si="477"/>
        <v>868819</v>
      </c>
      <c r="L1232" s="10">
        <f t="shared" si="477"/>
        <v>868819</v>
      </c>
      <c r="M1232" s="10">
        <f t="shared" si="477"/>
        <v>868819</v>
      </c>
      <c r="N1232" s="10">
        <f t="shared" si="477"/>
        <v>868819</v>
      </c>
    </row>
    <row r="1233" spans="1:14">
      <c r="A1233">
        <v>2</v>
      </c>
      <c r="B1233">
        <v>8</v>
      </c>
      <c r="C1233" t="s">
        <v>8</v>
      </c>
      <c r="D1233">
        <v>37</v>
      </c>
      <c r="E1233" t="s">
        <v>567</v>
      </c>
      <c r="F1233" t="s">
        <v>568</v>
      </c>
      <c r="G1233" s="10">
        <f>Markets!E48</f>
        <v>10154134</v>
      </c>
      <c r="H1233" s="10">
        <f t="shared" ref="H1233:N1233" si="478">G1233</f>
        <v>10154134</v>
      </c>
      <c r="I1233" s="10">
        <f t="shared" si="478"/>
        <v>10154134</v>
      </c>
      <c r="J1233" s="10">
        <f t="shared" si="478"/>
        <v>10154134</v>
      </c>
      <c r="K1233" s="10">
        <f t="shared" si="478"/>
        <v>10154134</v>
      </c>
      <c r="L1233" s="10">
        <f t="shared" si="478"/>
        <v>10154134</v>
      </c>
      <c r="M1233" s="10">
        <f t="shared" si="478"/>
        <v>10154134</v>
      </c>
      <c r="N1233" s="10">
        <f t="shared" si="478"/>
        <v>10154134</v>
      </c>
    </row>
    <row r="1234" spans="1:14">
      <c r="A1234">
        <v>3</v>
      </c>
      <c r="B1234">
        <v>9</v>
      </c>
      <c r="C1234" t="s">
        <v>9</v>
      </c>
      <c r="D1234">
        <v>37</v>
      </c>
      <c r="E1234" t="s">
        <v>567</v>
      </c>
      <c r="F1234" t="s">
        <v>568</v>
      </c>
      <c r="G1234" s="10">
        <f>Markets!E49</f>
        <v>3397164</v>
      </c>
      <c r="H1234" s="10">
        <f t="shared" ref="H1234:N1234" si="479">G1234</f>
        <v>3397164</v>
      </c>
      <c r="I1234" s="10">
        <f t="shared" si="479"/>
        <v>3397164</v>
      </c>
      <c r="J1234" s="10">
        <f t="shared" si="479"/>
        <v>3397164</v>
      </c>
      <c r="K1234" s="10">
        <f t="shared" si="479"/>
        <v>3397164</v>
      </c>
      <c r="L1234" s="10">
        <f t="shared" si="479"/>
        <v>3397164</v>
      </c>
      <c r="M1234" s="10">
        <f t="shared" si="479"/>
        <v>3397164</v>
      </c>
      <c r="N1234" s="10">
        <f t="shared" si="479"/>
        <v>3397164</v>
      </c>
    </row>
    <row r="1235" spans="1:14">
      <c r="A1235">
        <v>3</v>
      </c>
      <c r="B1235">
        <v>10</v>
      </c>
      <c r="C1235" t="s">
        <v>10</v>
      </c>
      <c r="D1235">
        <v>37</v>
      </c>
      <c r="E1235" t="s">
        <v>567</v>
      </c>
      <c r="F1235" t="s">
        <v>568</v>
      </c>
      <c r="G1235" s="10">
        <f>Markets!E50</f>
        <v>46668214</v>
      </c>
      <c r="H1235" s="10">
        <f t="shared" ref="H1235:N1235" si="480">G1235</f>
        <v>46668214</v>
      </c>
      <c r="I1235" s="10">
        <f t="shared" si="480"/>
        <v>46668214</v>
      </c>
      <c r="J1235" s="10">
        <f t="shared" si="480"/>
        <v>46668214</v>
      </c>
      <c r="K1235" s="10">
        <f t="shared" si="480"/>
        <v>46668214</v>
      </c>
      <c r="L1235" s="10">
        <f t="shared" si="480"/>
        <v>46668214</v>
      </c>
      <c r="M1235" s="10">
        <f t="shared" si="480"/>
        <v>46668214</v>
      </c>
      <c r="N1235" s="10">
        <f t="shared" si="480"/>
        <v>46668214</v>
      </c>
    </row>
    <row r="1236" spans="1:14">
      <c r="A1236">
        <v>3</v>
      </c>
      <c r="B1236">
        <v>11</v>
      </c>
      <c r="C1236" t="s">
        <v>11</v>
      </c>
      <c r="D1236">
        <v>37</v>
      </c>
      <c r="E1236" t="s">
        <v>567</v>
      </c>
      <c r="F1236" t="s">
        <v>568</v>
      </c>
      <c r="G1236" s="10">
        <f>Markets!E51</f>
        <v>33753023</v>
      </c>
      <c r="H1236" s="10">
        <f t="shared" ref="H1236:N1236" si="481">G1236</f>
        <v>33753023</v>
      </c>
      <c r="I1236" s="10">
        <f t="shared" si="481"/>
        <v>33753023</v>
      </c>
      <c r="J1236" s="10">
        <f t="shared" si="481"/>
        <v>33753023</v>
      </c>
      <c r="K1236" s="10">
        <f t="shared" si="481"/>
        <v>33753023</v>
      </c>
      <c r="L1236" s="10">
        <f t="shared" si="481"/>
        <v>33753023</v>
      </c>
      <c r="M1236" s="10">
        <f t="shared" si="481"/>
        <v>33753023</v>
      </c>
      <c r="N1236" s="10">
        <f t="shared" si="481"/>
        <v>33753023</v>
      </c>
    </row>
    <row r="1237" spans="1:14">
      <c r="A1237">
        <v>3</v>
      </c>
      <c r="B1237">
        <v>12</v>
      </c>
      <c r="C1237" t="s">
        <v>12</v>
      </c>
      <c r="D1237">
        <v>37</v>
      </c>
      <c r="E1237" t="s">
        <v>567</v>
      </c>
      <c r="F1237" t="s">
        <v>568</v>
      </c>
      <c r="G1237" s="10">
        <f>Markets!E52</f>
        <v>38828061</v>
      </c>
      <c r="H1237" s="10">
        <f t="shared" ref="H1237:N1237" si="482">G1237</f>
        <v>38828061</v>
      </c>
      <c r="I1237" s="10">
        <f t="shared" si="482"/>
        <v>38828061</v>
      </c>
      <c r="J1237" s="10">
        <f t="shared" si="482"/>
        <v>38828061</v>
      </c>
      <c r="K1237" s="10">
        <f t="shared" si="482"/>
        <v>38828061</v>
      </c>
      <c r="L1237" s="10">
        <f t="shared" si="482"/>
        <v>38828061</v>
      </c>
      <c r="M1237" s="10">
        <f t="shared" si="482"/>
        <v>38828061</v>
      </c>
      <c r="N1237" s="10">
        <f t="shared" si="482"/>
        <v>38828061</v>
      </c>
    </row>
    <row r="1238" spans="1:14">
      <c r="A1238">
        <v>1</v>
      </c>
      <c r="B1238">
        <v>13</v>
      </c>
      <c r="C1238" t="s">
        <v>13</v>
      </c>
      <c r="D1238">
        <v>37</v>
      </c>
      <c r="E1238" t="s">
        <v>567</v>
      </c>
      <c r="F1238" t="s">
        <v>568</v>
      </c>
      <c r="G1238" s="10">
        <f>Markets!E53</f>
        <v>4783209</v>
      </c>
      <c r="H1238" s="10">
        <f t="shared" ref="H1238:N1238" si="483">G1238</f>
        <v>4783209</v>
      </c>
      <c r="I1238" s="10">
        <f t="shared" si="483"/>
        <v>4783209</v>
      </c>
      <c r="J1238" s="10">
        <f t="shared" si="483"/>
        <v>4783209</v>
      </c>
      <c r="K1238" s="10">
        <f t="shared" si="483"/>
        <v>4783209</v>
      </c>
      <c r="L1238" s="10">
        <f t="shared" si="483"/>
        <v>4783209</v>
      </c>
      <c r="M1238" s="10">
        <f t="shared" si="483"/>
        <v>4783209</v>
      </c>
      <c r="N1238" s="10">
        <f t="shared" si="483"/>
        <v>4783209</v>
      </c>
    </row>
    <row r="1239" spans="1:14">
      <c r="A1239">
        <v>2</v>
      </c>
      <c r="B1239">
        <v>14</v>
      </c>
      <c r="C1239" t="s">
        <v>14</v>
      </c>
      <c r="D1239">
        <v>37</v>
      </c>
      <c r="E1239" t="s">
        <v>567</v>
      </c>
      <c r="F1239" t="s">
        <v>568</v>
      </c>
      <c r="G1239" s="10">
        <f>Markets!E54</f>
        <v>3984315</v>
      </c>
      <c r="H1239" s="10">
        <f t="shared" ref="H1239:N1239" si="484">G1239</f>
        <v>3984315</v>
      </c>
      <c r="I1239" s="10">
        <f t="shared" si="484"/>
        <v>3984315</v>
      </c>
      <c r="J1239" s="10">
        <f t="shared" si="484"/>
        <v>3984315</v>
      </c>
      <c r="K1239" s="10">
        <f t="shared" si="484"/>
        <v>3984315</v>
      </c>
      <c r="L1239" s="10">
        <f t="shared" si="484"/>
        <v>3984315</v>
      </c>
      <c r="M1239" s="10">
        <f t="shared" si="484"/>
        <v>3984315</v>
      </c>
      <c r="N1239" s="10">
        <f t="shared" si="484"/>
        <v>3984315</v>
      </c>
    </row>
    <row r="1240" spans="1:14">
      <c r="A1240">
        <v>3</v>
      </c>
      <c r="B1240">
        <v>15</v>
      </c>
      <c r="C1240" t="s">
        <v>15</v>
      </c>
      <c r="D1240">
        <v>37</v>
      </c>
      <c r="E1240" t="s">
        <v>567</v>
      </c>
      <c r="F1240" t="s">
        <v>568</v>
      </c>
      <c r="G1240" s="10">
        <f>Markets!E55</f>
        <v>2490178</v>
      </c>
      <c r="H1240" s="10">
        <f t="shared" ref="H1240:N1240" si="485">G1240</f>
        <v>2490178</v>
      </c>
      <c r="I1240" s="10">
        <f t="shared" si="485"/>
        <v>2490178</v>
      </c>
      <c r="J1240" s="10">
        <f t="shared" si="485"/>
        <v>2490178</v>
      </c>
      <c r="K1240" s="10">
        <f t="shared" si="485"/>
        <v>2490178</v>
      </c>
      <c r="L1240" s="10">
        <f t="shared" si="485"/>
        <v>2490178</v>
      </c>
      <c r="M1240" s="10">
        <f t="shared" si="485"/>
        <v>2490178</v>
      </c>
      <c r="N1240" s="10">
        <f t="shared" si="485"/>
        <v>2490178</v>
      </c>
    </row>
    <row r="1241" spans="1:14">
      <c r="A1241">
        <v>2</v>
      </c>
      <c r="B1241">
        <v>16</v>
      </c>
      <c r="C1241" t="s">
        <v>16</v>
      </c>
      <c r="D1241">
        <v>37</v>
      </c>
      <c r="E1241" t="s">
        <v>567</v>
      </c>
      <c r="F1241" t="s">
        <v>568</v>
      </c>
      <c r="G1241" s="10">
        <f>Markets!E56</f>
        <v>3422676</v>
      </c>
      <c r="H1241" s="10">
        <f t="shared" ref="H1241:N1241" si="486">G1241</f>
        <v>3422676</v>
      </c>
      <c r="I1241" s="10">
        <f t="shared" si="486"/>
        <v>3422676</v>
      </c>
      <c r="J1241" s="10">
        <f t="shared" si="486"/>
        <v>3422676</v>
      </c>
      <c r="K1241" s="10">
        <f t="shared" si="486"/>
        <v>3422676</v>
      </c>
      <c r="L1241" s="10">
        <f t="shared" si="486"/>
        <v>3422676</v>
      </c>
      <c r="M1241" s="10">
        <f t="shared" si="486"/>
        <v>3422676</v>
      </c>
      <c r="N1241" s="10">
        <f t="shared" si="486"/>
        <v>3422676</v>
      </c>
    </row>
    <row r="1242" spans="1:14">
      <c r="A1242">
        <v>1</v>
      </c>
      <c r="B1242">
        <v>17</v>
      </c>
      <c r="C1242" t="s">
        <v>17</v>
      </c>
      <c r="D1242">
        <v>37</v>
      </c>
      <c r="E1242" t="s">
        <v>567</v>
      </c>
      <c r="F1242" t="s">
        <v>568</v>
      </c>
      <c r="G1242" s="10">
        <f>Markets!E57</f>
        <v>639639</v>
      </c>
      <c r="H1242" s="10">
        <f t="shared" ref="H1242:N1242" si="487">G1242</f>
        <v>639639</v>
      </c>
      <c r="I1242" s="10">
        <f t="shared" si="487"/>
        <v>639639</v>
      </c>
      <c r="J1242" s="10">
        <f t="shared" si="487"/>
        <v>639639</v>
      </c>
      <c r="K1242" s="10">
        <f t="shared" si="487"/>
        <v>639639</v>
      </c>
      <c r="L1242" s="10">
        <f t="shared" si="487"/>
        <v>639639</v>
      </c>
      <c r="M1242" s="10">
        <f t="shared" si="487"/>
        <v>639639</v>
      </c>
      <c r="N1242" s="10">
        <f t="shared" si="487"/>
        <v>639639</v>
      </c>
    </row>
    <row r="1243" spans="1:14">
      <c r="A1243">
        <v>2</v>
      </c>
      <c r="B1243">
        <v>18</v>
      </c>
      <c r="C1243" t="s">
        <v>48</v>
      </c>
      <c r="D1243">
        <v>37</v>
      </c>
      <c r="E1243" t="s">
        <v>567</v>
      </c>
      <c r="F1243" t="s">
        <v>568</v>
      </c>
      <c r="G1243" s="10">
        <f>Markets!E58</f>
        <v>1968313</v>
      </c>
      <c r="H1243" s="10">
        <f t="shared" ref="H1243:N1243" si="488">G1243</f>
        <v>1968313</v>
      </c>
      <c r="I1243" s="10">
        <f t="shared" si="488"/>
        <v>1968313</v>
      </c>
      <c r="J1243" s="10">
        <f t="shared" si="488"/>
        <v>1968313</v>
      </c>
      <c r="K1243" s="10">
        <f t="shared" si="488"/>
        <v>1968313</v>
      </c>
      <c r="L1243" s="10">
        <f t="shared" si="488"/>
        <v>1968313</v>
      </c>
      <c r="M1243" s="10">
        <f t="shared" si="488"/>
        <v>1968313</v>
      </c>
      <c r="N1243" s="10">
        <f t="shared" si="488"/>
        <v>1968313</v>
      </c>
    </row>
    <row r="1244" spans="1:14">
      <c r="A1244">
        <v>2</v>
      </c>
      <c r="B1244">
        <v>19</v>
      </c>
      <c r="C1244" t="s">
        <v>19</v>
      </c>
      <c r="D1244">
        <v>37</v>
      </c>
      <c r="E1244" t="s">
        <v>567</v>
      </c>
      <c r="F1244" t="s">
        <v>568</v>
      </c>
      <c r="G1244" s="10">
        <f>Markets!E59</f>
        <v>8109601</v>
      </c>
      <c r="H1244" s="10">
        <f t="shared" ref="H1244:N1244" si="489">G1244</f>
        <v>8109601</v>
      </c>
      <c r="I1244" s="10">
        <f t="shared" si="489"/>
        <v>8109601</v>
      </c>
      <c r="J1244" s="10">
        <f t="shared" si="489"/>
        <v>8109601</v>
      </c>
      <c r="K1244" s="10">
        <f t="shared" si="489"/>
        <v>8109601</v>
      </c>
      <c r="L1244" s="10">
        <f t="shared" si="489"/>
        <v>8109601</v>
      </c>
      <c r="M1244" s="10">
        <f t="shared" si="489"/>
        <v>8109601</v>
      </c>
      <c r="N1244" s="10">
        <f t="shared" si="489"/>
        <v>8109601</v>
      </c>
    </row>
    <row r="1245" spans="1:14">
      <c r="A1245">
        <v>2</v>
      </c>
      <c r="B1245">
        <v>20</v>
      </c>
      <c r="C1245" t="s">
        <v>20</v>
      </c>
      <c r="D1245">
        <v>37</v>
      </c>
      <c r="E1245" t="s">
        <v>567</v>
      </c>
      <c r="F1245" t="s">
        <v>568</v>
      </c>
      <c r="G1245" s="10">
        <f>Markets!E60</f>
        <v>1160275</v>
      </c>
      <c r="H1245" s="10">
        <f t="shared" ref="H1245:N1245" si="490">G1245</f>
        <v>1160275</v>
      </c>
      <c r="I1245" s="10">
        <f t="shared" si="490"/>
        <v>1160275</v>
      </c>
      <c r="J1245" s="10">
        <f t="shared" si="490"/>
        <v>1160275</v>
      </c>
      <c r="K1245" s="10">
        <f t="shared" si="490"/>
        <v>1160275</v>
      </c>
      <c r="L1245" s="10">
        <f t="shared" si="490"/>
        <v>1160275</v>
      </c>
      <c r="M1245" s="10">
        <f t="shared" si="490"/>
        <v>1160275</v>
      </c>
      <c r="N1245" s="10">
        <f t="shared" si="490"/>
        <v>1160275</v>
      </c>
    </row>
    <row r="1246" spans="1:14">
      <c r="A1246">
        <v>3</v>
      </c>
      <c r="B1246">
        <v>21</v>
      </c>
      <c r="C1246" t="s">
        <v>21</v>
      </c>
      <c r="D1246">
        <v>37</v>
      </c>
      <c r="E1246" t="s">
        <v>567</v>
      </c>
      <c r="F1246" t="s">
        <v>568</v>
      </c>
      <c r="G1246" s="10">
        <f>Markets!E61</f>
        <v>1683856</v>
      </c>
      <c r="H1246" s="10">
        <f t="shared" ref="H1246:N1246" si="491">G1246</f>
        <v>1683856</v>
      </c>
      <c r="I1246" s="10">
        <f t="shared" si="491"/>
        <v>1683856</v>
      </c>
      <c r="J1246" s="10">
        <f t="shared" si="491"/>
        <v>1683856</v>
      </c>
      <c r="K1246" s="10">
        <f t="shared" si="491"/>
        <v>1683856</v>
      </c>
      <c r="L1246" s="10">
        <f t="shared" si="491"/>
        <v>1683856</v>
      </c>
      <c r="M1246" s="10">
        <f t="shared" si="491"/>
        <v>1683856</v>
      </c>
      <c r="N1246" s="10">
        <f t="shared" si="491"/>
        <v>1683856</v>
      </c>
    </row>
    <row r="1247" spans="1:14">
      <c r="A1247">
        <v>3</v>
      </c>
      <c r="B1247">
        <v>22</v>
      </c>
      <c r="C1247" t="s">
        <v>22</v>
      </c>
      <c r="D1247">
        <v>37</v>
      </c>
      <c r="E1247" t="s">
        <v>567</v>
      </c>
      <c r="F1247" t="s">
        <v>568</v>
      </c>
      <c r="G1247" s="10">
        <f>Markets!E62</f>
        <v>4830118</v>
      </c>
      <c r="H1247" s="10">
        <f t="shared" ref="H1247:N1247" si="492">G1247</f>
        <v>4830118</v>
      </c>
      <c r="I1247" s="10">
        <f t="shared" si="492"/>
        <v>4830118</v>
      </c>
      <c r="J1247" s="10">
        <f t="shared" si="492"/>
        <v>4830118</v>
      </c>
      <c r="K1247" s="10">
        <f t="shared" si="492"/>
        <v>4830118</v>
      </c>
      <c r="L1247" s="10">
        <f t="shared" si="492"/>
        <v>4830118</v>
      </c>
      <c r="M1247" s="10">
        <f t="shared" si="492"/>
        <v>4830118</v>
      </c>
      <c r="N1247" s="10">
        <f t="shared" si="492"/>
        <v>4830118</v>
      </c>
    </row>
    <row r="1248" spans="1:14">
      <c r="A1248">
        <v>3</v>
      </c>
      <c r="B1248">
        <v>23</v>
      </c>
      <c r="C1248" t="s">
        <v>23</v>
      </c>
      <c r="D1248">
        <v>37</v>
      </c>
      <c r="E1248" t="s">
        <v>567</v>
      </c>
      <c r="F1248" t="s">
        <v>568</v>
      </c>
      <c r="G1248" s="10">
        <f>Markets!E63</f>
        <v>5112760</v>
      </c>
      <c r="H1248" s="10">
        <f t="shared" ref="H1248:N1248" si="493">G1248</f>
        <v>5112760</v>
      </c>
      <c r="I1248" s="10">
        <f t="shared" si="493"/>
        <v>5112760</v>
      </c>
      <c r="J1248" s="10">
        <f t="shared" si="493"/>
        <v>5112760</v>
      </c>
      <c r="K1248" s="10">
        <f t="shared" si="493"/>
        <v>5112760</v>
      </c>
      <c r="L1248" s="10">
        <f t="shared" si="493"/>
        <v>5112760</v>
      </c>
      <c r="M1248" s="10">
        <f t="shared" si="493"/>
        <v>5112760</v>
      </c>
      <c r="N1248" s="10">
        <f t="shared" si="493"/>
        <v>5112760</v>
      </c>
    </row>
    <row r="1249" spans="1:14">
      <c r="A1249">
        <v>2</v>
      </c>
      <c r="B1249">
        <v>24</v>
      </c>
      <c r="C1249" t="s">
        <v>24</v>
      </c>
      <c r="D1249">
        <v>37</v>
      </c>
      <c r="E1249" t="s">
        <v>567</v>
      </c>
      <c r="F1249" t="s">
        <v>568</v>
      </c>
      <c r="G1249" s="10">
        <f>Markets!E64</f>
        <v>3143088</v>
      </c>
      <c r="H1249" s="10">
        <f t="shared" ref="H1249:N1249" si="494">G1249</f>
        <v>3143088</v>
      </c>
      <c r="I1249" s="10">
        <f t="shared" si="494"/>
        <v>3143088</v>
      </c>
      <c r="J1249" s="10">
        <f t="shared" si="494"/>
        <v>3143088</v>
      </c>
      <c r="K1249" s="10">
        <f t="shared" si="494"/>
        <v>3143088</v>
      </c>
      <c r="L1249" s="10">
        <f t="shared" si="494"/>
        <v>3143088</v>
      </c>
      <c r="M1249" s="10">
        <f t="shared" si="494"/>
        <v>3143088</v>
      </c>
      <c r="N1249" s="10">
        <f t="shared" si="494"/>
        <v>3143088</v>
      </c>
    </row>
    <row r="1250" spans="1:14">
      <c r="A1250">
        <v>2</v>
      </c>
      <c r="B1250">
        <v>25</v>
      </c>
      <c r="C1250" t="s">
        <v>25</v>
      </c>
      <c r="D1250">
        <v>37</v>
      </c>
      <c r="E1250" t="s">
        <v>567</v>
      </c>
      <c r="F1250" t="s">
        <v>568</v>
      </c>
      <c r="G1250" s="10">
        <f>Markets!E65</f>
        <v>6330941</v>
      </c>
      <c r="H1250" s="10">
        <f t="shared" ref="H1250:N1250" si="495">G1250</f>
        <v>6330941</v>
      </c>
      <c r="I1250" s="10">
        <f t="shared" si="495"/>
        <v>6330941</v>
      </c>
      <c r="J1250" s="10">
        <f t="shared" si="495"/>
        <v>6330941</v>
      </c>
      <c r="K1250" s="10">
        <f t="shared" si="495"/>
        <v>6330941</v>
      </c>
      <c r="L1250" s="10">
        <f t="shared" si="495"/>
        <v>6330941</v>
      </c>
      <c r="M1250" s="10">
        <f t="shared" si="495"/>
        <v>6330941</v>
      </c>
      <c r="N1250" s="10">
        <f t="shared" si="495"/>
        <v>6330941</v>
      </c>
    </row>
    <row r="1251" spans="1:14">
      <c r="A1251">
        <v>3</v>
      </c>
      <c r="B1251">
        <v>26</v>
      </c>
      <c r="C1251" t="s">
        <v>26</v>
      </c>
      <c r="D1251">
        <v>37</v>
      </c>
      <c r="E1251" t="s">
        <v>567</v>
      </c>
      <c r="F1251" t="s">
        <v>568</v>
      </c>
      <c r="G1251" s="10">
        <f>Markets!E66</f>
        <v>1279994</v>
      </c>
      <c r="H1251" s="10">
        <f t="shared" ref="H1251:N1251" si="496">G1251</f>
        <v>1279994</v>
      </c>
      <c r="I1251" s="10">
        <f t="shared" si="496"/>
        <v>1279994</v>
      </c>
      <c r="J1251" s="10">
        <f t="shared" si="496"/>
        <v>1279994</v>
      </c>
      <c r="K1251" s="10">
        <f t="shared" si="496"/>
        <v>1279994</v>
      </c>
      <c r="L1251" s="10">
        <f t="shared" si="496"/>
        <v>1279994</v>
      </c>
      <c r="M1251" s="10">
        <f t="shared" si="496"/>
        <v>1279994</v>
      </c>
      <c r="N1251" s="10">
        <f t="shared" si="496"/>
        <v>1279994</v>
      </c>
    </row>
    <row r="1252" spans="1:14">
      <c r="A1252">
        <v>2</v>
      </c>
      <c r="B1252">
        <v>27</v>
      </c>
      <c r="C1252" t="s">
        <v>27</v>
      </c>
      <c r="D1252">
        <v>37</v>
      </c>
      <c r="E1252" t="s">
        <v>567</v>
      </c>
      <c r="F1252" t="s">
        <v>568</v>
      </c>
      <c r="G1252" s="10">
        <f>Markets!E67</f>
        <v>8512608</v>
      </c>
      <c r="H1252" s="10">
        <f t="shared" ref="H1252:N1252" si="497">G1252</f>
        <v>8512608</v>
      </c>
      <c r="I1252" s="10">
        <f t="shared" si="497"/>
        <v>8512608</v>
      </c>
      <c r="J1252" s="10">
        <f t="shared" si="497"/>
        <v>8512608</v>
      </c>
      <c r="K1252" s="10">
        <f t="shared" si="497"/>
        <v>8512608</v>
      </c>
      <c r="L1252" s="10">
        <f t="shared" si="497"/>
        <v>8512608</v>
      </c>
      <c r="M1252" s="10">
        <f t="shared" si="497"/>
        <v>8512608</v>
      </c>
      <c r="N1252" s="10">
        <f t="shared" si="497"/>
        <v>8512608</v>
      </c>
    </row>
    <row r="1253" spans="1:14">
      <c r="A1253">
        <v>2</v>
      </c>
      <c r="B1253">
        <v>28</v>
      </c>
      <c r="C1253" t="s">
        <v>28</v>
      </c>
      <c r="D1253">
        <v>37</v>
      </c>
      <c r="E1253" t="s">
        <v>567</v>
      </c>
      <c r="F1253" t="s">
        <v>568</v>
      </c>
      <c r="G1253" s="10">
        <f>Markets!E68</f>
        <v>2872857</v>
      </c>
      <c r="H1253" s="10">
        <f t="shared" ref="H1253:N1253" si="498">G1253</f>
        <v>2872857</v>
      </c>
      <c r="I1253" s="10">
        <f t="shared" si="498"/>
        <v>2872857</v>
      </c>
      <c r="J1253" s="10">
        <f t="shared" si="498"/>
        <v>2872857</v>
      </c>
      <c r="K1253" s="10">
        <f t="shared" si="498"/>
        <v>2872857</v>
      </c>
      <c r="L1253" s="10">
        <f t="shared" si="498"/>
        <v>2872857</v>
      </c>
      <c r="M1253" s="10">
        <f t="shared" si="498"/>
        <v>2872857</v>
      </c>
      <c r="N1253" s="10">
        <f t="shared" si="498"/>
        <v>2872857</v>
      </c>
    </row>
    <row r="1254" spans="1:14">
      <c r="A1254">
        <v>4</v>
      </c>
      <c r="B1254">
        <v>29</v>
      </c>
      <c r="C1254" t="s">
        <v>29</v>
      </c>
      <c r="D1254">
        <v>37</v>
      </c>
      <c r="E1254" t="s">
        <v>567</v>
      </c>
      <c r="F1254" t="s">
        <v>568</v>
      </c>
      <c r="G1254" s="10">
        <f>Markets!E69</f>
        <v>2495248</v>
      </c>
      <c r="H1254" s="10">
        <f t="shared" ref="H1254:N1254" si="499">G1254</f>
        <v>2495248</v>
      </c>
      <c r="I1254" s="10">
        <f t="shared" si="499"/>
        <v>2495248</v>
      </c>
      <c r="J1254" s="10">
        <f t="shared" si="499"/>
        <v>2495248</v>
      </c>
      <c r="K1254" s="10">
        <f t="shared" si="499"/>
        <v>2495248</v>
      </c>
      <c r="L1254" s="10">
        <f t="shared" si="499"/>
        <v>2495248</v>
      </c>
      <c r="M1254" s="10">
        <f t="shared" si="499"/>
        <v>2495248</v>
      </c>
      <c r="N1254" s="10">
        <f t="shared" si="499"/>
        <v>2495248</v>
      </c>
    </row>
    <row r="1255" spans="1:14">
      <c r="A1255">
        <v>3</v>
      </c>
      <c r="B1255">
        <v>30</v>
      </c>
      <c r="C1255" t="s">
        <v>30</v>
      </c>
      <c r="D1255">
        <v>37</v>
      </c>
      <c r="E1255" t="s">
        <v>567</v>
      </c>
      <c r="F1255" t="s">
        <v>568</v>
      </c>
      <c r="G1255" s="10">
        <f>Markets!E70</f>
        <v>2409921</v>
      </c>
      <c r="H1255" s="10">
        <f t="shared" ref="H1255:N1255" si="500">G1255</f>
        <v>2409921</v>
      </c>
      <c r="I1255" s="10">
        <f t="shared" si="500"/>
        <v>2409921</v>
      </c>
      <c r="J1255" s="10">
        <f t="shared" si="500"/>
        <v>2409921</v>
      </c>
      <c r="K1255" s="10">
        <f t="shared" si="500"/>
        <v>2409921</v>
      </c>
      <c r="L1255" s="10">
        <f t="shared" si="500"/>
        <v>2409921</v>
      </c>
      <c r="M1255" s="10">
        <f t="shared" si="500"/>
        <v>2409921</v>
      </c>
      <c r="N1255" s="10">
        <f t="shared" si="500"/>
        <v>2409921</v>
      </c>
    </row>
    <row r="1256" spans="1:14">
      <c r="A1256">
        <v>2</v>
      </c>
      <c r="B1256">
        <v>31</v>
      </c>
      <c r="C1256" t="s">
        <v>31</v>
      </c>
      <c r="D1256">
        <v>37</v>
      </c>
      <c r="E1256" t="s">
        <v>567</v>
      </c>
      <c r="F1256" t="s">
        <v>568</v>
      </c>
      <c r="G1256" s="10">
        <f>Markets!E71</f>
        <v>5190577</v>
      </c>
      <c r="H1256" s="10">
        <f t="shared" ref="H1256:N1256" si="501">G1256</f>
        <v>5190577</v>
      </c>
      <c r="I1256" s="10">
        <f t="shared" si="501"/>
        <v>5190577</v>
      </c>
      <c r="J1256" s="10">
        <f t="shared" si="501"/>
        <v>5190577</v>
      </c>
      <c r="K1256" s="10">
        <f t="shared" si="501"/>
        <v>5190577</v>
      </c>
      <c r="L1256" s="10">
        <f t="shared" si="501"/>
        <v>5190577</v>
      </c>
      <c r="M1256" s="10">
        <f t="shared" si="501"/>
        <v>5190577</v>
      </c>
      <c r="N1256" s="10">
        <f t="shared" si="501"/>
        <v>5190577</v>
      </c>
    </row>
    <row r="1257" spans="1:14">
      <c r="A1257">
        <v>3</v>
      </c>
      <c r="B1257">
        <v>32</v>
      </c>
      <c r="C1257" t="s">
        <v>32</v>
      </c>
      <c r="D1257">
        <v>37</v>
      </c>
      <c r="E1257" t="s">
        <v>567</v>
      </c>
      <c r="F1257" t="s">
        <v>568</v>
      </c>
      <c r="G1257" s="10">
        <f>Markets!E72</f>
        <v>8043042</v>
      </c>
      <c r="H1257" s="10">
        <f t="shared" ref="H1257:N1257" si="502">G1257</f>
        <v>8043042</v>
      </c>
      <c r="I1257" s="10">
        <f t="shared" si="502"/>
        <v>8043042</v>
      </c>
      <c r="J1257" s="10">
        <f t="shared" si="502"/>
        <v>8043042</v>
      </c>
      <c r="K1257" s="10">
        <f t="shared" si="502"/>
        <v>8043042</v>
      </c>
      <c r="L1257" s="10">
        <f t="shared" si="502"/>
        <v>8043042</v>
      </c>
      <c r="M1257" s="10">
        <f t="shared" si="502"/>
        <v>8043042</v>
      </c>
      <c r="N1257" s="10">
        <f t="shared" si="502"/>
        <v>8043042</v>
      </c>
    </row>
    <row r="1258" spans="1:14">
      <c r="A1258">
        <v>2</v>
      </c>
      <c r="B1258">
        <v>33</v>
      </c>
      <c r="C1258" t="s">
        <v>33</v>
      </c>
      <c r="D1258">
        <v>37</v>
      </c>
      <c r="E1258" t="s">
        <v>567</v>
      </c>
      <c r="F1258" t="s">
        <v>568</v>
      </c>
      <c r="G1258" s="10">
        <f>Markets!E73</f>
        <v>13923262</v>
      </c>
      <c r="H1258" s="10">
        <f t="shared" ref="H1258:N1258" si="503">G1258</f>
        <v>13923262</v>
      </c>
      <c r="I1258" s="10">
        <f t="shared" si="503"/>
        <v>13923262</v>
      </c>
      <c r="J1258" s="10">
        <f t="shared" si="503"/>
        <v>13923262</v>
      </c>
      <c r="K1258" s="10">
        <f t="shared" si="503"/>
        <v>13923262</v>
      </c>
      <c r="L1258" s="10">
        <f t="shared" si="503"/>
        <v>13923262</v>
      </c>
      <c r="M1258" s="10">
        <f t="shared" si="503"/>
        <v>13923262</v>
      </c>
      <c r="N1258" s="10">
        <f t="shared" si="503"/>
        <v>13923262</v>
      </c>
    </row>
    <row r="1259" spans="1:14">
      <c r="A1259">
        <v>4</v>
      </c>
      <c r="B1259">
        <v>34</v>
      </c>
      <c r="C1259" t="s">
        <v>34</v>
      </c>
      <c r="D1259">
        <v>37</v>
      </c>
      <c r="E1259" t="s">
        <v>567</v>
      </c>
      <c r="F1259" t="s">
        <v>568</v>
      </c>
      <c r="G1259" s="10">
        <f>Markets!E74</f>
        <v>3675768</v>
      </c>
      <c r="H1259" s="10">
        <f t="shared" ref="H1259:N1259" si="504">G1259</f>
        <v>3675768</v>
      </c>
      <c r="I1259" s="10">
        <f t="shared" si="504"/>
        <v>3675768</v>
      </c>
      <c r="J1259" s="10">
        <f t="shared" si="504"/>
        <v>3675768</v>
      </c>
      <c r="K1259" s="10">
        <f t="shared" si="504"/>
        <v>3675768</v>
      </c>
      <c r="L1259" s="10">
        <f t="shared" si="504"/>
        <v>3675768</v>
      </c>
      <c r="M1259" s="10">
        <f t="shared" si="504"/>
        <v>3675768</v>
      </c>
      <c r="N1259" s="10">
        <f t="shared" si="504"/>
        <v>3675768</v>
      </c>
    </row>
    <row r="1260" spans="1:14">
      <c r="A1260">
        <v>4</v>
      </c>
      <c r="B1260">
        <v>1</v>
      </c>
      <c r="C1260" t="s">
        <v>1</v>
      </c>
      <c r="D1260">
        <v>38</v>
      </c>
      <c r="E1260" t="s">
        <v>575</v>
      </c>
      <c r="F1260" t="s">
        <v>576</v>
      </c>
      <c r="G1260" s="9">
        <f>$J$104/G1226</f>
        <v>22.562957192365499</v>
      </c>
      <c r="H1260" s="9">
        <f t="shared" ref="H1260:N1260" si="505">$J$104/H1226</f>
        <v>22.562957192365499</v>
      </c>
      <c r="I1260" s="9">
        <f t="shared" si="505"/>
        <v>22.562957192365499</v>
      </c>
      <c r="J1260" s="9">
        <f t="shared" si="505"/>
        <v>22.562957192365499</v>
      </c>
      <c r="K1260" s="9">
        <f t="shared" si="505"/>
        <v>22.562957192365499</v>
      </c>
      <c r="L1260" s="9">
        <f t="shared" si="505"/>
        <v>22.562957192365499</v>
      </c>
      <c r="M1260" s="9">
        <f t="shared" si="505"/>
        <v>22.562957192365499</v>
      </c>
      <c r="N1260" s="9">
        <f t="shared" si="505"/>
        <v>22.562957192365499</v>
      </c>
    </row>
    <row r="1261" spans="1:14">
      <c r="A1261">
        <v>3</v>
      </c>
      <c r="B1261">
        <v>2</v>
      </c>
      <c r="C1261" t="s">
        <v>2</v>
      </c>
      <c r="D1261">
        <v>38</v>
      </c>
      <c r="E1261" t="s">
        <v>575</v>
      </c>
      <c r="F1261" t="s">
        <v>576</v>
      </c>
      <c r="G1261" s="9">
        <f t="shared" ref="G1261:N1261" si="506">$J$104/G1227</f>
        <v>27.157561078612773</v>
      </c>
      <c r="H1261" s="9">
        <f t="shared" si="506"/>
        <v>27.157561078612773</v>
      </c>
      <c r="I1261" s="9">
        <f t="shared" si="506"/>
        <v>27.157561078612773</v>
      </c>
      <c r="J1261" s="9">
        <f t="shared" si="506"/>
        <v>27.157561078612773</v>
      </c>
      <c r="K1261" s="9">
        <f t="shared" si="506"/>
        <v>27.157561078612773</v>
      </c>
      <c r="L1261" s="9">
        <f t="shared" si="506"/>
        <v>27.157561078612773</v>
      </c>
      <c r="M1261" s="9">
        <f t="shared" si="506"/>
        <v>27.157561078612773</v>
      </c>
      <c r="N1261" s="9">
        <f t="shared" si="506"/>
        <v>27.157561078612773</v>
      </c>
    </row>
    <row r="1262" spans="1:14">
      <c r="A1262">
        <v>1</v>
      </c>
      <c r="B1262">
        <v>3</v>
      </c>
      <c r="C1262" t="s">
        <v>3</v>
      </c>
      <c r="D1262">
        <v>38</v>
      </c>
      <c r="E1262" t="s">
        <v>575</v>
      </c>
      <c r="F1262" t="s">
        <v>576</v>
      </c>
      <c r="G1262" s="9">
        <f t="shared" ref="G1262:N1262" si="507">$J$104/G1228</f>
        <v>82.217750309961602</v>
      </c>
      <c r="H1262" s="9">
        <f t="shared" si="507"/>
        <v>82.217750309961602</v>
      </c>
      <c r="I1262" s="9">
        <f t="shared" si="507"/>
        <v>82.217750309961602</v>
      </c>
      <c r="J1262" s="9">
        <f t="shared" si="507"/>
        <v>82.217750309961602</v>
      </c>
      <c r="K1262" s="9">
        <f t="shared" si="507"/>
        <v>82.217750309961602</v>
      </c>
      <c r="L1262" s="9">
        <f t="shared" si="507"/>
        <v>82.217750309961602</v>
      </c>
      <c r="M1262" s="9">
        <f t="shared" si="507"/>
        <v>82.217750309961602</v>
      </c>
      <c r="N1262" s="9">
        <f t="shared" si="507"/>
        <v>82.217750309961602</v>
      </c>
    </row>
    <row r="1263" spans="1:14">
      <c r="A1263">
        <v>1</v>
      </c>
      <c r="B1263">
        <v>4</v>
      </c>
      <c r="C1263" t="s">
        <v>4</v>
      </c>
      <c r="D1263">
        <v>38</v>
      </c>
      <c r="E1263" t="s">
        <v>575</v>
      </c>
      <c r="F1263" t="s">
        <v>576</v>
      </c>
      <c r="G1263" s="9">
        <f t="shared" ref="G1263:N1263" si="508">$J$104/G1229</f>
        <v>9.4404232212282952</v>
      </c>
      <c r="H1263" s="9">
        <f t="shared" si="508"/>
        <v>9.4404232212282952</v>
      </c>
      <c r="I1263" s="9">
        <f t="shared" si="508"/>
        <v>9.4404232212282952</v>
      </c>
      <c r="J1263" s="9">
        <f t="shared" si="508"/>
        <v>9.4404232212282952</v>
      </c>
      <c r="K1263" s="9">
        <f t="shared" si="508"/>
        <v>9.4404232212282952</v>
      </c>
      <c r="L1263" s="9">
        <f t="shared" si="508"/>
        <v>9.4404232212282952</v>
      </c>
      <c r="M1263" s="9">
        <f t="shared" si="508"/>
        <v>9.4404232212282952</v>
      </c>
      <c r="N1263" s="9">
        <f t="shared" si="508"/>
        <v>9.4404232212282952</v>
      </c>
    </row>
    <row r="1264" spans="1:14">
      <c r="A1264">
        <v>1</v>
      </c>
      <c r="B1264">
        <v>5</v>
      </c>
      <c r="C1264" t="s">
        <v>5</v>
      </c>
      <c r="D1264">
        <v>38</v>
      </c>
      <c r="E1264" t="s">
        <v>575</v>
      </c>
      <c r="F1264" t="s">
        <v>576</v>
      </c>
      <c r="G1264" s="9">
        <f t="shared" ref="G1264:N1264" si="509">$J$104/G1230</f>
        <v>60.180206993509017</v>
      </c>
      <c r="H1264" s="9">
        <f t="shared" si="509"/>
        <v>60.180206993509017</v>
      </c>
      <c r="I1264" s="9">
        <f t="shared" si="509"/>
        <v>60.180206993509017</v>
      </c>
      <c r="J1264" s="9">
        <f t="shared" si="509"/>
        <v>60.180206993509017</v>
      </c>
      <c r="K1264" s="9">
        <f t="shared" si="509"/>
        <v>60.180206993509017</v>
      </c>
      <c r="L1264" s="9">
        <f t="shared" si="509"/>
        <v>60.180206993509017</v>
      </c>
      <c r="M1264" s="9">
        <f t="shared" si="509"/>
        <v>60.180206993509017</v>
      </c>
      <c r="N1264" s="9">
        <f t="shared" si="509"/>
        <v>60.180206993509017</v>
      </c>
    </row>
    <row r="1265" spans="1:14">
      <c r="A1265">
        <v>4</v>
      </c>
      <c r="B1265">
        <v>6</v>
      </c>
      <c r="C1265" t="s">
        <v>6</v>
      </c>
      <c r="D1265">
        <v>38</v>
      </c>
      <c r="E1265" t="s">
        <v>575</v>
      </c>
      <c r="F1265" t="s">
        <v>576</v>
      </c>
      <c r="G1265" s="9">
        <f t="shared" ref="G1265:N1265" si="510">$J$104/G1231</f>
        <v>99.556877888430378</v>
      </c>
      <c r="H1265" s="9">
        <f t="shared" si="510"/>
        <v>99.556877888430378</v>
      </c>
      <c r="I1265" s="9">
        <f t="shared" si="510"/>
        <v>99.556877888430378</v>
      </c>
      <c r="J1265" s="9">
        <f t="shared" si="510"/>
        <v>99.556877888430378</v>
      </c>
      <c r="K1265" s="9">
        <f t="shared" si="510"/>
        <v>99.556877888430378</v>
      </c>
      <c r="L1265" s="9">
        <f t="shared" si="510"/>
        <v>99.556877888430378</v>
      </c>
      <c r="M1265" s="9">
        <f t="shared" si="510"/>
        <v>99.556877888430378</v>
      </c>
      <c r="N1265" s="9">
        <f t="shared" si="510"/>
        <v>99.556877888430378</v>
      </c>
    </row>
    <row r="1266" spans="1:14">
      <c r="A1266">
        <v>3</v>
      </c>
      <c r="B1266">
        <v>7</v>
      </c>
      <c r="C1266" t="s">
        <v>7</v>
      </c>
      <c r="D1266">
        <v>38</v>
      </c>
      <c r="E1266" t="s">
        <v>575</v>
      </c>
      <c r="F1266" t="s">
        <v>576</v>
      </c>
      <c r="G1266" s="9">
        <f t="shared" ref="G1266:N1266" si="511">$J$104/G1232</f>
        <v>129.67664381188717</v>
      </c>
      <c r="H1266" s="9">
        <f t="shared" si="511"/>
        <v>129.67664381188717</v>
      </c>
      <c r="I1266" s="9">
        <f t="shared" si="511"/>
        <v>129.67664381188717</v>
      </c>
      <c r="J1266" s="9">
        <f t="shared" si="511"/>
        <v>129.67664381188717</v>
      </c>
      <c r="K1266" s="9">
        <f t="shared" si="511"/>
        <v>129.67664381188717</v>
      </c>
      <c r="L1266" s="9">
        <f t="shared" si="511"/>
        <v>129.67664381188717</v>
      </c>
      <c r="M1266" s="9">
        <f t="shared" si="511"/>
        <v>129.67664381188717</v>
      </c>
      <c r="N1266" s="9">
        <f t="shared" si="511"/>
        <v>129.67664381188717</v>
      </c>
    </row>
    <row r="1267" spans="1:14">
      <c r="A1267">
        <v>2</v>
      </c>
      <c r="B1267">
        <v>8</v>
      </c>
      <c r="C1267" t="s">
        <v>8</v>
      </c>
      <c r="D1267">
        <v>38</v>
      </c>
      <c r="E1267" t="s">
        <v>575</v>
      </c>
      <c r="F1267" t="s">
        <v>576</v>
      </c>
      <c r="G1267" s="9">
        <f t="shared" ref="G1267:N1267" si="512">$J$104/G1233</f>
        <v>11.095533306927011</v>
      </c>
      <c r="H1267" s="9">
        <f t="shared" si="512"/>
        <v>11.095533306927011</v>
      </c>
      <c r="I1267" s="9">
        <f t="shared" si="512"/>
        <v>11.095533306927011</v>
      </c>
      <c r="J1267" s="9">
        <f t="shared" si="512"/>
        <v>11.095533306927011</v>
      </c>
      <c r="K1267" s="9">
        <f t="shared" si="512"/>
        <v>11.095533306927011</v>
      </c>
      <c r="L1267" s="9">
        <f t="shared" si="512"/>
        <v>11.095533306927011</v>
      </c>
      <c r="M1267" s="9">
        <f t="shared" si="512"/>
        <v>11.095533306927011</v>
      </c>
      <c r="N1267" s="9">
        <f t="shared" si="512"/>
        <v>11.095533306927011</v>
      </c>
    </row>
    <row r="1268" spans="1:14">
      <c r="A1268">
        <v>3</v>
      </c>
      <c r="B1268">
        <v>9</v>
      </c>
      <c r="C1268" t="s">
        <v>9</v>
      </c>
      <c r="D1268">
        <v>38</v>
      </c>
      <c r="E1268" t="s">
        <v>575</v>
      </c>
      <c r="F1268" t="s">
        <v>576</v>
      </c>
      <c r="G1268" s="9">
        <f t="shared" ref="G1268:N1268" si="513">$J$104/G1234</f>
        <v>33.164584341527224</v>
      </c>
      <c r="H1268" s="9">
        <f t="shared" si="513"/>
        <v>33.164584341527224</v>
      </c>
      <c r="I1268" s="9">
        <f t="shared" si="513"/>
        <v>33.164584341527224</v>
      </c>
      <c r="J1268" s="9">
        <f t="shared" si="513"/>
        <v>33.164584341527224</v>
      </c>
      <c r="K1268" s="9">
        <f t="shared" si="513"/>
        <v>33.164584341527224</v>
      </c>
      <c r="L1268" s="9">
        <f t="shared" si="513"/>
        <v>33.164584341527224</v>
      </c>
      <c r="M1268" s="9">
        <f t="shared" si="513"/>
        <v>33.164584341527224</v>
      </c>
      <c r="N1268" s="9">
        <f t="shared" si="513"/>
        <v>33.164584341527224</v>
      </c>
    </row>
    <row r="1269" spans="1:14">
      <c r="A1269">
        <v>3</v>
      </c>
      <c r="B1269">
        <v>10</v>
      </c>
      <c r="C1269" t="s">
        <v>10</v>
      </c>
      <c r="D1269">
        <v>38</v>
      </c>
      <c r="E1269" t="s">
        <v>575</v>
      </c>
      <c r="F1269" t="s">
        <v>576</v>
      </c>
      <c r="G1269" s="9">
        <f t="shared" ref="G1269:N1269" si="514">$J$104/G1235</f>
        <v>2.4141813526440075</v>
      </c>
      <c r="H1269" s="9">
        <f t="shared" si="514"/>
        <v>2.4141813526440075</v>
      </c>
      <c r="I1269" s="9">
        <f t="shared" si="514"/>
        <v>2.4141813526440075</v>
      </c>
      <c r="J1269" s="9">
        <f t="shared" si="514"/>
        <v>2.4141813526440075</v>
      </c>
      <c r="K1269" s="9">
        <f t="shared" si="514"/>
        <v>2.4141813526440075</v>
      </c>
      <c r="L1269" s="9">
        <f t="shared" si="514"/>
        <v>2.4141813526440075</v>
      </c>
      <c r="M1269" s="9">
        <f t="shared" si="514"/>
        <v>2.4141813526440075</v>
      </c>
      <c r="N1269" s="9">
        <f t="shared" si="514"/>
        <v>2.4141813526440075</v>
      </c>
    </row>
    <row r="1270" spans="1:14">
      <c r="A1270">
        <v>3</v>
      </c>
      <c r="B1270">
        <v>11</v>
      </c>
      <c r="C1270" t="s">
        <v>11</v>
      </c>
      <c r="D1270">
        <v>38</v>
      </c>
      <c r="E1270" t="s">
        <v>575</v>
      </c>
      <c r="F1270" t="s">
        <v>576</v>
      </c>
      <c r="G1270" s="9">
        <f t="shared" ref="G1270:N1270" si="515">$J$104/G1236</f>
        <v>3.3379390047522559</v>
      </c>
      <c r="H1270" s="9">
        <f t="shared" si="515"/>
        <v>3.3379390047522559</v>
      </c>
      <c r="I1270" s="9">
        <f t="shared" si="515"/>
        <v>3.3379390047522559</v>
      </c>
      <c r="J1270" s="9">
        <f t="shared" si="515"/>
        <v>3.3379390047522559</v>
      </c>
      <c r="K1270" s="9">
        <f t="shared" si="515"/>
        <v>3.3379390047522559</v>
      </c>
      <c r="L1270" s="9">
        <f t="shared" si="515"/>
        <v>3.3379390047522559</v>
      </c>
      <c r="M1270" s="9">
        <f t="shared" si="515"/>
        <v>3.3379390047522559</v>
      </c>
      <c r="N1270" s="9">
        <f t="shared" si="515"/>
        <v>3.3379390047522559</v>
      </c>
    </row>
    <row r="1271" spans="1:14">
      <c r="A1271">
        <v>3</v>
      </c>
      <c r="B1271">
        <v>12</v>
      </c>
      <c r="C1271" t="s">
        <v>12</v>
      </c>
      <c r="D1271">
        <v>38</v>
      </c>
      <c r="E1271" t="s">
        <v>575</v>
      </c>
      <c r="F1271" t="s">
        <v>576</v>
      </c>
      <c r="G1271" s="9">
        <f t="shared" ref="G1271:N1271" si="516">$J$104/G1237</f>
        <v>2.9016522869890413</v>
      </c>
      <c r="H1271" s="9">
        <f t="shared" si="516"/>
        <v>2.9016522869890413</v>
      </c>
      <c r="I1271" s="9">
        <f t="shared" si="516"/>
        <v>2.9016522869890413</v>
      </c>
      <c r="J1271" s="9">
        <f t="shared" si="516"/>
        <v>2.9016522869890413</v>
      </c>
      <c r="K1271" s="9">
        <f t="shared" si="516"/>
        <v>2.9016522869890413</v>
      </c>
      <c r="L1271" s="9">
        <f t="shared" si="516"/>
        <v>2.9016522869890413</v>
      </c>
      <c r="M1271" s="9">
        <f t="shared" si="516"/>
        <v>2.9016522869890413</v>
      </c>
      <c r="N1271" s="9">
        <f t="shared" si="516"/>
        <v>2.9016522869890413</v>
      </c>
    </row>
    <row r="1272" spans="1:14">
      <c r="A1272">
        <v>1</v>
      </c>
      <c r="B1272">
        <v>13</v>
      </c>
      <c r="C1272" t="s">
        <v>13</v>
      </c>
      <c r="D1272">
        <v>38</v>
      </c>
      <c r="E1272" t="s">
        <v>575</v>
      </c>
      <c r="F1272" t="s">
        <v>576</v>
      </c>
      <c r="G1272" s="9">
        <f t="shared" ref="G1272:N1272" si="517">$J$104/G1238</f>
        <v>23.554382005887678</v>
      </c>
      <c r="H1272" s="9">
        <f t="shared" si="517"/>
        <v>23.554382005887678</v>
      </c>
      <c r="I1272" s="9">
        <f t="shared" si="517"/>
        <v>23.554382005887678</v>
      </c>
      <c r="J1272" s="9">
        <f t="shared" si="517"/>
        <v>23.554382005887678</v>
      </c>
      <c r="K1272" s="9">
        <f t="shared" si="517"/>
        <v>23.554382005887678</v>
      </c>
      <c r="L1272" s="9">
        <f t="shared" si="517"/>
        <v>23.554382005887678</v>
      </c>
      <c r="M1272" s="9">
        <f t="shared" si="517"/>
        <v>23.554382005887678</v>
      </c>
      <c r="N1272" s="9">
        <f t="shared" si="517"/>
        <v>23.554382005887678</v>
      </c>
    </row>
    <row r="1273" spans="1:14">
      <c r="A1273">
        <v>2</v>
      </c>
      <c r="B1273">
        <v>14</v>
      </c>
      <c r="C1273" t="s">
        <v>14</v>
      </c>
      <c r="D1273">
        <v>38</v>
      </c>
      <c r="E1273" t="s">
        <v>575</v>
      </c>
      <c r="F1273" t="s">
        <v>576</v>
      </c>
      <c r="G1273" s="9">
        <f t="shared" ref="G1273:N1273" si="518">$J$104/G1239</f>
        <v>28.277265226268504</v>
      </c>
      <c r="H1273" s="9">
        <f t="shared" si="518"/>
        <v>28.277265226268504</v>
      </c>
      <c r="I1273" s="9">
        <f t="shared" si="518"/>
        <v>28.277265226268504</v>
      </c>
      <c r="J1273" s="9">
        <f t="shared" si="518"/>
        <v>28.277265226268504</v>
      </c>
      <c r="K1273" s="9">
        <f t="shared" si="518"/>
        <v>28.277265226268504</v>
      </c>
      <c r="L1273" s="9">
        <f t="shared" si="518"/>
        <v>28.277265226268504</v>
      </c>
      <c r="M1273" s="9">
        <f t="shared" si="518"/>
        <v>28.277265226268504</v>
      </c>
      <c r="N1273" s="9">
        <f t="shared" si="518"/>
        <v>28.277265226268504</v>
      </c>
    </row>
    <row r="1274" spans="1:14">
      <c r="A1274">
        <v>3</v>
      </c>
      <c r="B1274">
        <v>15</v>
      </c>
      <c r="C1274" t="s">
        <v>15</v>
      </c>
      <c r="D1274">
        <v>38</v>
      </c>
      <c r="E1274" t="s">
        <v>575</v>
      </c>
      <c r="F1274" t="s">
        <v>576</v>
      </c>
      <c r="G1274" s="9">
        <f t="shared" ref="G1274:N1274" si="519">$J$104/G1240</f>
        <v>45.243967298723227</v>
      </c>
      <c r="H1274" s="9">
        <f t="shared" si="519"/>
        <v>45.243967298723227</v>
      </c>
      <c r="I1274" s="9">
        <f t="shared" si="519"/>
        <v>45.243967298723227</v>
      </c>
      <c r="J1274" s="9">
        <f t="shared" si="519"/>
        <v>45.243967298723227</v>
      </c>
      <c r="K1274" s="9">
        <f t="shared" si="519"/>
        <v>45.243967298723227</v>
      </c>
      <c r="L1274" s="9">
        <f t="shared" si="519"/>
        <v>45.243967298723227</v>
      </c>
      <c r="M1274" s="9">
        <f t="shared" si="519"/>
        <v>45.243967298723227</v>
      </c>
      <c r="N1274" s="9">
        <f t="shared" si="519"/>
        <v>45.243967298723227</v>
      </c>
    </row>
    <row r="1275" spans="1:14">
      <c r="A1275">
        <v>2</v>
      </c>
      <c r="B1275">
        <v>16</v>
      </c>
      <c r="C1275" t="s">
        <v>16</v>
      </c>
      <c r="D1275">
        <v>38</v>
      </c>
      <c r="E1275" t="s">
        <v>575</v>
      </c>
      <c r="F1275" t="s">
        <v>576</v>
      </c>
      <c r="G1275" s="9">
        <f t="shared" ref="G1275:N1275" si="520">$J$104/G1241</f>
        <v>32.917381604335318</v>
      </c>
      <c r="H1275" s="9">
        <f t="shared" si="520"/>
        <v>32.917381604335318</v>
      </c>
      <c r="I1275" s="9">
        <f t="shared" si="520"/>
        <v>32.917381604335318</v>
      </c>
      <c r="J1275" s="9">
        <f t="shared" si="520"/>
        <v>32.917381604335318</v>
      </c>
      <c r="K1275" s="9">
        <f t="shared" si="520"/>
        <v>32.917381604335318</v>
      </c>
      <c r="L1275" s="9">
        <f t="shared" si="520"/>
        <v>32.917381604335318</v>
      </c>
      <c r="M1275" s="9">
        <f t="shared" si="520"/>
        <v>32.917381604335318</v>
      </c>
      <c r="N1275" s="9">
        <f t="shared" si="520"/>
        <v>32.917381604335318</v>
      </c>
    </row>
    <row r="1276" spans="1:14">
      <c r="A1276">
        <v>1</v>
      </c>
      <c r="B1276">
        <v>17</v>
      </c>
      <c r="C1276" t="s">
        <v>17</v>
      </c>
      <c r="D1276">
        <v>38</v>
      </c>
      <c r="E1276" t="s">
        <v>575</v>
      </c>
      <c r="F1276" t="s">
        <v>576</v>
      </c>
      <c r="G1276" s="9">
        <f t="shared" ref="G1276:N1276" si="521">$J$104/G1242</f>
        <v>176.13924729417687</v>
      </c>
      <c r="H1276" s="9">
        <f t="shared" si="521"/>
        <v>176.13924729417687</v>
      </c>
      <c r="I1276" s="9">
        <f t="shared" si="521"/>
        <v>176.13924729417687</v>
      </c>
      <c r="J1276" s="9">
        <f t="shared" si="521"/>
        <v>176.13924729417687</v>
      </c>
      <c r="K1276" s="9">
        <f t="shared" si="521"/>
        <v>176.13924729417687</v>
      </c>
      <c r="L1276" s="9">
        <f t="shared" si="521"/>
        <v>176.13924729417687</v>
      </c>
      <c r="M1276" s="9">
        <f t="shared" si="521"/>
        <v>176.13924729417687</v>
      </c>
      <c r="N1276" s="9">
        <f t="shared" si="521"/>
        <v>176.13924729417687</v>
      </c>
    </row>
    <row r="1277" spans="1:14">
      <c r="A1277">
        <v>2</v>
      </c>
      <c r="B1277">
        <v>18</v>
      </c>
      <c r="C1277" t="s">
        <v>48</v>
      </c>
      <c r="D1277">
        <v>38</v>
      </c>
      <c r="E1277" t="s">
        <v>575</v>
      </c>
      <c r="F1277" t="s">
        <v>576</v>
      </c>
      <c r="G1277" s="9">
        <f t="shared" ref="G1277:N1277" si="522">$J$104/G1243</f>
        <v>57.239642272341847</v>
      </c>
      <c r="H1277" s="9">
        <f t="shared" si="522"/>
        <v>57.239642272341847</v>
      </c>
      <c r="I1277" s="9">
        <f t="shared" si="522"/>
        <v>57.239642272341847</v>
      </c>
      <c r="J1277" s="9">
        <f t="shared" si="522"/>
        <v>57.239642272341847</v>
      </c>
      <c r="K1277" s="9">
        <f t="shared" si="522"/>
        <v>57.239642272341847</v>
      </c>
      <c r="L1277" s="9">
        <f t="shared" si="522"/>
        <v>57.239642272341847</v>
      </c>
      <c r="M1277" s="9">
        <f t="shared" si="522"/>
        <v>57.239642272341847</v>
      </c>
      <c r="N1277" s="9">
        <f t="shared" si="522"/>
        <v>57.239642272341847</v>
      </c>
    </row>
    <row r="1278" spans="1:14">
      <c r="A1278">
        <v>2</v>
      </c>
      <c r="B1278">
        <v>19</v>
      </c>
      <c r="C1278" t="s">
        <v>19</v>
      </c>
      <c r="D1278">
        <v>38</v>
      </c>
      <c r="E1278" t="s">
        <v>575</v>
      </c>
      <c r="F1278" t="s">
        <v>576</v>
      </c>
      <c r="G1278" s="9">
        <f t="shared" ref="G1278:N1278" si="523">$J$104/G1244</f>
        <v>13.892857614079903</v>
      </c>
      <c r="H1278" s="9">
        <f t="shared" si="523"/>
        <v>13.892857614079903</v>
      </c>
      <c r="I1278" s="9">
        <f t="shared" si="523"/>
        <v>13.892857614079903</v>
      </c>
      <c r="J1278" s="9">
        <f t="shared" si="523"/>
        <v>13.892857614079903</v>
      </c>
      <c r="K1278" s="9">
        <f t="shared" si="523"/>
        <v>13.892857614079903</v>
      </c>
      <c r="L1278" s="9">
        <f t="shared" si="523"/>
        <v>13.892857614079903</v>
      </c>
      <c r="M1278" s="9">
        <f t="shared" si="523"/>
        <v>13.892857614079903</v>
      </c>
      <c r="N1278" s="9">
        <f t="shared" si="523"/>
        <v>13.892857614079903</v>
      </c>
    </row>
    <row r="1279" spans="1:14">
      <c r="A1279">
        <v>2</v>
      </c>
      <c r="B1279">
        <v>20</v>
      </c>
      <c r="C1279" t="s">
        <v>20</v>
      </c>
      <c r="D1279">
        <v>38</v>
      </c>
      <c r="E1279" t="s">
        <v>575</v>
      </c>
      <c r="F1279" t="s">
        <v>576</v>
      </c>
      <c r="G1279" s="9">
        <f t="shared" ref="G1279:N1279" si="524">$J$104/G1245</f>
        <v>97.10243864601064</v>
      </c>
      <c r="H1279" s="9">
        <f t="shared" si="524"/>
        <v>97.10243864601064</v>
      </c>
      <c r="I1279" s="9">
        <f t="shared" si="524"/>
        <v>97.10243864601064</v>
      </c>
      <c r="J1279" s="9">
        <f t="shared" si="524"/>
        <v>97.10243864601064</v>
      </c>
      <c r="K1279" s="9">
        <f t="shared" si="524"/>
        <v>97.10243864601064</v>
      </c>
      <c r="L1279" s="9">
        <f t="shared" si="524"/>
        <v>97.10243864601064</v>
      </c>
      <c r="M1279" s="9">
        <f t="shared" si="524"/>
        <v>97.10243864601064</v>
      </c>
      <c r="N1279" s="9">
        <f t="shared" si="524"/>
        <v>97.10243864601064</v>
      </c>
    </row>
    <row r="1280" spans="1:14">
      <c r="A1280">
        <v>3</v>
      </c>
      <c r="B1280">
        <v>21</v>
      </c>
      <c r="C1280" t="s">
        <v>21</v>
      </c>
      <c r="D1280">
        <v>38</v>
      </c>
      <c r="E1280" t="s">
        <v>575</v>
      </c>
      <c r="F1280" t="s">
        <v>576</v>
      </c>
      <c r="G1280" s="9">
        <f t="shared" ref="G1280:N1280" si="525">$J$104/G1246</f>
        <v>66.909244020866396</v>
      </c>
      <c r="H1280" s="9">
        <f t="shared" si="525"/>
        <v>66.909244020866396</v>
      </c>
      <c r="I1280" s="9">
        <f t="shared" si="525"/>
        <v>66.909244020866396</v>
      </c>
      <c r="J1280" s="9">
        <f t="shared" si="525"/>
        <v>66.909244020866396</v>
      </c>
      <c r="K1280" s="9">
        <f t="shared" si="525"/>
        <v>66.909244020866396</v>
      </c>
      <c r="L1280" s="9">
        <f t="shared" si="525"/>
        <v>66.909244020866396</v>
      </c>
      <c r="M1280" s="9">
        <f t="shared" si="525"/>
        <v>66.909244020866396</v>
      </c>
      <c r="N1280" s="9">
        <f t="shared" si="525"/>
        <v>66.909244020866396</v>
      </c>
    </row>
    <row r="1281" spans="1:14">
      <c r="A1281">
        <v>3</v>
      </c>
      <c r="B1281">
        <v>22</v>
      </c>
      <c r="C1281" t="s">
        <v>22</v>
      </c>
      <c r="D1281">
        <v>38</v>
      </c>
      <c r="E1281" t="s">
        <v>575</v>
      </c>
      <c r="F1281" t="s">
        <v>576</v>
      </c>
      <c r="G1281" s="9">
        <f t="shared" ref="G1281:N1281" si="526">$J$104/G1247</f>
        <v>23.325627241404867</v>
      </c>
      <c r="H1281" s="9">
        <f t="shared" si="526"/>
        <v>23.325627241404867</v>
      </c>
      <c r="I1281" s="9">
        <f t="shared" si="526"/>
        <v>23.325627241404867</v>
      </c>
      <c r="J1281" s="9">
        <f t="shared" si="526"/>
        <v>23.325627241404867</v>
      </c>
      <c r="K1281" s="9">
        <f t="shared" si="526"/>
        <v>23.325627241404867</v>
      </c>
      <c r="L1281" s="9">
        <f t="shared" si="526"/>
        <v>23.325627241404867</v>
      </c>
      <c r="M1281" s="9">
        <f t="shared" si="526"/>
        <v>23.325627241404867</v>
      </c>
      <c r="N1281" s="9">
        <f t="shared" si="526"/>
        <v>23.325627241404867</v>
      </c>
    </row>
    <row r="1282" spans="1:14">
      <c r="A1282">
        <v>3</v>
      </c>
      <c r="B1282">
        <v>23</v>
      </c>
      <c r="C1282" t="s">
        <v>23</v>
      </c>
      <c r="D1282">
        <v>38</v>
      </c>
      <c r="E1282" t="s">
        <v>575</v>
      </c>
      <c r="F1282" t="s">
        <v>576</v>
      </c>
      <c r="G1282" s="9">
        <f t="shared" ref="G1282:N1282" si="527">$J$104/G1248</f>
        <v>22.036147208161541</v>
      </c>
      <c r="H1282" s="9">
        <f t="shared" si="527"/>
        <v>22.036147208161541</v>
      </c>
      <c r="I1282" s="9">
        <f t="shared" si="527"/>
        <v>22.036147208161541</v>
      </c>
      <c r="J1282" s="9">
        <f t="shared" si="527"/>
        <v>22.036147208161541</v>
      </c>
      <c r="K1282" s="9">
        <f t="shared" si="527"/>
        <v>22.036147208161541</v>
      </c>
      <c r="L1282" s="9">
        <f t="shared" si="527"/>
        <v>22.036147208161541</v>
      </c>
      <c r="M1282" s="9">
        <f t="shared" si="527"/>
        <v>22.036147208161541</v>
      </c>
      <c r="N1282" s="9">
        <f t="shared" si="527"/>
        <v>22.036147208161541</v>
      </c>
    </row>
    <row r="1283" spans="1:14">
      <c r="A1283">
        <v>2</v>
      </c>
      <c r="B1283">
        <v>24</v>
      </c>
      <c r="C1283" t="s">
        <v>24</v>
      </c>
      <c r="D1283">
        <v>38</v>
      </c>
      <c r="E1283" t="s">
        <v>575</v>
      </c>
      <c r="F1283" t="s">
        <v>576</v>
      </c>
      <c r="G1283" s="9">
        <f t="shared" ref="G1283:N1283" si="528">$J$104/G1249</f>
        <v>35.845490803948216</v>
      </c>
      <c r="H1283" s="9">
        <f t="shared" si="528"/>
        <v>35.845490803948216</v>
      </c>
      <c r="I1283" s="9">
        <f t="shared" si="528"/>
        <v>35.845490803948216</v>
      </c>
      <c r="J1283" s="9">
        <f t="shared" si="528"/>
        <v>35.845490803948216</v>
      </c>
      <c r="K1283" s="9">
        <f t="shared" si="528"/>
        <v>35.845490803948216</v>
      </c>
      <c r="L1283" s="9">
        <f t="shared" si="528"/>
        <v>35.845490803948216</v>
      </c>
      <c r="M1283" s="9">
        <f t="shared" si="528"/>
        <v>35.845490803948216</v>
      </c>
      <c r="N1283" s="9">
        <f t="shared" si="528"/>
        <v>35.845490803948216</v>
      </c>
    </row>
    <row r="1284" spans="1:14">
      <c r="A1284">
        <v>2</v>
      </c>
      <c r="B1284">
        <v>25</v>
      </c>
      <c r="C1284" t="s">
        <v>25</v>
      </c>
      <c r="D1284">
        <v>38</v>
      </c>
      <c r="E1284" t="s">
        <v>575</v>
      </c>
      <c r="F1284" t="s">
        <v>576</v>
      </c>
      <c r="G1284" s="9">
        <f t="shared" ref="G1284:N1284" si="529">$J$104/G1250</f>
        <v>17.796016737480258</v>
      </c>
      <c r="H1284" s="9">
        <f t="shared" si="529"/>
        <v>17.796016737480258</v>
      </c>
      <c r="I1284" s="9">
        <f t="shared" si="529"/>
        <v>17.796016737480258</v>
      </c>
      <c r="J1284" s="9">
        <f t="shared" si="529"/>
        <v>17.796016737480258</v>
      </c>
      <c r="K1284" s="9">
        <f t="shared" si="529"/>
        <v>17.796016737480258</v>
      </c>
      <c r="L1284" s="9">
        <f t="shared" si="529"/>
        <v>17.796016737480258</v>
      </c>
      <c r="M1284" s="9">
        <f t="shared" si="529"/>
        <v>17.796016737480258</v>
      </c>
      <c r="N1284" s="9">
        <f t="shared" si="529"/>
        <v>17.796016737480258</v>
      </c>
    </row>
    <row r="1285" spans="1:14">
      <c r="A1285">
        <v>3</v>
      </c>
      <c r="B1285">
        <v>26</v>
      </c>
      <c r="C1285" t="s">
        <v>26</v>
      </c>
      <c r="D1285">
        <v>38</v>
      </c>
      <c r="E1285" t="s">
        <v>575</v>
      </c>
      <c r="F1285" t="s">
        <v>576</v>
      </c>
      <c r="G1285" s="9">
        <f t="shared" ref="G1285:N1285" si="530">$J$104/G1251</f>
        <v>88.020359470435011</v>
      </c>
      <c r="H1285" s="9">
        <f t="shared" si="530"/>
        <v>88.020359470435011</v>
      </c>
      <c r="I1285" s="9">
        <f t="shared" si="530"/>
        <v>88.020359470435011</v>
      </c>
      <c r="J1285" s="9">
        <f t="shared" si="530"/>
        <v>88.020359470435011</v>
      </c>
      <c r="K1285" s="9">
        <f t="shared" si="530"/>
        <v>88.020359470435011</v>
      </c>
      <c r="L1285" s="9">
        <f t="shared" si="530"/>
        <v>88.020359470435011</v>
      </c>
      <c r="M1285" s="9">
        <f t="shared" si="530"/>
        <v>88.020359470435011</v>
      </c>
      <c r="N1285" s="9">
        <f t="shared" si="530"/>
        <v>88.020359470435011</v>
      </c>
    </row>
    <row r="1286" spans="1:14">
      <c r="A1286">
        <v>2</v>
      </c>
      <c r="B1286">
        <v>27</v>
      </c>
      <c r="C1286" t="s">
        <v>27</v>
      </c>
      <c r="D1286">
        <v>38</v>
      </c>
      <c r="E1286" t="s">
        <v>575</v>
      </c>
      <c r="F1286" t="s">
        <v>576</v>
      </c>
      <c r="G1286" s="9">
        <f t="shared" ref="G1286:N1286" si="531">$J$104/G1252</f>
        <v>13.235136869922824</v>
      </c>
      <c r="H1286" s="9">
        <f t="shared" si="531"/>
        <v>13.235136869922824</v>
      </c>
      <c r="I1286" s="9">
        <f t="shared" si="531"/>
        <v>13.235136869922824</v>
      </c>
      <c r="J1286" s="9">
        <f t="shared" si="531"/>
        <v>13.235136869922824</v>
      </c>
      <c r="K1286" s="9">
        <f t="shared" si="531"/>
        <v>13.235136869922824</v>
      </c>
      <c r="L1286" s="9">
        <f t="shared" si="531"/>
        <v>13.235136869922824</v>
      </c>
      <c r="M1286" s="9">
        <f t="shared" si="531"/>
        <v>13.235136869922824</v>
      </c>
      <c r="N1286" s="9">
        <f t="shared" si="531"/>
        <v>13.235136869922824</v>
      </c>
    </row>
    <row r="1287" spans="1:14">
      <c r="A1287">
        <v>2</v>
      </c>
      <c r="B1287">
        <v>28</v>
      </c>
      <c r="C1287" t="s">
        <v>28</v>
      </c>
      <c r="D1287">
        <v>38</v>
      </c>
      <c r="E1287" t="s">
        <v>575</v>
      </c>
      <c r="F1287" t="s">
        <v>576</v>
      </c>
      <c r="G1287" s="9">
        <f t="shared" ref="G1287:N1287" si="532">$J$104/G1253</f>
        <v>39.217243322587933</v>
      </c>
      <c r="H1287" s="9">
        <f t="shared" si="532"/>
        <v>39.217243322587933</v>
      </c>
      <c r="I1287" s="9">
        <f t="shared" si="532"/>
        <v>39.217243322587933</v>
      </c>
      <c r="J1287" s="9">
        <f t="shared" si="532"/>
        <v>39.217243322587933</v>
      </c>
      <c r="K1287" s="9">
        <f t="shared" si="532"/>
        <v>39.217243322587933</v>
      </c>
      <c r="L1287" s="9">
        <f t="shared" si="532"/>
        <v>39.217243322587933</v>
      </c>
      <c r="M1287" s="9">
        <f t="shared" si="532"/>
        <v>39.217243322587933</v>
      </c>
      <c r="N1287" s="9">
        <f t="shared" si="532"/>
        <v>39.217243322587933</v>
      </c>
    </row>
    <row r="1288" spans="1:14">
      <c r="A1288">
        <v>4</v>
      </c>
      <c r="B1288">
        <v>29</v>
      </c>
      <c r="C1288" t="s">
        <v>29</v>
      </c>
      <c r="D1288">
        <v>38</v>
      </c>
      <c r="E1288" t="s">
        <v>575</v>
      </c>
      <c r="F1288" t="s">
        <v>576</v>
      </c>
      <c r="G1288" s="9">
        <f t="shared" ref="G1288:N1288" si="533">$J$104/G1254</f>
        <v>45.152037793437763</v>
      </c>
      <c r="H1288" s="9">
        <f t="shared" si="533"/>
        <v>45.152037793437763</v>
      </c>
      <c r="I1288" s="9">
        <f t="shared" si="533"/>
        <v>45.152037793437763</v>
      </c>
      <c r="J1288" s="9">
        <f t="shared" si="533"/>
        <v>45.152037793437763</v>
      </c>
      <c r="K1288" s="9">
        <f t="shared" si="533"/>
        <v>45.152037793437763</v>
      </c>
      <c r="L1288" s="9">
        <f t="shared" si="533"/>
        <v>45.152037793437763</v>
      </c>
      <c r="M1288" s="9">
        <f t="shared" si="533"/>
        <v>45.152037793437763</v>
      </c>
      <c r="N1288" s="9">
        <f t="shared" si="533"/>
        <v>45.152037793437763</v>
      </c>
    </row>
    <row r="1289" spans="1:14">
      <c r="A1289">
        <v>3</v>
      </c>
      <c r="B1289">
        <v>30</v>
      </c>
      <c r="C1289" t="s">
        <v>30</v>
      </c>
      <c r="D1289">
        <v>38</v>
      </c>
      <c r="E1289" t="s">
        <v>575</v>
      </c>
      <c r="F1289" t="s">
        <v>576</v>
      </c>
      <c r="G1289" s="9">
        <f t="shared" ref="G1289:N1289" si="534">$J$104/G1255</f>
        <v>46.750715894836389</v>
      </c>
      <c r="H1289" s="9">
        <f t="shared" si="534"/>
        <v>46.750715894836389</v>
      </c>
      <c r="I1289" s="9">
        <f t="shared" si="534"/>
        <v>46.750715894836389</v>
      </c>
      <c r="J1289" s="9">
        <f t="shared" si="534"/>
        <v>46.750715894836389</v>
      </c>
      <c r="K1289" s="9">
        <f t="shared" si="534"/>
        <v>46.750715894836389</v>
      </c>
      <c r="L1289" s="9">
        <f t="shared" si="534"/>
        <v>46.750715894836389</v>
      </c>
      <c r="M1289" s="9">
        <f t="shared" si="534"/>
        <v>46.750715894836389</v>
      </c>
      <c r="N1289" s="9">
        <f t="shared" si="534"/>
        <v>46.750715894836389</v>
      </c>
    </row>
    <row r="1290" spans="1:14">
      <c r="A1290">
        <v>2</v>
      </c>
      <c r="B1290">
        <v>31</v>
      </c>
      <c r="C1290" t="s">
        <v>31</v>
      </c>
      <c r="D1290">
        <v>38</v>
      </c>
      <c r="E1290" t="s">
        <v>575</v>
      </c>
      <c r="F1290" t="s">
        <v>576</v>
      </c>
      <c r="G1290" s="9">
        <f t="shared" ref="G1290:N1290" si="535">$J$104/G1256</f>
        <v>21.705781842750817</v>
      </c>
      <c r="H1290" s="9">
        <f t="shared" si="535"/>
        <v>21.705781842750817</v>
      </c>
      <c r="I1290" s="9">
        <f t="shared" si="535"/>
        <v>21.705781842750817</v>
      </c>
      <c r="J1290" s="9">
        <f t="shared" si="535"/>
        <v>21.705781842750817</v>
      </c>
      <c r="K1290" s="9">
        <f t="shared" si="535"/>
        <v>21.705781842750817</v>
      </c>
      <c r="L1290" s="9">
        <f t="shared" si="535"/>
        <v>21.705781842750817</v>
      </c>
      <c r="M1290" s="9">
        <f t="shared" si="535"/>
        <v>21.705781842750817</v>
      </c>
      <c r="N1290" s="9">
        <f t="shared" si="535"/>
        <v>21.705781842750817</v>
      </c>
    </row>
    <row r="1291" spans="1:14">
      <c r="A1291">
        <v>3</v>
      </c>
      <c r="B1291">
        <v>32</v>
      </c>
      <c r="C1291" t="s">
        <v>32</v>
      </c>
      <c r="D1291">
        <v>38</v>
      </c>
      <c r="E1291" t="s">
        <v>575</v>
      </c>
      <c r="F1291" t="s">
        <v>576</v>
      </c>
      <c r="G1291" s="9">
        <f t="shared" ref="G1291:N1291" si="536">$J$104/G1257</f>
        <v>14.00782589472988</v>
      </c>
      <c r="H1291" s="9">
        <f t="shared" si="536"/>
        <v>14.00782589472988</v>
      </c>
      <c r="I1291" s="9">
        <f t="shared" si="536"/>
        <v>14.00782589472988</v>
      </c>
      <c r="J1291" s="9">
        <f t="shared" si="536"/>
        <v>14.00782589472988</v>
      </c>
      <c r="K1291" s="9">
        <f t="shared" si="536"/>
        <v>14.00782589472988</v>
      </c>
      <c r="L1291" s="9">
        <f t="shared" si="536"/>
        <v>14.00782589472988</v>
      </c>
      <c r="M1291" s="9">
        <f t="shared" si="536"/>
        <v>14.00782589472988</v>
      </c>
      <c r="N1291" s="9">
        <f t="shared" si="536"/>
        <v>14.00782589472988</v>
      </c>
    </row>
    <row r="1292" spans="1:14">
      <c r="A1292">
        <v>2</v>
      </c>
      <c r="B1292">
        <v>33</v>
      </c>
      <c r="C1292" t="s">
        <v>33</v>
      </c>
      <c r="D1292">
        <v>38</v>
      </c>
      <c r="E1292" t="s">
        <v>575</v>
      </c>
      <c r="F1292" t="s">
        <v>576</v>
      </c>
      <c r="G1292" s="9">
        <f t="shared" ref="G1292:N1292" si="537">$J$104/G1258</f>
        <v>8.0918919718669375</v>
      </c>
      <c r="H1292" s="9">
        <f t="shared" si="537"/>
        <v>8.0918919718669375</v>
      </c>
      <c r="I1292" s="9">
        <f t="shared" si="537"/>
        <v>8.0918919718669375</v>
      </c>
      <c r="J1292" s="9">
        <f t="shared" si="537"/>
        <v>8.0918919718669375</v>
      </c>
      <c r="K1292" s="9">
        <f t="shared" si="537"/>
        <v>8.0918919718669375</v>
      </c>
      <c r="L1292" s="9">
        <f t="shared" si="537"/>
        <v>8.0918919718669375</v>
      </c>
      <c r="M1292" s="9">
        <f t="shared" si="537"/>
        <v>8.0918919718669375</v>
      </c>
      <c r="N1292" s="9">
        <f t="shared" si="537"/>
        <v>8.0918919718669375</v>
      </c>
    </row>
    <row r="1293" spans="1:14">
      <c r="A1293">
        <v>4</v>
      </c>
      <c r="B1293">
        <v>34</v>
      </c>
      <c r="C1293" t="s">
        <v>34</v>
      </c>
      <c r="D1293">
        <v>38</v>
      </c>
      <c r="E1293" t="s">
        <v>575</v>
      </c>
      <c r="F1293" t="s">
        <v>576</v>
      </c>
      <c r="G1293" s="9">
        <f t="shared" ref="G1293:N1293" si="538">$J$104/G1259</f>
        <v>30.650882210193895</v>
      </c>
      <c r="H1293" s="9">
        <f t="shared" si="538"/>
        <v>30.650882210193895</v>
      </c>
      <c r="I1293" s="9">
        <f t="shared" si="538"/>
        <v>30.650882210193895</v>
      </c>
      <c r="J1293" s="9">
        <f t="shared" si="538"/>
        <v>30.650882210193895</v>
      </c>
      <c r="K1293" s="9">
        <f t="shared" si="538"/>
        <v>30.650882210193895</v>
      </c>
      <c r="L1293" s="9">
        <f t="shared" si="538"/>
        <v>30.650882210193895</v>
      </c>
      <c r="M1293" s="9">
        <f t="shared" si="538"/>
        <v>30.650882210193895</v>
      </c>
      <c r="N1293" s="9">
        <f t="shared" si="538"/>
        <v>30.650882210193895</v>
      </c>
    </row>
    <row r="1294" spans="1:14">
      <c r="A1294">
        <v>4</v>
      </c>
      <c r="B1294">
        <v>1</v>
      </c>
      <c r="C1294" t="s">
        <v>1</v>
      </c>
      <c r="D1294">
        <v>39</v>
      </c>
      <c r="E1294" t="s">
        <v>577</v>
      </c>
      <c r="F1294" t="s">
        <v>578</v>
      </c>
      <c r="G1294" s="9">
        <v>86.158206225412385</v>
      </c>
      <c r="H1294" s="9">
        <v>86.158206225412385</v>
      </c>
      <c r="I1294" s="9">
        <v>86.158206225412385</v>
      </c>
      <c r="J1294" s="9">
        <v>86.158206225412385</v>
      </c>
      <c r="K1294" s="9">
        <v>86.158206225412385</v>
      </c>
      <c r="L1294" s="9">
        <v>86.158206225412385</v>
      </c>
      <c r="M1294" s="9">
        <v>86.158206225412385</v>
      </c>
      <c r="N1294" s="9">
        <v>86.158206225412385</v>
      </c>
    </row>
    <row r="1295" spans="1:14">
      <c r="A1295">
        <v>3</v>
      </c>
      <c r="B1295">
        <v>2</v>
      </c>
      <c r="C1295" t="s">
        <v>2</v>
      </c>
      <c r="D1295">
        <v>39</v>
      </c>
      <c r="E1295" t="s">
        <v>577</v>
      </c>
      <c r="F1295" t="s">
        <v>578</v>
      </c>
      <c r="G1295" s="9">
        <v>717.74133832520761</v>
      </c>
      <c r="H1295" s="9">
        <v>717.74133832520761</v>
      </c>
      <c r="I1295" s="9">
        <v>717.74133832520761</v>
      </c>
      <c r="J1295" s="9">
        <v>717.74133832520761</v>
      </c>
      <c r="K1295" s="9">
        <v>717.74133832520761</v>
      </c>
      <c r="L1295" s="9">
        <v>717.74133832520761</v>
      </c>
      <c r="M1295" s="9">
        <v>717.74133832520761</v>
      </c>
      <c r="N1295" s="9">
        <v>717.74133832520761</v>
      </c>
    </row>
    <row r="1296" spans="1:14">
      <c r="A1296">
        <v>1</v>
      </c>
      <c r="B1296">
        <v>3</v>
      </c>
      <c r="C1296" t="s">
        <v>3</v>
      </c>
      <c r="D1296">
        <v>39</v>
      </c>
      <c r="E1296" t="s">
        <v>577</v>
      </c>
      <c r="F1296" t="s">
        <v>578</v>
      </c>
      <c r="G1296" s="9">
        <v>83.434363975776989</v>
      </c>
      <c r="H1296" s="9">
        <v>83.434363975776989</v>
      </c>
      <c r="I1296" s="9">
        <v>83.434363975776989</v>
      </c>
      <c r="J1296" s="9">
        <v>83.434363975776989</v>
      </c>
      <c r="K1296" s="9">
        <v>83.434363975776989</v>
      </c>
      <c r="L1296" s="9">
        <v>83.434363975776989</v>
      </c>
      <c r="M1296" s="9">
        <v>83.434363975776989</v>
      </c>
      <c r="N1296" s="9">
        <v>83.434363975776989</v>
      </c>
    </row>
    <row r="1297" spans="1:14">
      <c r="A1297">
        <v>1</v>
      </c>
      <c r="B1297">
        <v>4</v>
      </c>
      <c r="C1297" t="s">
        <v>4</v>
      </c>
      <c r="D1297">
        <v>39</v>
      </c>
      <c r="E1297" t="s">
        <v>577</v>
      </c>
      <c r="F1297" t="s">
        <v>578</v>
      </c>
      <c r="G1297" s="9">
        <v>1235.0690060561403</v>
      </c>
      <c r="H1297" s="9">
        <v>1235.0690060561403</v>
      </c>
      <c r="I1297" s="9">
        <v>1235.0690060561403</v>
      </c>
      <c r="J1297" s="9">
        <v>1235.0690060561403</v>
      </c>
      <c r="K1297" s="9">
        <v>1235.0690060561403</v>
      </c>
      <c r="L1297" s="9">
        <v>1235.0690060561403</v>
      </c>
      <c r="M1297" s="9">
        <v>1235.0690060561403</v>
      </c>
      <c r="N1297" s="9">
        <v>1235.0690060561403</v>
      </c>
    </row>
    <row r="1298" spans="1:14">
      <c r="A1298">
        <v>1</v>
      </c>
      <c r="B1298">
        <v>5</v>
      </c>
      <c r="C1298" t="s">
        <v>5</v>
      </c>
      <c r="D1298">
        <v>39</v>
      </c>
      <c r="E1298" t="s">
        <v>577</v>
      </c>
      <c r="F1298" t="s">
        <v>578</v>
      </c>
      <c r="G1298" s="9">
        <v>93.985892095768278</v>
      </c>
      <c r="H1298" s="9">
        <v>93.985892095768278</v>
      </c>
      <c r="I1298" s="9">
        <v>93.985892095768278</v>
      </c>
      <c r="J1298" s="9">
        <v>93.985892095768278</v>
      </c>
      <c r="K1298" s="9">
        <v>93.985892095768278</v>
      </c>
      <c r="L1298" s="9">
        <v>93.985892095768278</v>
      </c>
      <c r="M1298" s="9">
        <v>93.985892095768278</v>
      </c>
      <c r="N1298" s="9">
        <v>93.985892095768278</v>
      </c>
    </row>
    <row r="1299" spans="1:14">
      <c r="A1299">
        <v>4</v>
      </c>
      <c r="B1299">
        <v>6</v>
      </c>
      <c r="C1299" t="s">
        <v>6</v>
      </c>
      <c r="D1299">
        <v>39</v>
      </c>
      <c r="E1299" t="s">
        <v>577</v>
      </c>
      <c r="F1299" t="s">
        <v>578</v>
      </c>
      <c r="G1299" s="9">
        <v>100.52971155016358</v>
      </c>
      <c r="H1299" s="9">
        <v>100.52971155016358</v>
      </c>
      <c r="I1299" s="9">
        <v>100.52971155016358</v>
      </c>
      <c r="J1299" s="9">
        <v>100.52971155016358</v>
      </c>
      <c r="K1299" s="9">
        <v>100.52971155016358</v>
      </c>
      <c r="L1299" s="9">
        <v>100.52971155016358</v>
      </c>
      <c r="M1299" s="9">
        <v>100.52971155016358</v>
      </c>
      <c r="N1299" s="9">
        <v>100.52971155016358</v>
      </c>
    </row>
    <row r="1300" spans="1:14">
      <c r="A1300">
        <v>3</v>
      </c>
      <c r="B1300">
        <v>7</v>
      </c>
      <c r="C1300" t="s">
        <v>7</v>
      </c>
      <c r="D1300">
        <v>39</v>
      </c>
      <c r="E1300" t="s">
        <v>577</v>
      </c>
      <c r="F1300" t="s">
        <v>578</v>
      </c>
      <c r="G1300" s="9">
        <v>8.7168134001621116</v>
      </c>
      <c r="H1300" s="9">
        <v>8.7168134001621116</v>
      </c>
      <c r="I1300" s="9">
        <v>8.7168134001621116</v>
      </c>
      <c r="J1300" s="9">
        <v>8.7168134001621116</v>
      </c>
      <c r="K1300" s="9">
        <v>8.7168134001621116</v>
      </c>
      <c r="L1300" s="9">
        <v>8.7168134001621116</v>
      </c>
      <c r="M1300" s="9">
        <v>8.7168134001621116</v>
      </c>
      <c r="N1300" s="9">
        <v>8.7168134001621116</v>
      </c>
    </row>
    <row r="1301" spans="1:14">
      <c r="A1301">
        <v>2</v>
      </c>
      <c r="B1301">
        <v>8</v>
      </c>
      <c r="C1301" t="s">
        <v>8</v>
      </c>
      <c r="D1301">
        <v>39</v>
      </c>
      <c r="E1301" t="s">
        <v>577</v>
      </c>
      <c r="F1301" t="s">
        <v>578</v>
      </c>
      <c r="G1301" s="9">
        <v>15292.140178611768</v>
      </c>
      <c r="H1301" s="9">
        <v>15292.140178611768</v>
      </c>
      <c r="I1301" s="9">
        <v>15292.140178611768</v>
      </c>
      <c r="J1301" s="9">
        <v>15292.140178611768</v>
      </c>
      <c r="K1301" s="9">
        <v>15292.140178611768</v>
      </c>
      <c r="L1301" s="9">
        <v>15292.140178611768</v>
      </c>
      <c r="M1301" s="9">
        <v>15292.140178611768</v>
      </c>
      <c r="N1301" s="9">
        <v>15292.140178611768</v>
      </c>
    </row>
    <row r="1302" spans="1:14">
      <c r="A1302">
        <v>3</v>
      </c>
      <c r="B1302">
        <v>9</v>
      </c>
      <c r="C1302" t="s">
        <v>9</v>
      </c>
      <c r="D1302">
        <v>39</v>
      </c>
      <c r="E1302" t="s">
        <v>577</v>
      </c>
      <c r="F1302" t="s">
        <v>578</v>
      </c>
      <c r="G1302" s="9">
        <v>67.864340199479955</v>
      </c>
      <c r="H1302" s="9">
        <v>67.864340199479955</v>
      </c>
      <c r="I1302" s="9">
        <v>67.864340199479955</v>
      </c>
      <c r="J1302" s="9">
        <v>67.864340199479955</v>
      </c>
      <c r="K1302" s="9">
        <v>67.864340199479955</v>
      </c>
      <c r="L1302" s="9">
        <v>67.864340199479955</v>
      </c>
      <c r="M1302" s="9">
        <v>67.864340199479955</v>
      </c>
      <c r="N1302" s="9">
        <v>67.864340199479955</v>
      </c>
    </row>
    <row r="1303" spans="1:14">
      <c r="A1303">
        <v>3</v>
      </c>
      <c r="B1303">
        <v>10</v>
      </c>
      <c r="C1303" t="s">
        <v>10</v>
      </c>
      <c r="D1303">
        <v>39</v>
      </c>
      <c r="E1303" t="s">
        <v>577</v>
      </c>
      <c r="F1303" t="s">
        <v>578</v>
      </c>
      <c r="G1303" s="9">
        <v>1319.1398777084812</v>
      </c>
      <c r="H1303" s="9">
        <v>1319.1398777084812</v>
      </c>
      <c r="I1303" s="9">
        <v>1319.1398777084812</v>
      </c>
      <c r="J1303" s="9">
        <v>1319.1398777084812</v>
      </c>
      <c r="K1303" s="9">
        <v>1319.1398777084812</v>
      </c>
      <c r="L1303" s="9">
        <v>1319.1398777084812</v>
      </c>
      <c r="M1303" s="9">
        <v>1319.1398777084812</v>
      </c>
      <c r="N1303" s="9">
        <v>1319.1398777084812</v>
      </c>
    </row>
    <row r="1304" spans="1:14">
      <c r="A1304">
        <v>3</v>
      </c>
      <c r="B1304">
        <v>11</v>
      </c>
      <c r="C1304" t="s">
        <v>11</v>
      </c>
      <c r="D1304">
        <v>39</v>
      </c>
      <c r="E1304" t="s">
        <v>577</v>
      </c>
      <c r="F1304" t="s">
        <v>578</v>
      </c>
      <c r="G1304" s="9">
        <v>1029.0339319081397</v>
      </c>
      <c r="H1304" s="9">
        <v>1029.0339319081397</v>
      </c>
      <c r="I1304" s="9">
        <v>1029.0339319081397</v>
      </c>
      <c r="J1304" s="9">
        <v>1029.0339319081397</v>
      </c>
      <c r="K1304" s="9">
        <v>1029.0339319081397</v>
      </c>
      <c r="L1304" s="9">
        <v>1029.0339319081397</v>
      </c>
      <c r="M1304" s="9">
        <v>1029.0339319081397</v>
      </c>
      <c r="N1304" s="9">
        <v>1029.0339319081397</v>
      </c>
    </row>
    <row r="1305" spans="1:14">
      <c r="A1305">
        <v>3</v>
      </c>
      <c r="B1305">
        <v>12</v>
      </c>
      <c r="C1305" t="s">
        <v>12</v>
      </c>
      <c r="D1305">
        <v>39</v>
      </c>
      <c r="E1305" t="s">
        <v>577</v>
      </c>
      <c r="F1305" t="s">
        <v>578</v>
      </c>
      <c r="G1305" s="9">
        <v>812.30677984717488</v>
      </c>
      <c r="H1305" s="9">
        <v>812.30677984717488</v>
      </c>
      <c r="I1305" s="9">
        <v>812.30677984717488</v>
      </c>
      <c r="J1305" s="9">
        <v>812.30677984717488</v>
      </c>
      <c r="K1305" s="9">
        <v>812.30677984717488</v>
      </c>
      <c r="L1305" s="9">
        <v>812.30677984717488</v>
      </c>
      <c r="M1305" s="9">
        <v>812.30677984717488</v>
      </c>
      <c r="N1305" s="9">
        <v>812.30677984717488</v>
      </c>
    </row>
    <row r="1306" spans="1:14">
      <c r="A1306">
        <v>1</v>
      </c>
      <c r="B1306">
        <v>13</v>
      </c>
      <c r="C1306" t="s">
        <v>13</v>
      </c>
      <c r="D1306">
        <v>39</v>
      </c>
      <c r="E1306" t="s">
        <v>577</v>
      </c>
      <c r="F1306" t="s">
        <v>578</v>
      </c>
      <c r="G1306" s="9">
        <v>32.471023101414055</v>
      </c>
      <c r="H1306" s="9">
        <v>32.471023101414055</v>
      </c>
      <c r="I1306" s="9">
        <v>32.471023101414055</v>
      </c>
      <c r="J1306" s="9">
        <v>32.471023101414055</v>
      </c>
      <c r="K1306" s="9">
        <v>32.471023101414055</v>
      </c>
      <c r="L1306" s="9">
        <v>32.471023101414055</v>
      </c>
      <c r="M1306" s="9">
        <v>32.471023101414055</v>
      </c>
      <c r="N1306" s="9">
        <v>32.471023101414055</v>
      </c>
    </row>
    <row r="1307" spans="1:14">
      <c r="A1307">
        <v>2</v>
      </c>
      <c r="B1307">
        <v>14</v>
      </c>
      <c r="C1307" t="s">
        <v>14</v>
      </c>
      <c r="D1307">
        <v>39</v>
      </c>
      <c r="E1307" t="s">
        <v>577</v>
      </c>
      <c r="F1307" t="s">
        <v>578</v>
      </c>
      <c r="G1307" s="9">
        <v>102.83634492155348</v>
      </c>
      <c r="H1307" s="9">
        <v>102.83634492155348</v>
      </c>
      <c r="I1307" s="9">
        <v>102.83634492155348</v>
      </c>
      <c r="J1307" s="9">
        <v>102.83634492155348</v>
      </c>
      <c r="K1307" s="9">
        <v>102.83634492155348</v>
      </c>
      <c r="L1307" s="9">
        <v>102.83634492155348</v>
      </c>
      <c r="M1307" s="9">
        <v>102.83634492155348</v>
      </c>
      <c r="N1307" s="9">
        <v>102.83634492155348</v>
      </c>
    </row>
    <row r="1308" spans="1:14">
      <c r="A1308">
        <v>3</v>
      </c>
      <c r="B1308">
        <v>15</v>
      </c>
      <c r="C1308" t="s">
        <v>15</v>
      </c>
      <c r="D1308">
        <v>39</v>
      </c>
      <c r="E1308" t="s">
        <v>577</v>
      </c>
      <c r="F1308" t="s">
        <v>578</v>
      </c>
      <c r="G1308" s="9">
        <v>16.215844156689862</v>
      </c>
      <c r="H1308" s="9">
        <v>16.215844156689862</v>
      </c>
      <c r="I1308" s="9">
        <v>16.215844156689862</v>
      </c>
      <c r="J1308" s="9">
        <v>16.215844156689862</v>
      </c>
      <c r="K1308" s="9">
        <v>16.215844156689862</v>
      </c>
      <c r="L1308" s="9">
        <v>16.215844156689862</v>
      </c>
      <c r="M1308" s="9">
        <v>16.215844156689862</v>
      </c>
      <c r="N1308" s="9">
        <v>16.215844156689862</v>
      </c>
    </row>
    <row r="1309" spans="1:14">
      <c r="A1309">
        <v>2</v>
      </c>
      <c r="B1309">
        <v>16</v>
      </c>
      <c r="C1309" t="s">
        <v>16</v>
      </c>
      <c r="D1309">
        <v>39</v>
      </c>
      <c r="E1309" t="s">
        <v>577</v>
      </c>
      <c r="F1309" t="s">
        <v>578</v>
      </c>
      <c r="G1309" s="9">
        <v>26.518672834436536</v>
      </c>
      <c r="H1309" s="9">
        <v>26.518672834436536</v>
      </c>
      <c r="I1309" s="9">
        <v>26.518672834436536</v>
      </c>
      <c r="J1309" s="9">
        <v>26.518672834436536</v>
      </c>
      <c r="K1309" s="9">
        <v>26.518672834436536</v>
      </c>
      <c r="L1309" s="9">
        <v>26.518672834436536</v>
      </c>
      <c r="M1309" s="9">
        <v>26.518672834436536</v>
      </c>
      <c r="N1309" s="9">
        <v>26.518672834436536</v>
      </c>
    </row>
    <row r="1310" spans="1:14">
      <c r="A1310">
        <v>1</v>
      </c>
      <c r="B1310">
        <v>17</v>
      </c>
      <c r="C1310" t="s">
        <v>17</v>
      </c>
      <c r="D1310">
        <v>39</v>
      </c>
      <c r="E1310" t="s">
        <v>577</v>
      </c>
      <c r="F1310" t="s">
        <v>578</v>
      </c>
      <c r="G1310" s="9">
        <v>8.4756657483930216</v>
      </c>
      <c r="H1310" s="9">
        <v>8.4756657483930216</v>
      </c>
      <c r="I1310" s="9">
        <v>8.4756657483930216</v>
      </c>
      <c r="J1310" s="9">
        <v>8.4756657483930216</v>
      </c>
      <c r="K1310" s="9">
        <v>8.4756657483930216</v>
      </c>
      <c r="L1310" s="9">
        <v>8.4756657483930216</v>
      </c>
      <c r="M1310" s="9">
        <v>8.4756657483930216</v>
      </c>
      <c r="N1310" s="9">
        <v>8.4756657483930216</v>
      </c>
    </row>
    <row r="1311" spans="1:14">
      <c r="A1311">
        <v>2</v>
      </c>
      <c r="B1311">
        <v>18</v>
      </c>
      <c r="C1311" t="s">
        <v>48</v>
      </c>
      <c r="D1311">
        <v>39</v>
      </c>
      <c r="E1311" t="s">
        <v>577</v>
      </c>
      <c r="F1311" t="s">
        <v>578</v>
      </c>
      <c r="G1311" s="9">
        <v>239.98783182064253</v>
      </c>
      <c r="H1311" s="9">
        <v>239.98783182064253</v>
      </c>
      <c r="I1311" s="9">
        <v>239.98783182064253</v>
      </c>
      <c r="J1311" s="9">
        <v>239.98783182064253</v>
      </c>
      <c r="K1311" s="9">
        <v>239.98783182064253</v>
      </c>
      <c r="L1311" s="9">
        <v>239.98783182064253</v>
      </c>
      <c r="M1311" s="9">
        <v>239.98783182064253</v>
      </c>
      <c r="N1311" s="9">
        <v>239.98783182064253</v>
      </c>
    </row>
    <row r="1312" spans="1:14">
      <c r="A1312">
        <v>2</v>
      </c>
      <c r="B1312">
        <v>19</v>
      </c>
      <c r="C1312" t="s">
        <v>19</v>
      </c>
      <c r="D1312">
        <v>39</v>
      </c>
      <c r="E1312" t="s">
        <v>577</v>
      </c>
      <c r="F1312" t="s">
        <v>578</v>
      </c>
      <c r="G1312" s="9">
        <v>234.2204206355166</v>
      </c>
      <c r="H1312" s="9">
        <v>234.2204206355166</v>
      </c>
      <c r="I1312" s="9">
        <v>234.2204206355166</v>
      </c>
      <c r="J1312" s="9">
        <v>234.2204206355166</v>
      </c>
      <c r="K1312" s="9">
        <v>234.2204206355166</v>
      </c>
      <c r="L1312" s="9">
        <v>234.2204206355166</v>
      </c>
      <c r="M1312" s="9">
        <v>234.2204206355166</v>
      </c>
      <c r="N1312" s="9">
        <v>234.2204206355166</v>
      </c>
    </row>
    <row r="1313" spans="1:14">
      <c r="A1313">
        <v>2</v>
      </c>
      <c r="B1313">
        <v>20</v>
      </c>
      <c r="C1313" t="s">
        <v>20</v>
      </c>
      <c r="D1313">
        <v>39</v>
      </c>
      <c r="E1313" t="s">
        <v>577</v>
      </c>
      <c r="F1313" t="s">
        <v>578</v>
      </c>
      <c r="G1313" s="9">
        <v>36.278433518330338</v>
      </c>
      <c r="H1313" s="9">
        <v>36.278433518330338</v>
      </c>
      <c r="I1313" s="9">
        <v>36.278433518330338</v>
      </c>
      <c r="J1313" s="9">
        <v>36.278433518330338</v>
      </c>
      <c r="K1313" s="9">
        <v>36.278433518330338</v>
      </c>
      <c r="L1313" s="9">
        <v>36.278433518330338</v>
      </c>
      <c r="M1313" s="9">
        <v>36.278433518330338</v>
      </c>
      <c r="N1313" s="9">
        <v>36.278433518330338</v>
      </c>
    </row>
    <row r="1314" spans="1:14">
      <c r="A1314">
        <v>3</v>
      </c>
      <c r="B1314">
        <v>21</v>
      </c>
      <c r="C1314" t="s">
        <v>21</v>
      </c>
      <c r="D1314">
        <v>39</v>
      </c>
      <c r="E1314" t="s">
        <v>577</v>
      </c>
      <c r="F1314" t="s">
        <v>578</v>
      </c>
      <c r="G1314" s="9">
        <v>35.89237590545941</v>
      </c>
      <c r="H1314" s="9">
        <v>35.89237590545941</v>
      </c>
      <c r="I1314" s="9">
        <v>35.89237590545941</v>
      </c>
      <c r="J1314" s="9">
        <v>35.89237590545941</v>
      </c>
      <c r="K1314" s="9">
        <v>35.89237590545941</v>
      </c>
      <c r="L1314" s="9">
        <v>35.89237590545941</v>
      </c>
      <c r="M1314" s="9">
        <v>35.89237590545941</v>
      </c>
      <c r="N1314" s="9">
        <v>35.89237590545941</v>
      </c>
    </row>
    <row r="1315" spans="1:14">
      <c r="A1315">
        <v>3</v>
      </c>
      <c r="B1315">
        <v>22</v>
      </c>
      <c r="C1315" t="s">
        <v>22</v>
      </c>
      <c r="D1315">
        <v>39</v>
      </c>
      <c r="E1315" t="s">
        <v>577</v>
      </c>
      <c r="F1315" t="s">
        <v>578</v>
      </c>
      <c r="G1315" s="9">
        <v>260.07079352498772</v>
      </c>
      <c r="H1315" s="9">
        <v>260.07079352498772</v>
      </c>
      <c r="I1315" s="9">
        <v>260.07079352498772</v>
      </c>
      <c r="J1315" s="9">
        <v>260.07079352498772</v>
      </c>
      <c r="K1315" s="9">
        <v>260.07079352498772</v>
      </c>
      <c r="L1315" s="9">
        <v>260.07079352498772</v>
      </c>
      <c r="M1315" s="9">
        <v>260.07079352498772</v>
      </c>
      <c r="N1315" s="9">
        <v>260.07079352498772</v>
      </c>
    </row>
    <row r="1316" spans="1:14">
      <c r="A1316">
        <v>3</v>
      </c>
      <c r="B1316">
        <v>23</v>
      </c>
      <c r="C1316" t="s">
        <v>23</v>
      </c>
      <c r="D1316">
        <v>39</v>
      </c>
      <c r="E1316" t="s">
        <v>577</v>
      </c>
      <c r="F1316" t="s">
        <v>578</v>
      </c>
      <c r="G1316" s="9">
        <v>104.94580043146182</v>
      </c>
      <c r="H1316" s="9">
        <v>104.94580043146182</v>
      </c>
      <c r="I1316" s="9">
        <v>104.94580043146182</v>
      </c>
      <c r="J1316" s="9">
        <v>104.94580043146182</v>
      </c>
      <c r="K1316" s="9">
        <v>104.94580043146182</v>
      </c>
      <c r="L1316" s="9">
        <v>104.94580043146182</v>
      </c>
      <c r="M1316" s="9">
        <v>104.94580043146182</v>
      </c>
      <c r="N1316" s="9">
        <v>104.94580043146182</v>
      </c>
    </row>
    <row r="1317" spans="1:14">
      <c r="A1317">
        <v>2</v>
      </c>
      <c r="B1317">
        <v>24</v>
      </c>
      <c r="C1317" t="s">
        <v>24</v>
      </c>
      <c r="D1317">
        <v>39</v>
      </c>
      <c r="E1317" t="s">
        <v>577</v>
      </c>
      <c r="F1317" t="s">
        <v>578</v>
      </c>
      <c r="G1317" s="9">
        <v>9.8518270897599187</v>
      </c>
      <c r="H1317" s="9">
        <v>9.8518270897599187</v>
      </c>
      <c r="I1317" s="9">
        <v>9.8518270897599187</v>
      </c>
      <c r="J1317" s="9">
        <v>9.8518270897599187</v>
      </c>
      <c r="K1317" s="9">
        <v>9.8518270897599187</v>
      </c>
      <c r="L1317" s="9">
        <v>9.8518270897599187</v>
      </c>
      <c r="M1317" s="9">
        <v>9.8518270897599187</v>
      </c>
      <c r="N1317" s="9">
        <v>9.8518270897599187</v>
      </c>
    </row>
    <row r="1318" spans="1:14">
      <c r="A1318">
        <v>2</v>
      </c>
      <c r="B1318">
        <v>25</v>
      </c>
      <c r="C1318" t="s">
        <v>25</v>
      </c>
      <c r="D1318">
        <v>39</v>
      </c>
      <c r="E1318" t="s">
        <v>577</v>
      </c>
      <c r="F1318" t="s">
        <v>578</v>
      </c>
      <c r="G1318" s="9">
        <v>72.749652221016675</v>
      </c>
      <c r="H1318" s="9">
        <v>72.749652221016675</v>
      </c>
      <c r="I1318" s="9">
        <v>72.749652221016675</v>
      </c>
      <c r="J1318" s="9">
        <v>72.749652221016675</v>
      </c>
      <c r="K1318" s="9">
        <v>72.749652221016675</v>
      </c>
      <c r="L1318" s="9">
        <v>72.749652221016675</v>
      </c>
      <c r="M1318" s="9">
        <v>72.749652221016675</v>
      </c>
      <c r="N1318" s="9">
        <v>72.749652221016675</v>
      </c>
    </row>
    <row r="1319" spans="1:14">
      <c r="A1319">
        <v>3</v>
      </c>
      <c r="B1319">
        <v>26</v>
      </c>
      <c r="C1319" t="s">
        <v>26</v>
      </c>
      <c r="D1319">
        <v>39</v>
      </c>
      <c r="E1319" t="s">
        <v>577</v>
      </c>
      <c r="F1319" t="s">
        <v>578</v>
      </c>
      <c r="G1319" s="9">
        <v>76.248303765135063</v>
      </c>
      <c r="H1319" s="9">
        <v>76.248303765135063</v>
      </c>
      <c r="I1319" s="9">
        <v>76.248303765135063</v>
      </c>
      <c r="J1319" s="9">
        <v>76.248303765135063</v>
      </c>
      <c r="K1319" s="9">
        <v>76.248303765135063</v>
      </c>
      <c r="L1319" s="9">
        <v>76.248303765135063</v>
      </c>
      <c r="M1319" s="9">
        <v>76.248303765135063</v>
      </c>
      <c r="N1319" s="9">
        <v>76.248303765135063</v>
      </c>
    </row>
    <row r="1320" spans="1:14">
      <c r="A1320">
        <v>2</v>
      </c>
      <c r="B1320">
        <v>27</v>
      </c>
      <c r="C1320" t="s">
        <v>27</v>
      </c>
      <c r="D1320">
        <v>39</v>
      </c>
      <c r="E1320" t="s">
        <v>577</v>
      </c>
      <c r="F1320" t="s">
        <v>578</v>
      </c>
      <c r="G1320" s="9">
        <v>182.21462287777507</v>
      </c>
      <c r="H1320" s="9">
        <v>182.21462287777507</v>
      </c>
      <c r="I1320" s="9">
        <v>182.21462287777507</v>
      </c>
      <c r="J1320" s="9">
        <v>182.21462287777507</v>
      </c>
      <c r="K1320" s="9">
        <v>182.21462287777507</v>
      </c>
      <c r="L1320" s="9">
        <v>182.21462287777507</v>
      </c>
      <c r="M1320" s="9">
        <v>182.21462287777507</v>
      </c>
      <c r="N1320" s="9">
        <v>182.21462287777507</v>
      </c>
    </row>
    <row r="1321" spans="1:14">
      <c r="A1321">
        <v>2</v>
      </c>
      <c r="B1321">
        <v>28</v>
      </c>
      <c r="C1321" t="s">
        <v>28</v>
      </c>
      <c r="D1321">
        <v>39</v>
      </c>
      <c r="E1321" t="s">
        <v>577</v>
      </c>
      <c r="F1321" t="s">
        <v>578</v>
      </c>
      <c r="G1321" s="9">
        <v>46.455321355683232</v>
      </c>
      <c r="H1321" s="9">
        <v>46.455321355683232</v>
      </c>
      <c r="I1321" s="9">
        <v>46.455321355683232</v>
      </c>
      <c r="J1321" s="9">
        <v>46.455321355683232</v>
      </c>
      <c r="K1321" s="9">
        <v>46.455321355683232</v>
      </c>
      <c r="L1321" s="9">
        <v>46.455321355683232</v>
      </c>
      <c r="M1321" s="9">
        <v>46.455321355683232</v>
      </c>
      <c r="N1321" s="9">
        <v>46.455321355683232</v>
      </c>
    </row>
    <row r="1322" spans="1:14">
      <c r="A1322">
        <v>4</v>
      </c>
      <c r="B1322">
        <v>29</v>
      </c>
      <c r="C1322" t="s">
        <v>29</v>
      </c>
      <c r="D1322">
        <v>39</v>
      </c>
      <c r="E1322" t="s">
        <v>577</v>
      </c>
      <c r="F1322" t="s">
        <v>578</v>
      </c>
      <c r="G1322" s="9">
        <v>65.547642752254546</v>
      </c>
      <c r="H1322" s="9">
        <v>65.547642752254546</v>
      </c>
      <c r="I1322" s="9">
        <v>65.547642752254546</v>
      </c>
      <c r="J1322" s="9">
        <v>65.547642752254546</v>
      </c>
      <c r="K1322" s="9">
        <v>65.547642752254546</v>
      </c>
      <c r="L1322" s="9">
        <v>65.547642752254546</v>
      </c>
      <c r="M1322" s="9">
        <v>65.547642752254546</v>
      </c>
      <c r="N1322" s="9">
        <v>65.547642752254546</v>
      </c>
    </row>
    <row r="1323" spans="1:14">
      <c r="A1323">
        <v>3</v>
      </c>
      <c r="B1323">
        <v>30</v>
      </c>
      <c r="C1323" t="s">
        <v>30</v>
      </c>
      <c r="D1323">
        <v>39</v>
      </c>
      <c r="E1323" t="s">
        <v>577</v>
      </c>
      <c r="F1323" t="s">
        <v>578</v>
      </c>
      <c r="G1323" s="9">
        <v>173.98091489527596</v>
      </c>
      <c r="H1323" s="9">
        <v>173.98091489527596</v>
      </c>
      <c r="I1323" s="9">
        <v>173.98091489527596</v>
      </c>
      <c r="J1323" s="9">
        <v>173.98091489527596</v>
      </c>
      <c r="K1323" s="9">
        <v>173.98091489527596</v>
      </c>
      <c r="L1323" s="9">
        <v>173.98091489527596</v>
      </c>
      <c r="M1323" s="9">
        <v>173.98091489527596</v>
      </c>
      <c r="N1323" s="9">
        <v>173.98091489527596</v>
      </c>
    </row>
    <row r="1324" spans="1:14">
      <c r="A1324">
        <v>2</v>
      </c>
      <c r="B1324">
        <v>31</v>
      </c>
      <c r="C1324" t="s">
        <v>31</v>
      </c>
      <c r="D1324">
        <v>39</v>
      </c>
      <c r="E1324" t="s">
        <v>577</v>
      </c>
      <c r="F1324" t="s">
        <v>578</v>
      </c>
      <c r="G1324" s="9">
        <v>123.54724942749714</v>
      </c>
      <c r="H1324" s="9">
        <v>123.54724942749714</v>
      </c>
      <c r="I1324" s="9">
        <v>123.54724942749714</v>
      </c>
      <c r="J1324" s="9">
        <v>123.54724942749714</v>
      </c>
      <c r="K1324" s="9">
        <v>123.54724942749714</v>
      </c>
      <c r="L1324" s="9">
        <v>123.54724942749714</v>
      </c>
      <c r="M1324" s="9">
        <v>123.54724942749714</v>
      </c>
      <c r="N1324" s="9">
        <v>123.54724942749714</v>
      </c>
    </row>
    <row r="1325" spans="1:14">
      <c r="A1325">
        <v>3</v>
      </c>
      <c r="B1325">
        <v>32</v>
      </c>
      <c r="C1325" t="s">
        <v>32</v>
      </c>
      <c r="D1325">
        <v>39</v>
      </c>
      <c r="E1325" t="s">
        <v>577</v>
      </c>
      <c r="F1325" t="s">
        <v>578</v>
      </c>
      <c r="G1325" s="9">
        <v>87.813392438654603</v>
      </c>
      <c r="H1325" s="9">
        <v>87.813392438654603</v>
      </c>
      <c r="I1325" s="9">
        <v>87.813392438654603</v>
      </c>
      <c r="J1325" s="9">
        <v>87.813392438654603</v>
      </c>
      <c r="K1325" s="9">
        <v>87.813392438654603</v>
      </c>
      <c r="L1325" s="9">
        <v>87.813392438654603</v>
      </c>
      <c r="M1325" s="9">
        <v>87.813392438654603</v>
      </c>
      <c r="N1325" s="9">
        <v>87.813392438654603</v>
      </c>
    </row>
    <row r="1326" spans="1:14">
      <c r="A1326">
        <v>2</v>
      </c>
      <c r="B1326">
        <v>33</v>
      </c>
      <c r="C1326" t="s">
        <v>33</v>
      </c>
      <c r="D1326">
        <v>39</v>
      </c>
      <c r="E1326" t="s">
        <v>577</v>
      </c>
      <c r="F1326" t="s">
        <v>578</v>
      </c>
      <c r="G1326" s="9">
        <v>190.77867007722398</v>
      </c>
      <c r="H1326" s="9">
        <v>190.77867007722398</v>
      </c>
      <c r="I1326" s="9">
        <v>190.77867007722398</v>
      </c>
      <c r="J1326" s="9">
        <v>190.77867007722398</v>
      </c>
      <c r="K1326" s="9">
        <v>190.77867007722398</v>
      </c>
      <c r="L1326" s="9">
        <v>190.77867007722398</v>
      </c>
      <c r="M1326" s="9">
        <v>190.77867007722398</v>
      </c>
      <c r="N1326" s="9">
        <v>190.77867007722398</v>
      </c>
    </row>
    <row r="1327" spans="1:14">
      <c r="A1327">
        <v>4</v>
      </c>
      <c r="B1327">
        <v>34</v>
      </c>
      <c r="C1327" t="s">
        <v>34</v>
      </c>
      <c r="D1327">
        <v>39</v>
      </c>
      <c r="E1327" t="s">
        <v>577</v>
      </c>
      <c r="F1327" t="s">
        <v>578</v>
      </c>
      <c r="G1327" s="9">
        <v>1173.1860906755182</v>
      </c>
      <c r="H1327" s="9">
        <v>1173.1860906755182</v>
      </c>
      <c r="I1327" s="9">
        <v>1173.1860906755182</v>
      </c>
      <c r="J1327" s="9">
        <v>1173.1860906755182</v>
      </c>
      <c r="K1327" s="9">
        <v>1173.1860906755182</v>
      </c>
      <c r="L1327" s="9">
        <v>1173.1860906755182</v>
      </c>
      <c r="M1327" s="9">
        <v>1173.1860906755182</v>
      </c>
      <c r="N1327" s="9">
        <v>1173.1860906755182</v>
      </c>
    </row>
    <row r="1328" spans="1:14">
      <c r="A1328">
        <v>4</v>
      </c>
      <c r="B1328">
        <v>1</v>
      </c>
      <c r="C1328" t="s">
        <v>1</v>
      </c>
      <c r="D1328">
        <v>40</v>
      </c>
      <c r="E1328" t="s">
        <v>580</v>
      </c>
      <c r="F1328" t="s">
        <v>581</v>
      </c>
      <c r="G1328">
        <v>1879.2687145597831</v>
      </c>
      <c r="H1328">
        <v>1928.2874421975291</v>
      </c>
      <c r="I1328">
        <v>1958.215870660501</v>
      </c>
      <c r="J1328">
        <v>1943.9839188349783</v>
      </c>
      <c r="K1328">
        <v>2007.9767409759127</v>
      </c>
      <c r="L1328">
        <v>2091.9487024639379</v>
      </c>
      <c r="M1328">
        <v>2188.2892366622955</v>
      </c>
      <c r="N1328">
        <v>2279.099006142591</v>
      </c>
    </row>
    <row r="1329" spans="1:14">
      <c r="A1329">
        <v>3</v>
      </c>
      <c r="B1329">
        <v>2</v>
      </c>
      <c r="C1329" t="s">
        <v>2</v>
      </c>
      <c r="D1329">
        <v>40</v>
      </c>
      <c r="E1329" t="s">
        <v>580</v>
      </c>
      <c r="F1329" t="s">
        <v>581</v>
      </c>
      <c r="G1329">
        <v>18503.521581741137</v>
      </c>
      <c r="H1329">
        <v>19740.899056411177</v>
      </c>
      <c r="I1329">
        <v>21070.295983086678</v>
      </c>
      <c r="J1329">
        <v>22340.003736985429</v>
      </c>
      <c r="K1329">
        <v>23753.463631865412</v>
      </c>
      <c r="L1329">
        <v>25076.676020664145</v>
      </c>
      <c r="M1329">
        <v>26669.442704747009</v>
      </c>
      <c r="N1329">
        <v>28163.019069006201</v>
      </c>
    </row>
    <row r="1330" spans="1:14">
      <c r="A1330">
        <v>1</v>
      </c>
      <c r="B1330">
        <v>3</v>
      </c>
      <c r="C1330" t="s">
        <v>3</v>
      </c>
      <c r="D1330">
        <v>40</v>
      </c>
      <c r="E1330" t="s">
        <v>580</v>
      </c>
      <c r="F1330" t="s">
        <v>581</v>
      </c>
      <c r="G1330">
        <v>2441.838749242886</v>
      </c>
      <c r="H1330">
        <v>2568.8445487900067</v>
      </c>
      <c r="I1330">
        <v>2688.7042546118314</v>
      </c>
      <c r="J1330">
        <v>2798.4739461497338</v>
      </c>
      <c r="K1330">
        <v>2913.3096201548215</v>
      </c>
      <c r="L1330">
        <v>3043.5134187283775</v>
      </c>
      <c r="M1330">
        <v>3179.0000767167189</v>
      </c>
      <c r="N1330">
        <v>3284.8791346354064</v>
      </c>
    </row>
    <row r="1331" spans="1:14">
      <c r="A1331">
        <v>1</v>
      </c>
      <c r="B1331">
        <v>4</v>
      </c>
      <c r="C1331" t="s">
        <v>4</v>
      </c>
      <c r="D1331">
        <v>40</v>
      </c>
      <c r="E1331" t="s">
        <v>580</v>
      </c>
      <c r="F1331" t="s">
        <v>581</v>
      </c>
      <c r="G1331">
        <v>32121.304167418031</v>
      </c>
      <c r="H1331">
        <v>34264.912262545899</v>
      </c>
      <c r="I1331">
        <v>36153.794919134176</v>
      </c>
      <c r="J1331">
        <v>38122.76237410638</v>
      </c>
      <c r="K1331">
        <v>40136.427601594551</v>
      </c>
      <c r="L1331">
        <v>42434.991079301079</v>
      </c>
      <c r="M1331">
        <v>44901.988011905305</v>
      </c>
      <c r="N1331">
        <v>47400.031460469509</v>
      </c>
    </row>
    <row r="1332" spans="1:14">
      <c r="A1332">
        <v>1</v>
      </c>
      <c r="B1332">
        <v>5</v>
      </c>
      <c r="C1332" t="s">
        <v>5</v>
      </c>
      <c r="D1332">
        <v>40</v>
      </c>
      <c r="E1332" t="s">
        <v>580</v>
      </c>
      <c r="F1332" t="s">
        <v>581</v>
      </c>
      <c r="G1332">
        <v>1624.7051398342574</v>
      </c>
      <c r="H1332">
        <v>1723.2694071537546</v>
      </c>
      <c r="I1332">
        <v>1817.6889483732634</v>
      </c>
      <c r="J1332">
        <v>1911.0083521885524</v>
      </c>
      <c r="K1332">
        <v>2011.94236954757</v>
      </c>
      <c r="L1332">
        <v>2112.1953399035006</v>
      </c>
      <c r="M1332">
        <v>2217.5023457114266</v>
      </c>
      <c r="N1332">
        <v>2327.5043387503492</v>
      </c>
    </row>
    <row r="1333" spans="1:14">
      <c r="A1333">
        <v>4</v>
      </c>
      <c r="B1333">
        <v>6</v>
      </c>
      <c r="C1333" t="s">
        <v>6</v>
      </c>
      <c r="D1333">
        <v>40</v>
      </c>
      <c r="E1333" t="s">
        <v>580</v>
      </c>
      <c r="F1333" t="s">
        <v>581</v>
      </c>
      <c r="G1333">
        <v>1597.8469413706571</v>
      </c>
      <c r="H1333">
        <v>1720.4808178327044</v>
      </c>
      <c r="I1333">
        <v>1845.5782010771898</v>
      </c>
      <c r="J1333">
        <v>1960.4393505592486</v>
      </c>
      <c r="K1333">
        <v>2088.217360290022</v>
      </c>
      <c r="L1333">
        <v>2228.8521791194335</v>
      </c>
      <c r="M1333">
        <v>2373.8497673017937</v>
      </c>
      <c r="N1333">
        <v>2525.7786439988381</v>
      </c>
    </row>
    <row r="1334" spans="1:14">
      <c r="A1334">
        <v>3</v>
      </c>
      <c r="B1334">
        <v>7</v>
      </c>
      <c r="C1334" t="s">
        <v>7</v>
      </c>
      <c r="D1334">
        <v>40</v>
      </c>
      <c r="E1334" t="s">
        <v>580</v>
      </c>
      <c r="F1334" t="s">
        <v>581</v>
      </c>
      <c r="G1334">
        <v>445.69688633613231</v>
      </c>
      <c r="H1334">
        <v>478.51364525693015</v>
      </c>
      <c r="I1334">
        <v>504.25490182110997</v>
      </c>
      <c r="J1334">
        <v>525.18942451327416</v>
      </c>
      <c r="K1334">
        <v>548.91529314811044</v>
      </c>
      <c r="L1334">
        <v>570.90088724344128</v>
      </c>
      <c r="M1334">
        <v>606.52725354245729</v>
      </c>
      <c r="N1334">
        <v>622.75297394052848</v>
      </c>
    </row>
    <row r="1335" spans="1:14">
      <c r="A1335">
        <v>2</v>
      </c>
      <c r="B1335">
        <v>8</v>
      </c>
      <c r="C1335" t="s">
        <v>8</v>
      </c>
      <c r="D1335">
        <v>40</v>
      </c>
      <c r="E1335" t="s">
        <v>580</v>
      </c>
      <c r="F1335" t="s">
        <v>581</v>
      </c>
      <c r="G1335">
        <v>1841128.7855479151</v>
      </c>
      <c r="H1335">
        <v>1952823.8625924308</v>
      </c>
      <c r="I1335">
        <v>2068325.9725004141</v>
      </c>
      <c r="J1335">
        <v>2190575.2127227001</v>
      </c>
      <c r="K1335">
        <v>2319117.0027559828</v>
      </c>
      <c r="L1335">
        <v>2462864.386078523</v>
      </c>
      <c r="M1335">
        <v>2614713.0615502778</v>
      </c>
      <c r="N1335">
        <v>2768784.6689055888</v>
      </c>
    </row>
    <row r="1336" spans="1:14">
      <c r="A1336">
        <v>3</v>
      </c>
      <c r="B1336">
        <v>9</v>
      </c>
      <c r="C1336" t="s">
        <v>9</v>
      </c>
      <c r="D1336">
        <v>40</v>
      </c>
      <c r="E1336" t="s">
        <v>580</v>
      </c>
      <c r="F1336" t="s">
        <v>581</v>
      </c>
      <c r="G1336">
        <v>2089.8707047793337</v>
      </c>
      <c r="H1336">
        <v>2232.7255136824842</v>
      </c>
      <c r="I1336">
        <v>2397.0406623016106</v>
      </c>
      <c r="J1336">
        <v>2497.8424696393154</v>
      </c>
      <c r="K1336">
        <v>2606.9901890121409</v>
      </c>
      <c r="L1336">
        <v>2727.9609558161942</v>
      </c>
      <c r="M1336">
        <v>2856.5828228604487</v>
      </c>
      <c r="N1336">
        <v>2981.8238425063964</v>
      </c>
    </row>
    <row r="1337" spans="1:14">
      <c r="A1337">
        <v>3</v>
      </c>
      <c r="B1337">
        <v>10</v>
      </c>
      <c r="C1337" t="s">
        <v>10</v>
      </c>
      <c r="D1337">
        <v>40</v>
      </c>
      <c r="E1337" t="s">
        <v>580</v>
      </c>
      <c r="F1337" t="s">
        <v>581</v>
      </c>
      <c r="G1337">
        <v>29069.38538535047</v>
      </c>
      <c r="H1337">
        <v>30910.480086924665</v>
      </c>
      <c r="I1337">
        <v>32484.138537883686</v>
      </c>
      <c r="J1337">
        <v>34124.046915350205</v>
      </c>
      <c r="K1337">
        <v>36057.094654947061</v>
      </c>
      <c r="L1337">
        <v>37986.136827204435</v>
      </c>
      <c r="M1337">
        <v>40129.423570062092</v>
      </c>
      <c r="N1337">
        <v>42165.072265739829</v>
      </c>
    </row>
    <row r="1338" spans="1:14">
      <c r="A1338">
        <v>3</v>
      </c>
      <c r="B1338">
        <v>11</v>
      </c>
      <c r="C1338" t="s">
        <v>11</v>
      </c>
      <c r="D1338">
        <v>40</v>
      </c>
      <c r="E1338" t="s">
        <v>580</v>
      </c>
      <c r="F1338" t="s">
        <v>581</v>
      </c>
      <c r="G1338">
        <v>21077.090633183776</v>
      </c>
      <c r="H1338">
        <v>22153.653413998301</v>
      </c>
      <c r="I1338">
        <v>23321.434732013258</v>
      </c>
      <c r="J1338">
        <v>24595.979291899042</v>
      </c>
      <c r="K1338">
        <v>25886.630890996497</v>
      </c>
      <c r="L1338">
        <v>27247.915729821536</v>
      </c>
      <c r="M1338">
        <v>28697.057226540048</v>
      </c>
      <c r="N1338">
        <v>30246.491400028473</v>
      </c>
    </row>
    <row r="1339" spans="1:14">
      <c r="A1339">
        <v>3</v>
      </c>
      <c r="B1339">
        <v>12</v>
      </c>
      <c r="C1339" t="s">
        <v>12</v>
      </c>
      <c r="D1339">
        <v>40</v>
      </c>
      <c r="E1339" t="s">
        <v>580</v>
      </c>
      <c r="F1339" t="s">
        <v>581</v>
      </c>
      <c r="G1339">
        <v>23524.487883792986</v>
      </c>
      <c r="H1339">
        <v>24953.892060104918</v>
      </c>
      <c r="I1339">
        <v>26416.131778931896</v>
      </c>
      <c r="J1339">
        <v>27853.202140178557</v>
      </c>
      <c r="K1339">
        <v>29405.248165523877</v>
      </c>
      <c r="L1339">
        <v>31010.613591075267</v>
      </c>
      <c r="M1339">
        <v>32714.739491315329</v>
      </c>
      <c r="N1339">
        <v>34522.003797090991</v>
      </c>
    </row>
    <row r="1340" spans="1:14">
      <c r="A1340">
        <v>1</v>
      </c>
      <c r="B1340">
        <v>13</v>
      </c>
      <c r="C1340" t="s">
        <v>13</v>
      </c>
      <c r="D1340">
        <v>40</v>
      </c>
      <c r="E1340" t="s">
        <v>580</v>
      </c>
      <c r="F1340" t="s">
        <v>581</v>
      </c>
      <c r="G1340">
        <v>652.79944871237035</v>
      </c>
      <c r="H1340">
        <v>692.29798312368052</v>
      </c>
      <c r="I1340">
        <v>727.15460229317</v>
      </c>
      <c r="J1340">
        <v>762.67085067240521</v>
      </c>
      <c r="K1340">
        <v>802.29230790118595</v>
      </c>
      <c r="L1340">
        <v>843.77768198388401</v>
      </c>
      <c r="M1340">
        <v>886.47580902468997</v>
      </c>
      <c r="N1340">
        <v>930.8531298580516</v>
      </c>
    </row>
    <row r="1341" spans="1:14">
      <c r="A1341">
        <v>2</v>
      </c>
      <c r="B1341">
        <v>14</v>
      </c>
      <c r="C1341" t="s">
        <v>14</v>
      </c>
      <c r="D1341">
        <v>40</v>
      </c>
      <c r="E1341" t="s">
        <v>580</v>
      </c>
      <c r="F1341" t="s">
        <v>581</v>
      </c>
      <c r="G1341">
        <v>2495.7997272766502</v>
      </c>
      <c r="H1341">
        <v>2628.7923646953363</v>
      </c>
      <c r="I1341">
        <v>2756.0077461856899</v>
      </c>
      <c r="J1341">
        <v>2861.40973765642</v>
      </c>
      <c r="K1341">
        <v>2987.3757460143097</v>
      </c>
      <c r="L1341">
        <v>3145.1329914157536</v>
      </c>
      <c r="M1341">
        <v>3306.4634914669873</v>
      </c>
      <c r="N1341">
        <v>3440.973430108173</v>
      </c>
    </row>
    <row r="1342" spans="1:14">
      <c r="A1342">
        <v>3</v>
      </c>
      <c r="B1342">
        <v>15</v>
      </c>
      <c r="C1342" t="s">
        <v>15</v>
      </c>
      <c r="D1342">
        <v>40</v>
      </c>
      <c r="E1342" t="s">
        <v>580</v>
      </c>
      <c r="F1342" t="s">
        <v>581</v>
      </c>
      <c r="G1342">
        <v>420.99030242749973</v>
      </c>
      <c r="H1342">
        <v>451.99890599715428</v>
      </c>
      <c r="I1342">
        <v>480.08832119402598</v>
      </c>
      <c r="J1342">
        <v>513.73180650475854</v>
      </c>
      <c r="K1342">
        <v>546.3517870341127</v>
      </c>
      <c r="L1342">
        <v>583.08529640639597</v>
      </c>
      <c r="M1342">
        <v>616.00007814306036</v>
      </c>
      <c r="N1342">
        <v>653.98360949307948</v>
      </c>
    </row>
    <row r="1343" spans="1:14">
      <c r="A1343">
        <v>2</v>
      </c>
      <c r="B1343">
        <v>16</v>
      </c>
      <c r="C1343" t="s">
        <v>16</v>
      </c>
      <c r="D1343">
        <v>40</v>
      </c>
      <c r="E1343" t="s">
        <v>580</v>
      </c>
      <c r="F1343" t="s">
        <v>581</v>
      </c>
      <c r="G1343">
        <v>3322.9168330710118</v>
      </c>
      <c r="H1343">
        <v>3397.7246715340229</v>
      </c>
      <c r="I1343">
        <v>3455.8042961372512</v>
      </c>
      <c r="J1343">
        <v>3414.3319761016478</v>
      </c>
      <c r="K1343">
        <v>3401.3733680523487</v>
      </c>
      <c r="L1343">
        <v>3507.8150945898956</v>
      </c>
      <c r="M1343">
        <v>3601.4223737442921</v>
      </c>
      <c r="N1343">
        <v>3773.0677811090459</v>
      </c>
    </row>
    <row r="1344" spans="1:14">
      <c r="A1344">
        <v>1</v>
      </c>
      <c r="B1344">
        <v>17</v>
      </c>
      <c r="C1344" t="s">
        <v>17</v>
      </c>
      <c r="D1344">
        <v>40</v>
      </c>
      <c r="E1344" t="s">
        <v>580</v>
      </c>
      <c r="F1344" t="s">
        <v>581</v>
      </c>
      <c r="G1344">
        <v>540.2117902937905</v>
      </c>
      <c r="H1344">
        <v>584.24596217984652</v>
      </c>
      <c r="I1344">
        <v>632.01018448952334</v>
      </c>
      <c r="J1344">
        <v>653.46823872994673</v>
      </c>
      <c r="K1344">
        <v>676.64361044526333</v>
      </c>
      <c r="L1344">
        <v>722.62049857091188</v>
      </c>
      <c r="M1344">
        <v>766.2329579409469</v>
      </c>
      <c r="N1344">
        <v>819.35159015048828</v>
      </c>
    </row>
    <row r="1345" spans="1:14">
      <c r="A1345">
        <v>2</v>
      </c>
      <c r="B1345">
        <v>18</v>
      </c>
      <c r="C1345" t="s">
        <v>48</v>
      </c>
      <c r="D1345">
        <v>40</v>
      </c>
      <c r="E1345" t="s">
        <v>580</v>
      </c>
      <c r="F1345" t="s">
        <v>581</v>
      </c>
      <c r="G1345">
        <v>15610.746040944965</v>
      </c>
      <c r="H1345">
        <v>16735.983549791996</v>
      </c>
      <c r="I1345">
        <v>17840.798637358996</v>
      </c>
      <c r="J1345">
        <v>18914.490009412661</v>
      </c>
      <c r="K1345">
        <v>19855.961798256954</v>
      </c>
      <c r="L1345">
        <v>20253.234199655682</v>
      </c>
      <c r="M1345">
        <v>21177.15966894749</v>
      </c>
      <c r="N1345">
        <v>22212.868642187252</v>
      </c>
    </row>
    <row r="1346" spans="1:14">
      <c r="A1346">
        <v>2</v>
      </c>
      <c r="B1346">
        <v>19</v>
      </c>
      <c r="C1346" t="s">
        <v>19</v>
      </c>
      <c r="D1346">
        <v>40</v>
      </c>
      <c r="E1346" t="s">
        <v>580</v>
      </c>
      <c r="F1346" t="s">
        <v>581</v>
      </c>
      <c r="G1346">
        <v>4932.13357891333</v>
      </c>
      <c r="H1346">
        <v>5216.6431183174573</v>
      </c>
      <c r="I1346">
        <v>5481.7059652608896</v>
      </c>
      <c r="J1346">
        <v>5762.9987754088224</v>
      </c>
      <c r="K1346">
        <v>6059.2346305142701</v>
      </c>
      <c r="L1346">
        <v>6372.0783391770974</v>
      </c>
      <c r="M1346">
        <v>6706.7820400995843</v>
      </c>
      <c r="N1346">
        <v>7059.7910685713287</v>
      </c>
    </row>
    <row r="1347" spans="1:14">
      <c r="A1347">
        <v>2</v>
      </c>
      <c r="B1347">
        <v>20</v>
      </c>
      <c r="C1347" t="s">
        <v>20</v>
      </c>
      <c r="D1347">
        <v>40</v>
      </c>
      <c r="E1347" t="s">
        <v>580</v>
      </c>
      <c r="F1347" t="s">
        <v>581</v>
      </c>
      <c r="G1347">
        <v>535.29492046336009</v>
      </c>
      <c r="H1347">
        <v>569.33457359493468</v>
      </c>
      <c r="I1347">
        <v>600.60223559759243</v>
      </c>
      <c r="J1347">
        <v>637.23298678965057</v>
      </c>
      <c r="K1347">
        <v>674.01485187211756</v>
      </c>
      <c r="L1347">
        <v>725.73641835378726</v>
      </c>
      <c r="M1347">
        <v>783.24452434925354</v>
      </c>
      <c r="N1347">
        <v>831.26816227624477</v>
      </c>
    </row>
    <row r="1348" spans="1:14">
      <c r="A1348">
        <v>3</v>
      </c>
      <c r="B1348">
        <v>21</v>
      </c>
      <c r="C1348" t="s">
        <v>21</v>
      </c>
      <c r="D1348">
        <v>40</v>
      </c>
      <c r="E1348" t="s">
        <v>580</v>
      </c>
      <c r="F1348" t="s">
        <v>581</v>
      </c>
      <c r="G1348">
        <v>447.62896757133421</v>
      </c>
      <c r="H1348">
        <v>471.09440395549052</v>
      </c>
      <c r="I1348">
        <v>502.36004026940344</v>
      </c>
      <c r="J1348">
        <v>529.8883297810911</v>
      </c>
      <c r="K1348">
        <v>560.26369936669266</v>
      </c>
      <c r="L1348">
        <v>592.87087466158846</v>
      </c>
      <c r="M1348">
        <v>628.07143193624597</v>
      </c>
      <c r="N1348">
        <v>663.10140058315176</v>
      </c>
    </row>
    <row r="1349" spans="1:14">
      <c r="A1349">
        <v>3</v>
      </c>
      <c r="B1349">
        <v>22</v>
      </c>
      <c r="C1349" t="s">
        <v>22</v>
      </c>
      <c r="D1349">
        <v>40</v>
      </c>
      <c r="E1349" t="s">
        <v>580</v>
      </c>
      <c r="F1349" t="s">
        <v>581</v>
      </c>
      <c r="G1349">
        <v>3572.0261357302657</v>
      </c>
      <c r="H1349">
        <v>3756.4889039172276</v>
      </c>
      <c r="I1349">
        <v>3950.6622759030643</v>
      </c>
      <c r="J1349">
        <v>4810.276045211368</v>
      </c>
      <c r="K1349">
        <v>5089.5251643305737</v>
      </c>
      <c r="L1349">
        <v>5095.7308510729945</v>
      </c>
      <c r="M1349">
        <v>4863.3353291349704</v>
      </c>
      <c r="N1349">
        <v>5062.0893350965307</v>
      </c>
    </row>
    <row r="1350" spans="1:14">
      <c r="A1350">
        <v>3</v>
      </c>
      <c r="B1350">
        <v>23</v>
      </c>
      <c r="C1350" t="s">
        <v>23</v>
      </c>
      <c r="D1350">
        <v>40</v>
      </c>
      <c r="E1350" t="s">
        <v>580</v>
      </c>
      <c r="F1350" t="s">
        <v>581</v>
      </c>
      <c r="G1350">
        <v>1002.9781033355267</v>
      </c>
      <c r="H1350">
        <v>1057.208491299948</v>
      </c>
      <c r="I1350">
        <v>1110.633912242062</v>
      </c>
      <c r="J1350">
        <v>1165.2916061997491</v>
      </c>
      <c r="K1350">
        <v>1224.9659161584709</v>
      </c>
      <c r="L1350">
        <v>1287.5034124894034</v>
      </c>
      <c r="M1350">
        <v>1353.5300843013172</v>
      </c>
      <c r="N1350">
        <v>1423.956784028934</v>
      </c>
    </row>
    <row r="1351" spans="1:14">
      <c r="A1351">
        <v>2</v>
      </c>
      <c r="B1351">
        <v>24</v>
      </c>
      <c r="C1351" t="s">
        <v>24</v>
      </c>
      <c r="D1351">
        <v>40</v>
      </c>
      <c r="E1351" t="s">
        <v>580</v>
      </c>
      <c r="F1351" t="s">
        <v>581</v>
      </c>
      <c r="G1351">
        <v>338.17790370212214</v>
      </c>
      <c r="H1351">
        <v>367.10214723383143</v>
      </c>
      <c r="I1351">
        <v>380.4937843231196</v>
      </c>
      <c r="J1351">
        <v>408.45416999113422</v>
      </c>
      <c r="K1351">
        <v>445.79579956559769</v>
      </c>
      <c r="L1351">
        <v>466.47554719913313</v>
      </c>
      <c r="M1351">
        <v>500.66105695578921</v>
      </c>
      <c r="N1351">
        <v>422.13924727315299</v>
      </c>
    </row>
    <row r="1352" spans="1:14">
      <c r="A1352">
        <v>2</v>
      </c>
      <c r="B1352">
        <v>25</v>
      </c>
      <c r="C1352" t="s">
        <v>25</v>
      </c>
      <c r="D1352">
        <v>40</v>
      </c>
      <c r="E1352" t="s">
        <v>580</v>
      </c>
      <c r="F1352" t="s">
        <v>581</v>
      </c>
      <c r="G1352">
        <v>4890.922750288295</v>
      </c>
      <c r="H1352">
        <v>5012.2863942978265</v>
      </c>
      <c r="I1352">
        <v>5147.873371448638</v>
      </c>
      <c r="J1352">
        <v>5159.4240462881016</v>
      </c>
      <c r="K1352">
        <v>5271.7771236006392</v>
      </c>
      <c r="L1352">
        <v>5413.2601869422633</v>
      </c>
      <c r="M1352">
        <v>5539.7258170938794</v>
      </c>
      <c r="N1352">
        <v>5697.8286824525649</v>
      </c>
    </row>
    <row r="1353" spans="1:14">
      <c r="A1353">
        <v>3</v>
      </c>
      <c r="B1353">
        <v>26</v>
      </c>
      <c r="C1353" t="s">
        <v>26</v>
      </c>
      <c r="D1353">
        <v>40</v>
      </c>
      <c r="E1353" t="s">
        <v>580</v>
      </c>
      <c r="F1353" t="s">
        <v>581</v>
      </c>
      <c r="G1353">
        <v>1238.2595383270652</v>
      </c>
      <c r="H1353">
        <v>1324.0694982718956</v>
      </c>
      <c r="I1353">
        <v>1441.3174219851101</v>
      </c>
      <c r="J1353">
        <v>1546.6821705611067</v>
      </c>
      <c r="K1353">
        <v>1639.6301820794201</v>
      </c>
      <c r="L1353">
        <v>1748.1908218056874</v>
      </c>
      <c r="M1353">
        <v>1857.1665997505238</v>
      </c>
      <c r="N1353">
        <v>1958.2521900640845</v>
      </c>
    </row>
    <row r="1354" spans="1:14">
      <c r="A1354">
        <v>2</v>
      </c>
      <c r="B1354">
        <v>27</v>
      </c>
      <c r="C1354" t="s">
        <v>27</v>
      </c>
      <c r="D1354">
        <v>40</v>
      </c>
      <c r="E1354" t="s">
        <v>580</v>
      </c>
      <c r="F1354" t="s">
        <v>581</v>
      </c>
      <c r="G1354">
        <v>4327.8145075589873</v>
      </c>
      <c r="H1354">
        <v>4657.552847456669</v>
      </c>
      <c r="I1354">
        <v>5008.576040488485</v>
      </c>
      <c r="J1354">
        <v>5368.5043157293585</v>
      </c>
      <c r="K1354">
        <v>5766.6062681463127</v>
      </c>
      <c r="L1354">
        <v>6182.1436216165766</v>
      </c>
      <c r="M1354">
        <v>6619.441545220332</v>
      </c>
      <c r="N1354">
        <v>7076.6902024681121</v>
      </c>
    </row>
    <row r="1355" spans="1:14">
      <c r="A1355">
        <v>2</v>
      </c>
      <c r="B1355">
        <v>28</v>
      </c>
      <c r="C1355" t="s">
        <v>28</v>
      </c>
      <c r="D1355">
        <v>40</v>
      </c>
      <c r="E1355" t="s">
        <v>580</v>
      </c>
      <c r="F1355" t="s">
        <v>581</v>
      </c>
      <c r="G1355">
        <v>1006.6014025360082</v>
      </c>
      <c r="H1355">
        <v>1103.1354455898315</v>
      </c>
      <c r="I1355">
        <v>1159.0562066218217</v>
      </c>
      <c r="J1355">
        <v>1338.7043187488489</v>
      </c>
      <c r="K1355">
        <v>1471.7442828246305</v>
      </c>
      <c r="L1355">
        <v>1576.2099885044443</v>
      </c>
      <c r="M1355">
        <v>1675.5421175722563</v>
      </c>
      <c r="N1355">
        <v>1794.9669872669215</v>
      </c>
    </row>
    <row r="1356" spans="1:14">
      <c r="A1356">
        <v>4</v>
      </c>
      <c r="B1356">
        <v>29</v>
      </c>
      <c r="C1356" t="s">
        <v>29</v>
      </c>
      <c r="D1356">
        <v>40</v>
      </c>
      <c r="E1356" t="s">
        <v>580</v>
      </c>
      <c r="F1356" t="s">
        <v>581</v>
      </c>
      <c r="G1356">
        <v>1570.5020018544451</v>
      </c>
      <c r="H1356">
        <v>1688.2741536788408</v>
      </c>
      <c r="I1356">
        <v>1793.9561623108307</v>
      </c>
      <c r="J1356">
        <v>1917.4609445803137</v>
      </c>
      <c r="K1356">
        <v>2042.2960147316494</v>
      </c>
      <c r="L1356">
        <v>2180.3739915991773</v>
      </c>
      <c r="M1356">
        <v>2320.3008850022461</v>
      </c>
      <c r="N1356">
        <v>2471.3378796197303</v>
      </c>
    </row>
    <row r="1357" spans="1:14">
      <c r="A1357">
        <v>3</v>
      </c>
      <c r="B1357">
        <v>30</v>
      </c>
      <c r="C1357" t="s">
        <v>30</v>
      </c>
      <c r="D1357">
        <v>40</v>
      </c>
      <c r="E1357" t="s">
        <v>580</v>
      </c>
      <c r="F1357" t="s">
        <v>581</v>
      </c>
      <c r="G1357">
        <v>4236.1472485463973</v>
      </c>
      <c r="H1357">
        <v>4506.5059444224653</v>
      </c>
      <c r="I1357">
        <v>4790.8231083106402</v>
      </c>
      <c r="J1357">
        <v>5084.2593368005528</v>
      </c>
      <c r="K1357">
        <v>5397.5312670557423</v>
      </c>
      <c r="L1357">
        <v>5738.3439072918445</v>
      </c>
      <c r="M1357">
        <v>6082.9397096661478</v>
      </c>
      <c r="N1357">
        <v>6427.2570612577283</v>
      </c>
    </row>
    <row r="1358" spans="1:14">
      <c r="A1358">
        <v>2</v>
      </c>
      <c r="B1358">
        <v>31</v>
      </c>
      <c r="C1358" t="s">
        <v>31</v>
      </c>
      <c r="D1358">
        <v>40</v>
      </c>
      <c r="E1358" t="s">
        <v>580</v>
      </c>
      <c r="F1358" t="s">
        <v>581</v>
      </c>
      <c r="G1358">
        <v>2825.9047322355864</v>
      </c>
      <c r="H1358">
        <v>2997.6665256781907</v>
      </c>
      <c r="I1358">
        <v>3173.8077528111016</v>
      </c>
      <c r="J1358">
        <v>3349.4357088979123</v>
      </c>
      <c r="K1358">
        <v>3525.9236867542318</v>
      </c>
      <c r="L1358">
        <v>3712.5865894966996</v>
      </c>
      <c r="M1358">
        <v>3903.4512503186525</v>
      </c>
      <c r="N1358">
        <v>4101.6102677059353</v>
      </c>
    </row>
    <row r="1359" spans="1:14">
      <c r="A1359">
        <v>3</v>
      </c>
      <c r="B1359">
        <v>32</v>
      </c>
      <c r="C1359" t="s">
        <v>32</v>
      </c>
      <c r="D1359">
        <v>40</v>
      </c>
      <c r="E1359" t="s">
        <v>580</v>
      </c>
      <c r="F1359" t="s">
        <v>581</v>
      </c>
      <c r="G1359">
        <v>2406.9587223129738</v>
      </c>
      <c r="H1359">
        <v>2534.8715827279616</v>
      </c>
      <c r="I1359">
        <v>2656.3087364316025</v>
      </c>
      <c r="J1359">
        <v>2773.6448961993915</v>
      </c>
      <c r="K1359">
        <v>2913.5311837452073</v>
      </c>
      <c r="L1359">
        <v>3074.1734114926312</v>
      </c>
      <c r="M1359">
        <v>3259.7599495940881</v>
      </c>
      <c r="N1359">
        <v>3445.9465591206613</v>
      </c>
    </row>
    <row r="1360" spans="1:14">
      <c r="A1360">
        <v>2</v>
      </c>
      <c r="B1360">
        <v>33</v>
      </c>
      <c r="C1360" t="s">
        <v>33</v>
      </c>
      <c r="D1360">
        <v>40</v>
      </c>
      <c r="E1360" t="s">
        <v>580</v>
      </c>
      <c r="F1360" t="s">
        <v>581</v>
      </c>
      <c r="G1360">
        <v>5150.9701802985383</v>
      </c>
      <c r="H1360">
        <v>5463.420430157179</v>
      </c>
      <c r="I1360">
        <v>5749.0577919829529</v>
      </c>
      <c r="J1360">
        <v>6042.0446736784243</v>
      </c>
      <c r="K1360">
        <v>6354.722508787534</v>
      </c>
      <c r="L1360">
        <v>6680.2276694980346</v>
      </c>
      <c r="M1360">
        <v>7025.9932314103235</v>
      </c>
      <c r="N1360">
        <v>7392.6761031569358</v>
      </c>
    </row>
    <row r="1361" spans="1:14">
      <c r="A1361">
        <v>4</v>
      </c>
      <c r="B1361">
        <v>34</v>
      </c>
      <c r="C1361" t="s">
        <v>34</v>
      </c>
      <c r="D1361">
        <v>40</v>
      </c>
      <c r="E1361" t="s">
        <v>580</v>
      </c>
      <c r="F1361" t="s">
        <v>581</v>
      </c>
      <c r="G1361">
        <v>22885.099399735482</v>
      </c>
      <c r="H1361">
        <v>24137.832532754575</v>
      </c>
      <c r="I1361">
        <v>25385.341269967921</v>
      </c>
      <c r="J1361">
        <v>26642.341413593349</v>
      </c>
      <c r="K1361">
        <v>27986.470484975183</v>
      </c>
      <c r="L1361">
        <v>29459.815840288527</v>
      </c>
      <c r="M1361">
        <v>31286.904233758356</v>
      </c>
      <c r="N1361">
        <v>33349.729824617396</v>
      </c>
    </row>
    <row r="1362" spans="1:14">
      <c r="A1362">
        <v>4</v>
      </c>
      <c r="B1362">
        <v>1</v>
      </c>
      <c r="C1362" t="s">
        <v>1</v>
      </c>
      <c r="D1362">
        <v>41</v>
      </c>
      <c r="E1362" t="s">
        <v>704</v>
      </c>
      <c r="F1362" t="s">
        <v>705</v>
      </c>
      <c r="G1362">
        <f>'per capita exp'!T49</f>
        <v>584100</v>
      </c>
      <c r="H1362">
        <f>'per capita exp'!U49</f>
        <v>627381</v>
      </c>
      <c r="I1362">
        <f>'per capita exp'!V49</f>
        <v>679850</v>
      </c>
      <c r="J1362">
        <f>'per capita exp'!W49</f>
        <v>752118</v>
      </c>
      <c r="K1362" t="str">
        <f>'per capita exp'!X49</f>
        <v xml:space="preserve"> 808 094</v>
      </c>
      <c r="L1362">
        <f>'per capita exp'!Y49</f>
        <v>902994.5922542233</v>
      </c>
      <c r="M1362">
        <f>'per capita exp'!Z49</f>
        <v>973817.34748293192</v>
      </c>
    </row>
    <row r="1363" spans="1:14">
      <c r="A1363">
        <v>3</v>
      </c>
      <c r="B1363">
        <v>2</v>
      </c>
      <c r="C1363" t="s">
        <v>2</v>
      </c>
      <c r="D1363">
        <v>41</v>
      </c>
      <c r="E1363" t="s">
        <v>704</v>
      </c>
      <c r="F1363" t="s">
        <v>705</v>
      </c>
      <c r="G1363">
        <f>'per capita exp'!T50</f>
        <v>885942</v>
      </c>
      <c r="H1363">
        <f>'per capita exp'!U50</f>
        <v>1008900</v>
      </c>
      <c r="I1363">
        <f>'per capita exp'!V50</f>
        <v>1077879</v>
      </c>
      <c r="J1363">
        <f>'per capita exp'!W50</f>
        <v>1045145</v>
      </c>
      <c r="K1363" t="str">
        <f>'per capita exp'!X50</f>
        <v>1 099 561</v>
      </c>
      <c r="L1363">
        <f>'per capita exp'!Y50</f>
        <v>1332084.8839600896</v>
      </c>
      <c r="M1363">
        <f>'per capita exp'!Z50</f>
        <v>1367032.4915065696</v>
      </c>
    </row>
    <row r="1364" spans="1:14">
      <c r="A1364">
        <v>1</v>
      </c>
      <c r="B1364">
        <v>3</v>
      </c>
      <c r="C1364" t="s">
        <v>3</v>
      </c>
      <c r="D1364">
        <v>41</v>
      </c>
      <c r="E1364" t="s">
        <v>704</v>
      </c>
      <c r="F1364" t="s">
        <v>705</v>
      </c>
      <c r="G1364">
        <f>'per capita exp'!T51</f>
        <v>818697</v>
      </c>
      <c r="H1364">
        <f>'per capita exp'!U51</f>
        <v>939726</v>
      </c>
      <c r="I1364">
        <f>'per capita exp'!V51</f>
        <v>1047711</v>
      </c>
      <c r="J1364">
        <f>'per capita exp'!W51</f>
        <v>1118101</v>
      </c>
      <c r="K1364" t="str">
        <f>'per capita exp'!X51</f>
        <v>1 211 879</v>
      </c>
      <c r="L1364">
        <f>'per capita exp'!Y51</f>
        <v>1360994.3131714817</v>
      </c>
      <c r="M1364">
        <f>'per capita exp'!Z51</f>
        <v>1419495.1909505574</v>
      </c>
    </row>
    <row r="1365" spans="1:14">
      <c r="A1365">
        <v>1</v>
      </c>
      <c r="B1365">
        <v>4</v>
      </c>
      <c r="C1365" t="s">
        <v>4</v>
      </c>
      <c r="D1365">
        <v>41</v>
      </c>
      <c r="E1365" t="s">
        <v>704</v>
      </c>
      <c r="F1365" t="s">
        <v>705</v>
      </c>
      <c r="G1365">
        <f>'per capita exp'!T52</f>
        <v>719447</v>
      </c>
      <c r="H1365">
        <f>'per capita exp'!U52</f>
        <v>799876</v>
      </c>
      <c r="I1365">
        <f>'per capita exp'!V52</f>
        <v>900764</v>
      </c>
      <c r="J1365">
        <f>'per capita exp'!W52</f>
        <v>1032346</v>
      </c>
      <c r="K1365" t="str">
        <f>'per capita exp'!X52</f>
        <v>1 135 256</v>
      </c>
      <c r="L1365">
        <f>'per capita exp'!Y52</f>
        <v>1251971.7869479116</v>
      </c>
      <c r="M1365">
        <f>'per capita exp'!Z52</f>
        <v>1384545.7168180291</v>
      </c>
    </row>
    <row r="1366" spans="1:14">
      <c r="A1366">
        <v>1</v>
      </c>
      <c r="B1366">
        <v>5</v>
      </c>
      <c r="C1366" t="s">
        <v>5</v>
      </c>
      <c r="D1366">
        <v>41</v>
      </c>
      <c r="E1366" t="s">
        <v>704</v>
      </c>
      <c r="F1366" t="s">
        <v>705</v>
      </c>
      <c r="G1366">
        <f>'per capita exp'!T53</f>
        <v>565559</v>
      </c>
      <c r="H1366">
        <f>'per capita exp'!U53</f>
        <v>654451</v>
      </c>
      <c r="I1366">
        <f>'per capita exp'!V53</f>
        <v>705831</v>
      </c>
      <c r="J1366">
        <f>'per capita exp'!W53</f>
        <v>811077</v>
      </c>
      <c r="K1366" t="str">
        <f>'per capita exp'!X53</f>
        <v xml:space="preserve"> 894 794</v>
      </c>
      <c r="L1366">
        <f>'per capita exp'!Y53</f>
        <v>990908.56421339791</v>
      </c>
      <c r="M1366">
        <f>'per capita exp'!Z53</f>
        <v>1107778.2564549022</v>
      </c>
    </row>
    <row r="1367" spans="1:14">
      <c r="A1367">
        <v>4</v>
      </c>
      <c r="B1367">
        <v>6</v>
      </c>
      <c r="C1367" t="s">
        <v>6</v>
      </c>
      <c r="D1367">
        <v>41</v>
      </c>
      <c r="E1367" t="s">
        <v>704</v>
      </c>
      <c r="F1367" t="s">
        <v>705</v>
      </c>
      <c r="G1367">
        <f>'per capita exp'!T54</f>
        <v>542220</v>
      </c>
      <c r="H1367">
        <f>'per capita exp'!U54</f>
        <v>580271</v>
      </c>
      <c r="I1367">
        <f>'per capita exp'!V54</f>
        <v>644011</v>
      </c>
      <c r="J1367">
        <f>'per capita exp'!W54</f>
        <v>667401</v>
      </c>
      <c r="K1367" t="str">
        <f>'per capita exp'!X54</f>
        <v xml:space="preserve"> 774 525</v>
      </c>
      <c r="L1367">
        <f>'per capita exp'!Y54</f>
        <v>898382.51109741023</v>
      </c>
      <c r="M1367">
        <f>'per capita exp'!Z54</f>
        <v>899727.87585033593</v>
      </c>
    </row>
    <row r="1368" spans="1:14">
      <c r="A1368">
        <v>3</v>
      </c>
      <c r="B1368">
        <v>7</v>
      </c>
      <c r="C1368" t="s">
        <v>7</v>
      </c>
      <c r="D1368">
        <v>41</v>
      </c>
      <c r="E1368" t="s">
        <v>704</v>
      </c>
      <c r="F1368" t="s">
        <v>705</v>
      </c>
      <c r="G1368">
        <f>'per capita exp'!T55</f>
        <v>700639</v>
      </c>
      <c r="H1368">
        <f>'per capita exp'!U55</f>
        <v>806825</v>
      </c>
      <c r="I1368">
        <f>'per capita exp'!V55</f>
        <v>902298</v>
      </c>
      <c r="J1368">
        <f>'per capita exp'!W55</f>
        <v>1030232</v>
      </c>
      <c r="K1368" t="str">
        <f>'per capita exp'!X55</f>
        <v>1 009 401</v>
      </c>
      <c r="L1368">
        <f>'per capita exp'!Y55</f>
        <v>1121891.9356228516</v>
      </c>
      <c r="M1368">
        <f>'per capita exp'!Z55</f>
        <v>1245517.0396579336</v>
      </c>
    </row>
    <row r="1369" spans="1:14">
      <c r="A1369">
        <v>2</v>
      </c>
      <c r="B1369">
        <v>8</v>
      </c>
      <c r="C1369" t="s">
        <v>8</v>
      </c>
      <c r="D1369">
        <v>41</v>
      </c>
      <c r="E1369" t="s">
        <v>704</v>
      </c>
      <c r="F1369" t="s">
        <v>705</v>
      </c>
      <c r="G1369">
        <f>'per capita exp'!T56</f>
        <v>1403098</v>
      </c>
      <c r="H1369">
        <f>'per capita exp'!U56</f>
        <v>1528429</v>
      </c>
      <c r="I1369">
        <f>'per capita exp'!V56</f>
        <v>1708275</v>
      </c>
      <c r="J1369">
        <f>'per capita exp'!W56</f>
        <v>1773431</v>
      </c>
      <c r="K1369" t="str">
        <f>'per capita exp'!X56</f>
        <v>1 876 648</v>
      </c>
      <c r="L1369">
        <f>'per capita exp'!Y56</f>
        <v>1997446.3828797229</v>
      </c>
      <c r="M1369">
        <f>'per capita exp'!Z56</f>
        <v>2039157</v>
      </c>
    </row>
    <row r="1370" spans="1:14">
      <c r="A1370">
        <v>3</v>
      </c>
      <c r="B1370">
        <v>9</v>
      </c>
      <c r="C1370" t="s">
        <v>9</v>
      </c>
      <c r="D1370">
        <v>41</v>
      </c>
      <c r="E1370" t="s">
        <v>704</v>
      </c>
      <c r="F1370" t="s">
        <v>705</v>
      </c>
      <c r="G1370">
        <f>'per capita exp'!T57</f>
        <v>623378</v>
      </c>
      <c r="H1370">
        <f>'per capita exp'!U57</f>
        <v>682409</v>
      </c>
      <c r="I1370">
        <f>'per capita exp'!V57</f>
        <v>721001</v>
      </c>
      <c r="J1370">
        <f>'per capita exp'!W57</f>
        <v>840696</v>
      </c>
      <c r="K1370" t="str">
        <f>'per capita exp'!X57</f>
        <v xml:space="preserve"> 904 289</v>
      </c>
      <c r="L1370">
        <f>'per capita exp'!Y57</f>
        <v>969224.62176777085</v>
      </c>
      <c r="M1370">
        <f>'per capita exp'!Z57</f>
        <v>1052421</v>
      </c>
    </row>
    <row r="1371" spans="1:14">
      <c r="A1371">
        <v>3</v>
      </c>
      <c r="B1371">
        <v>10</v>
      </c>
      <c r="C1371" t="s">
        <v>10</v>
      </c>
      <c r="D1371">
        <v>41</v>
      </c>
      <c r="E1371" t="s">
        <v>704</v>
      </c>
      <c r="F1371" t="s">
        <v>705</v>
      </c>
      <c r="G1371">
        <f>'per capita exp'!T58</f>
        <v>651026</v>
      </c>
      <c r="H1371">
        <f>'per capita exp'!U58</f>
        <v>726828</v>
      </c>
      <c r="I1371">
        <f>'per capita exp'!V58</f>
        <v>793816</v>
      </c>
      <c r="J1371">
        <f>'per capita exp'!W58</f>
        <v>896895</v>
      </c>
      <c r="K1371" t="str">
        <f>'per capita exp'!X58</f>
        <v xml:space="preserve"> 983 877</v>
      </c>
      <c r="L1371">
        <f>'per capita exp'!Y58</f>
        <v>1103337.2903334103</v>
      </c>
      <c r="M1371">
        <f>'per capita exp'!Z58</f>
        <v>1218079</v>
      </c>
    </row>
    <row r="1372" spans="1:14">
      <c r="A1372">
        <v>3</v>
      </c>
      <c r="B1372">
        <v>11</v>
      </c>
      <c r="C1372" t="s">
        <v>11</v>
      </c>
      <c r="D1372">
        <v>41</v>
      </c>
      <c r="E1372" t="s">
        <v>704</v>
      </c>
      <c r="F1372" t="s">
        <v>705</v>
      </c>
      <c r="G1372">
        <f>'per capita exp'!T59</f>
        <v>502220</v>
      </c>
      <c r="H1372">
        <f>'per capita exp'!U59</f>
        <v>559713</v>
      </c>
      <c r="I1372">
        <f>'per capita exp'!V59</f>
        <v>626045</v>
      </c>
      <c r="J1372">
        <f>'per capita exp'!W59</f>
        <v>695856</v>
      </c>
      <c r="K1372" t="str">
        <f>'per capita exp'!X59</f>
        <v xml:space="preserve"> 756 720</v>
      </c>
      <c r="L1372">
        <f>'per capita exp'!Y59</f>
        <v>827223.4512761014</v>
      </c>
      <c r="M1372">
        <f>'per capita exp'!Z59</f>
        <v>938581.41607554408</v>
      </c>
    </row>
    <row r="1373" spans="1:14">
      <c r="A1373">
        <v>3</v>
      </c>
      <c r="B1373">
        <v>12</v>
      </c>
      <c r="C1373" t="s">
        <v>12</v>
      </c>
      <c r="D1373">
        <v>41</v>
      </c>
      <c r="E1373" t="s">
        <v>704</v>
      </c>
      <c r="F1373" t="s">
        <v>705</v>
      </c>
      <c r="G1373">
        <f>'per capita exp'!T60</f>
        <v>498094</v>
      </c>
      <c r="H1373">
        <f>'per capita exp'!U60</f>
        <v>571752</v>
      </c>
      <c r="I1373">
        <f>'per capita exp'!V60</f>
        <v>659839</v>
      </c>
      <c r="J1373">
        <f>'per capita exp'!W60</f>
        <v>830472</v>
      </c>
      <c r="K1373" t="str">
        <f>'per capita exp'!X60</f>
        <v xml:space="preserve"> 870 412</v>
      </c>
      <c r="L1373">
        <f>'per capita exp'!Y60</f>
        <v>938801.32027815538</v>
      </c>
      <c r="M1373">
        <f>'per capita exp'!Z60</f>
        <v>1006077.5206272893</v>
      </c>
    </row>
    <row r="1374" spans="1:14">
      <c r="A1374">
        <v>1</v>
      </c>
      <c r="B1374">
        <v>13</v>
      </c>
      <c r="C1374" t="s">
        <v>13</v>
      </c>
      <c r="D1374">
        <v>41</v>
      </c>
      <c r="E1374" t="s">
        <v>704</v>
      </c>
      <c r="F1374" t="s">
        <v>705</v>
      </c>
      <c r="G1374">
        <f>'per capita exp'!T61</f>
        <v>613273</v>
      </c>
      <c r="H1374">
        <f>'per capita exp'!U61</f>
        <v>672211</v>
      </c>
      <c r="I1374">
        <f>'per capita exp'!V61</f>
        <v>786711</v>
      </c>
      <c r="J1374">
        <f>'per capita exp'!W61</f>
        <v>783050</v>
      </c>
      <c r="K1374" t="str">
        <f>'per capita exp'!X61</f>
        <v xml:space="preserve"> 860 227</v>
      </c>
      <c r="L1374">
        <f>'per capita exp'!Y61</f>
        <v>929135.41023295885</v>
      </c>
      <c r="M1374">
        <f>'per capita exp'!Z61</f>
        <v>1028671.8463528657</v>
      </c>
    </row>
    <row r="1375" spans="1:14">
      <c r="A1375">
        <v>2</v>
      </c>
      <c r="B1375">
        <v>14</v>
      </c>
      <c r="C1375" t="s">
        <v>14</v>
      </c>
      <c r="D1375">
        <v>41</v>
      </c>
      <c r="E1375" t="s">
        <v>704</v>
      </c>
      <c r="F1375" t="s">
        <v>705</v>
      </c>
      <c r="G1375">
        <f>'per capita exp'!T62</f>
        <v>751833</v>
      </c>
      <c r="H1375">
        <f>'per capita exp'!U62</f>
        <v>813926</v>
      </c>
      <c r="I1375">
        <f>'per capita exp'!V62</f>
        <v>880425</v>
      </c>
      <c r="J1375">
        <f>'per capita exp'!W62</f>
        <v>956156</v>
      </c>
      <c r="K1375" t="str">
        <f>'per capita exp'!X62</f>
        <v>1 047 247</v>
      </c>
      <c r="L1375">
        <f>'per capita exp'!Y62</f>
        <v>1157805.9662000632</v>
      </c>
      <c r="M1375">
        <f>'per capita exp'!Z62</f>
        <v>1226468.9984889012</v>
      </c>
    </row>
    <row r="1376" spans="1:14">
      <c r="A1376">
        <v>3</v>
      </c>
      <c r="B1376">
        <v>15</v>
      </c>
      <c r="C1376" t="s">
        <v>15</v>
      </c>
      <c r="D1376">
        <v>41</v>
      </c>
      <c r="E1376" t="s">
        <v>704</v>
      </c>
      <c r="F1376" t="s">
        <v>705</v>
      </c>
      <c r="G1376">
        <f>'per capita exp'!T63</f>
        <v>699727</v>
      </c>
      <c r="H1376">
        <f>'per capita exp'!U63</f>
        <v>784864</v>
      </c>
      <c r="I1376">
        <f>'per capita exp'!V63</f>
        <v>900699</v>
      </c>
      <c r="J1376">
        <f>'per capita exp'!W63</f>
        <v>920786</v>
      </c>
      <c r="K1376" t="str">
        <f>'per capita exp'!X63</f>
        <v>1 044 770</v>
      </c>
      <c r="L1376">
        <f>'per capita exp'!Y63</f>
        <v>1134979.3643717682</v>
      </c>
      <c r="M1376">
        <f>'per capita exp'!Z63</f>
        <v>1224306.5078581157</v>
      </c>
    </row>
    <row r="1377" spans="1:13">
      <c r="A1377">
        <v>2</v>
      </c>
      <c r="B1377">
        <v>16</v>
      </c>
      <c r="C1377" t="s">
        <v>16</v>
      </c>
      <c r="D1377">
        <v>41</v>
      </c>
      <c r="E1377" t="s">
        <v>704</v>
      </c>
      <c r="F1377" t="s">
        <v>705</v>
      </c>
      <c r="G1377">
        <f>'per capita exp'!T64</f>
        <v>949152</v>
      </c>
      <c r="H1377">
        <f>'per capita exp'!U64</f>
        <v>1065917</v>
      </c>
      <c r="I1377">
        <f>'per capita exp'!V64</f>
        <v>1127400</v>
      </c>
      <c r="J1377">
        <f>'per capita exp'!W64</f>
        <v>1193642</v>
      </c>
      <c r="K1377" t="str">
        <f>'per capita exp'!X64</f>
        <v>1 296 926</v>
      </c>
      <c r="L1377">
        <f>'per capita exp'!Y64</f>
        <v>1443927.873242799</v>
      </c>
      <c r="M1377">
        <f>'per capita exp'!Z64</f>
        <v>1560354.487479005</v>
      </c>
    </row>
    <row r="1378" spans="1:13">
      <c r="A1378">
        <v>1</v>
      </c>
      <c r="B1378">
        <v>17</v>
      </c>
      <c r="C1378" t="s">
        <v>17</v>
      </c>
      <c r="D1378">
        <v>41</v>
      </c>
      <c r="E1378" t="s">
        <v>704</v>
      </c>
      <c r="F1378" t="s">
        <v>705</v>
      </c>
      <c r="J1378">
        <f>'per capita exp'!W65</f>
        <v>1044605</v>
      </c>
      <c r="K1378" t="str">
        <f>'per capita exp'!X65</f>
        <v>1 157 774</v>
      </c>
      <c r="L1378">
        <f>'per capita exp'!Y65</f>
        <v>1303765.8353791444</v>
      </c>
      <c r="M1378">
        <f>'per capita exp'!Z65</f>
        <v>1414572.8111342294</v>
      </c>
    </row>
    <row r="1379" spans="1:13">
      <c r="A1379">
        <v>2</v>
      </c>
      <c r="B1379">
        <v>18</v>
      </c>
      <c r="C1379" t="s">
        <v>48</v>
      </c>
      <c r="D1379">
        <v>41</v>
      </c>
      <c r="E1379" t="s">
        <v>704</v>
      </c>
      <c r="F1379" t="s">
        <v>705</v>
      </c>
      <c r="G1379">
        <f>'per capita exp'!T66</f>
        <v>997793</v>
      </c>
      <c r="H1379">
        <f>'per capita exp'!U66</f>
        <v>1100265</v>
      </c>
      <c r="I1379">
        <f>'per capita exp'!V66</f>
        <v>1271562</v>
      </c>
      <c r="J1379">
        <f>'per capita exp'!W66</f>
        <v>1344712</v>
      </c>
      <c r="K1379" t="str">
        <f>'per capita exp'!X66</f>
        <v>1 465 121</v>
      </c>
      <c r="L1379">
        <f>'per capita exp'!Y66</f>
        <v>1564877.4956645013</v>
      </c>
      <c r="M1379">
        <f>'per capita exp'!Z66</f>
        <v>1574391.5113349133</v>
      </c>
    </row>
    <row r="1380" spans="1:13">
      <c r="A1380">
        <v>2</v>
      </c>
      <c r="B1380">
        <v>19</v>
      </c>
      <c r="C1380" t="s">
        <v>19</v>
      </c>
      <c r="D1380">
        <v>41</v>
      </c>
      <c r="E1380" t="s">
        <v>704</v>
      </c>
      <c r="F1380" t="s">
        <v>705</v>
      </c>
      <c r="G1380">
        <f>'per capita exp'!T67</f>
        <v>517710</v>
      </c>
      <c r="H1380">
        <f>'per capita exp'!U67</f>
        <v>573634</v>
      </c>
      <c r="I1380">
        <f>'per capita exp'!V67</f>
        <v>628510</v>
      </c>
      <c r="J1380">
        <f>'per capita exp'!W67</f>
        <v>741206</v>
      </c>
      <c r="K1380" t="str">
        <f>'per capita exp'!X67</f>
        <v xml:space="preserve"> 789 061</v>
      </c>
      <c r="L1380">
        <f>'per capita exp'!Y67</f>
        <v>849293.43939842447</v>
      </c>
      <c r="M1380">
        <f>'per capita exp'!Z67</f>
        <v>922637.67063016247</v>
      </c>
    </row>
    <row r="1381" spans="1:13">
      <c r="A1381">
        <v>2</v>
      </c>
      <c r="B1381">
        <v>20</v>
      </c>
      <c r="C1381" t="s">
        <v>20</v>
      </c>
      <c r="D1381">
        <v>41</v>
      </c>
      <c r="E1381" t="s">
        <v>704</v>
      </c>
      <c r="F1381" t="s">
        <v>705</v>
      </c>
      <c r="G1381">
        <f>'per capita exp'!T68</f>
        <v>562421</v>
      </c>
      <c r="H1381">
        <f>'per capita exp'!U68</f>
        <v>608016</v>
      </c>
      <c r="I1381">
        <f>'per capita exp'!V68</f>
        <v>702390</v>
      </c>
      <c r="J1381">
        <f>'per capita exp'!W68</f>
        <v>789896</v>
      </c>
      <c r="K1381" t="str">
        <f>'per capita exp'!X68</f>
        <v xml:space="preserve"> 809 371</v>
      </c>
      <c r="L1381">
        <f>'per capita exp'!Y68</f>
        <v>926794.69162104407</v>
      </c>
      <c r="M1381">
        <f>'per capita exp'!Z68</f>
        <v>1006398.3658361005</v>
      </c>
    </row>
    <row r="1382" spans="1:13">
      <c r="A1382">
        <v>3</v>
      </c>
      <c r="B1382">
        <v>21</v>
      </c>
      <c r="C1382" t="s">
        <v>21</v>
      </c>
      <c r="D1382">
        <v>41</v>
      </c>
      <c r="E1382" t="s">
        <v>704</v>
      </c>
      <c r="F1382" t="s">
        <v>705</v>
      </c>
      <c r="G1382">
        <f>'per capita exp'!T69</f>
        <v>597163</v>
      </c>
      <c r="H1382">
        <f>'per capita exp'!U69</f>
        <v>649515</v>
      </c>
      <c r="I1382">
        <f>'per capita exp'!V69</f>
        <v>748665</v>
      </c>
      <c r="J1382">
        <f>'per capita exp'!W69</f>
        <v>794355</v>
      </c>
      <c r="K1382" t="str">
        <f>'per capita exp'!X69</f>
        <v xml:space="preserve"> 846 106</v>
      </c>
      <c r="L1382">
        <f>'per capita exp'!Y69</f>
        <v>903859.30284590204</v>
      </c>
      <c r="M1382">
        <f>'per capita exp'!Z69</f>
        <v>965837</v>
      </c>
    </row>
    <row r="1383" spans="1:13">
      <c r="A1383">
        <v>3</v>
      </c>
      <c r="B1383">
        <v>22</v>
      </c>
      <c r="C1383" t="s">
        <v>22</v>
      </c>
      <c r="D1383">
        <v>41</v>
      </c>
      <c r="E1383" t="s">
        <v>704</v>
      </c>
      <c r="F1383" t="s">
        <v>705</v>
      </c>
      <c r="G1383">
        <f>'per capita exp'!T70</f>
        <v>484661</v>
      </c>
      <c r="H1383">
        <f>'per capita exp'!U70</f>
        <v>547748</v>
      </c>
      <c r="I1383">
        <f>'per capita exp'!V70</f>
        <v>636019</v>
      </c>
      <c r="J1383">
        <f>'per capita exp'!W70</f>
        <v>668499</v>
      </c>
      <c r="K1383" t="str">
        <f>'per capita exp'!X70</f>
        <v xml:space="preserve"> 760 641</v>
      </c>
      <c r="L1383">
        <f>'per capita exp'!Y70</f>
        <v>821052.09057080373</v>
      </c>
      <c r="M1383">
        <f>'per capita exp'!Z70</f>
        <v>918199.24356373318</v>
      </c>
    </row>
    <row r="1384" spans="1:13">
      <c r="A1384">
        <v>3</v>
      </c>
      <c r="B1384">
        <v>23</v>
      </c>
      <c r="C1384" t="s">
        <v>23</v>
      </c>
      <c r="D1384">
        <v>41</v>
      </c>
      <c r="E1384" t="s">
        <v>704</v>
      </c>
      <c r="F1384" t="s">
        <v>705</v>
      </c>
      <c r="G1384">
        <f>'per capita exp'!T71</f>
        <v>397111</v>
      </c>
      <c r="H1384">
        <f>'per capita exp'!U71</f>
        <v>432053</v>
      </c>
      <c r="I1384">
        <f>'per capita exp'!V71</f>
        <v>493088</v>
      </c>
      <c r="J1384">
        <f>'per capita exp'!W71</f>
        <v>533891</v>
      </c>
      <c r="K1384" t="str">
        <f>'per capita exp'!X71</f>
        <v xml:space="preserve"> 576 627</v>
      </c>
      <c r="L1384">
        <f>'per capita exp'!Y71</f>
        <v>681483.50608802889</v>
      </c>
      <c r="M1384">
        <f>'per capita exp'!Z71</f>
        <v>704754.05758498167</v>
      </c>
    </row>
    <row r="1385" spans="1:13">
      <c r="A1385">
        <v>2</v>
      </c>
      <c r="B1385">
        <v>24</v>
      </c>
      <c r="C1385" t="s">
        <v>24</v>
      </c>
      <c r="D1385">
        <v>41</v>
      </c>
      <c r="E1385" t="s">
        <v>704</v>
      </c>
      <c r="F1385" t="s">
        <v>705</v>
      </c>
      <c r="G1385">
        <f>'per capita exp'!T72</f>
        <v>602751</v>
      </c>
      <c r="H1385">
        <f>'per capita exp'!U72</f>
        <v>675911</v>
      </c>
      <c r="I1385">
        <f>'per capita exp'!V72</f>
        <v>700025</v>
      </c>
      <c r="J1385">
        <f>'per capita exp'!W72</f>
        <v>829753</v>
      </c>
      <c r="K1385" t="str">
        <f>'per capita exp'!X72</f>
        <v xml:space="preserve"> 936 387</v>
      </c>
      <c r="L1385">
        <f>'per capita exp'!Y72</f>
        <v>1079860.9480286948</v>
      </c>
      <c r="M1385">
        <f>'per capita exp'!Z72</f>
        <v>1124695.9460490556</v>
      </c>
    </row>
    <row r="1386" spans="1:13">
      <c r="A1386">
        <v>2</v>
      </c>
      <c r="B1386">
        <v>25</v>
      </c>
      <c r="C1386" t="s">
        <v>25</v>
      </c>
      <c r="D1386">
        <v>41</v>
      </c>
      <c r="E1386" t="s">
        <v>704</v>
      </c>
      <c r="F1386" t="s">
        <v>705</v>
      </c>
      <c r="G1386">
        <f>'per capita exp'!T73</f>
        <v>836550</v>
      </c>
      <c r="H1386">
        <f>'per capita exp'!U73</f>
        <v>879801</v>
      </c>
      <c r="I1386">
        <f>'per capita exp'!V73</f>
        <v>915106</v>
      </c>
      <c r="J1386">
        <f>'per capita exp'!W73</f>
        <v>1005509</v>
      </c>
      <c r="K1386" t="str">
        <f>'per capita exp'!X73</f>
        <v>1 084 765</v>
      </c>
      <c r="L1386">
        <f>'per capita exp'!Y73</f>
        <v>1120937.6405792255</v>
      </c>
      <c r="M1386">
        <f>'per capita exp'!Z73</f>
        <v>1187772</v>
      </c>
    </row>
    <row r="1387" spans="1:13">
      <c r="A1387">
        <v>3</v>
      </c>
      <c r="B1387">
        <v>26</v>
      </c>
      <c r="C1387" t="s">
        <v>26</v>
      </c>
      <c r="D1387">
        <v>41</v>
      </c>
      <c r="E1387" t="s">
        <v>704</v>
      </c>
      <c r="F1387" t="s">
        <v>705</v>
      </c>
      <c r="G1387">
        <f>'per capita exp'!T74</f>
        <v>416912</v>
      </c>
      <c r="H1387">
        <f>'per capita exp'!U74</f>
        <v>476458</v>
      </c>
      <c r="I1387">
        <f>'per capita exp'!V74</f>
        <v>518724</v>
      </c>
      <c r="J1387">
        <f>'per capita exp'!W74</f>
        <v>615491</v>
      </c>
      <c r="K1387" t="str">
        <f>'per capita exp'!X74</f>
        <v xml:space="preserve"> 685 941</v>
      </c>
      <c r="L1387">
        <f>'per capita exp'!Y74</f>
        <v>722625.75024458847</v>
      </c>
      <c r="M1387">
        <f>'per capita exp'!Z74</f>
        <v>819646.3656051514</v>
      </c>
    </row>
    <row r="1388" spans="1:13">
      <c r="A1388">
        <v>2</v>
      </c>
      <c r="B1388">
        <v>27</v>
      </c>
      <c r="C1388" t="s">
        <v>27</v>
      </c>
      <c r="D1388">
        <v>41</v>
      </c>
      <c r="E1388" t="s">
        <v>704</v>
      </c>
      <c r="F1388" t="s">
        <v>705</v>
      </c>
      <c r="G1388">
        <f>'per capita exp'!T75</f>
        <v>553324</v>
      </c>
      <c r="H1388">
        <f>'per capita exp'!U75</f>
        <v>599462</v>
      </c>
      <c r="I1388">
        <f>'per capita exp'!V75</f>
        <v>644298</v>
      </c>
      <c r="J1388">
        <f>'per capita exp'!W75</f>
        <v>746767</v>
      </c>
      <c r="K1388" t="str">
        <f>'per capita exp'!X75</f>
        <v xml:space="preserve"> 859 529</v>
      </c>
      <c r="L1388">
        <f>'per capita exp'!Y75</f>
        <v>927908.39145509829</v>
      </c>
      <c r="M1388">
        <f>'per capita exp'!Z75</f>
        <v>1016243.5764487572</v>
      </c>
    </row>
    <row r="1389" spans="1:13">
      <c r="A1389">
        <v>2</v>
      </c>
      <c r="B1389">
        <v>28</v>
      </c>
      <c r="C1389" t="s">
        <v>28</v>
      </c>
      <c r="D1389">
        <v>41</v>
      </c>
      <c r="E1389" t="s">
        <v>704</v>
      </c>
      <c r="F1389" t="s">
        <v>705</v>
      </c>
      <c r="G1389">
        <f>'per capita exp'!T76</f>
        <v>584341</v>
      </c>
      <c r="H1389">
        <f>'per capita exp'!U76</f>
        <v>648554</v>
      </c>
      <c r="I1389">
        <f>'per capita exp'!V76</f>
        <v>700073</v>
      </c>
      <c r="J1389">
        <f>'per capita exp'!W76</f>
        <v>760612</v>
      </c>
      <c r="K1389" t="str">
        <f>'per capita exp'!X76</f>
        <v xml:space="preserve"> 842 912</v>
      </c>
      <c r="L1389">
        <f>'per capita exp'!Y76</f>
        <v>918349.41595355561</v>
      </c>
      <c r="M1389">
        <f>'per capita exp'!Z76</f>
        <v>940635</v>
      </c>
    </row>
    <row r="1390" spans="1:13">
      <c r="A1390">
        <v>4</v>
      </c>
      <c r="B1390">
        <v>29</v>
      </c>
      <c r="C1390" t="s">
        <v>29</v>
      </c>
      <c r="D1390">
        <v>41</v>
      </c>
      <c r="E1390" t="s">
        <v>704</v>
      </c>
      <c r="F1390" t="s">
        <v>705</v>
      </c>
      <c r="G1390">
        <f>'per capita exp'!T77</f>
        <v>531498</v>
      </c>
      <c r="H1390">
        <f>'per capita exp'!U77</f>
        <v>566489</v>
      </c>
      <c r="I1390">
        <f>'per capita exp'!V77</f>
        <v>600621</v>
      </c>
      <c r="J1390">
        <f>'per capita exp'!W77</f>
        <v>673488</v>
      </c>
      <c r="K1390" t="str">
        <f>'per capita exp'!X77</f>
        <v xml:space="preserve"> 806 568</v>
      </c>
      <c r="L1390">
        <f>'per capita exp'!Y77</f>
        <v>853719.52608268987</v>
      </c>
      <c r="M1390">
        <f>'per capita exp'!Z77</f>
        <v>969750</v>
      </c>
    </row>
    <row r="1391" spans="1:13">
      <c r="A1391">
        <v>3</v>
      </c>
      <c r="B1391">
        <v>30</v>
      </c>
      <c r="C1391" t="s">
        <v>30</v>
      </c>
      <c r="D1391">
        <v>41</v>
      </c>
      <c r="E1391" t="s">
        <v>704</v>
      </c>
      <c r="F1391" t="s">
        <v>705</v>
      </c>
      <c r="G1391">
        <f>'per capita exp'!T78</f>
        <v>686099</v>
      </c>
      <c r="H1391">
        <f>'per capita exp'!U78</f>
        <v>755755</v>
      </c>
      <c r="I1391">
        <f>'per capita exp'!V78</f>
        <v>795035</v>
      </c>
      <c r="J1391">
        <f>'per capita exp'!W78</f>
        <v>820426</v>
      </c>
      <c r="K1391" t="str">
        <f>'per capita exp'!X78</f>
        <v xml:space="preserve"> 957 458</v>
      </c>
      <c r="L1391">
        <f>'per capita exp'!Y78</f>
        <v>1106712.8331525524</v>
      </c>
      <c r="M1391">
        <f>'per capita exp'!Z78</f>
        <v>1161528.4634446665</v>
      </c>
    </row>
    <row r="1392" spans="1:13">
      <c r="A1392">
        <v>2</v>
      </c>
      <c r="B1392">
        <v>31</v>
      </c>
      <c r="C1392" t="s">
        <v>31</v>
      </c>
      <c r="D1392">
        <v>41</v>
      </c>
      <c r="E1392" t="s">
        <v>704</v>
      </c>
      <c r="F1392" t="s">
        <v>705</v>
      </c>
      <c r="G1392">
        <f>'per capita exp'!T79</f>
        <v>681391</v>
      </c>
      <c r="H1392">
        <f>'per capita exp'!U79</f>
        <v>757809</v>
      </c>
      <c r="I1392">
        <f>'per capita exp'!V79</f>
        <v>812980</v>
      </c>
      <c r="J1392">
        <f>'per capita exp'!W79</f>
        <v>894703</v>
      </c>
      <c r="K1392" t="str">
        <f>'per capita exp'!X79</f>
        <v xml:space="preserve"> 985 025</v>
      </c>
      <c r="L1392">
        <f>'per capita exp'!Y79</f>
        <v>1053803.4824656527</v>
      </c>
      <c r="M1392">
        <f>'per capita exp'!Z79</f>
        <v>1148630</v>
      </c>
    </row>
    <row r="1393" spans="1:13">
      <c r="A1393">
        <v>3</v>
      </c>
      <c r="B1393">
        <v>32</v>
      </c>
      <c r="C1393" t="s">
        <v>32</v>
      </c>
      <c r="D1393">
        <v>41</v>
      </c>
      <c r="E1393" t="s">
        <v>704</v>
      </c>
      <c r="F1393" t="s">
        <v>705</v>
      </c>
      <c r="G1393">
        <f>'per capita exp'!T80</f>
        <v>598062</v>
      </c>
      <c r="H1393">
        <f>'per capita exp'!U80</f>
        <v>643332</v>
      </c>
      <c r="I1393">
        <f>'per capita exp'!V80</f>
        <v>730600</v>
      </c>
      <c r="J1393">
        <f>'per capita exp'!W80</f>
        <v>731429</v>
      </c>
      <c r="K1393" t="str">
        <f>'per capita exp'!X80</f>
        <v xml:space="preserve"> 839 712</v>
      </c>
      <c r="L1393">
        <f>'per capita exp'!Y80</f>
        <v>924846.80526717182</v>
      </c>
      <c r="M1393">
        <f>'per capita exp'!Z80</f>
        <v>970078</v>
      </c>
    </row>
    <row r="1394" spans="1:13">
      <c r="A1394">
        <v>2</v>
      </c>
      <c r="B1394">
        <v>33</v>
      </c>
      <c r="C1394" t="s">
        <v>33</v>
      </c>
      <c r="D1394">
        <v>41</v>
      </c>
      <c r="E1394" t="s">
        <v>704</v>
      </c>
      <c r="F1394" t="s">
        <v>705</v>
      </c>
      <c r="G1394">
        <f>'per capita exp'!T81</f>
        <v>599060</v>
      </c>
      <c r="H1394">
        <f>'per capita exp'!U81</f>
        <v>656133</v>
      </c>
      <c r="I1394">
        <f>'per capita exp'!V81</f>
        <v>699267</v>
      </c>
      <c r="J1394">
        <f>'per capita exp'!W81</f>
        <v>775189</v>
      </c>
      <c r="K1394" t="str">
        <f>'per capita exp'!X81</f>
        <v xml:space="preserve"> 853 756</v>
      </c>
      <c r="L1394">
        <f>'per capita exp'!Y81</f>
        <v>909817.66326366225</v>
      </c>
      <c r="M1394">
        <f>'per capita exp'!Z81</f>
        <v>1001709.3545994131</v>
      </c>
    </row>
    <row r="1395" spans="1:13">
      <c r="A1395">
        <v>4</v>
      </c>
      <c r="B1395">
        <v>34</v>
      </c>
      <c r="C1395" t="s">
        <v>34</v>
      </c>
      <c r="D1395">
        <v>41</v>
      </c>
      <c r="E1395" t="s">
        <v>704</v>
      </c>
      <c r="F1395" t="s">
        <v>705</v>
      </c>
      <c r="G1395">
        <f>'per capita exp'!T82</f>
        <v>700296</v>
      </c>
      <c r="H1395">
        <f>'per capita exp'!U82</f>
        <v>777409</v>
      </c>
      <c r="I1395">
        <f>'per capita exp'!V82</f>
        <v>780346</v>
      </c>
      <c r="J1395">
        <f>'per capita exp'!W82</f>
        <v>928602</v>
      </c>
      <c r="K1395" t="str">
        <f>'per capita exp'!X82</f>
        <v>1 070 962</v>
      </c>
      <c r="L1395">
        <f>'per capita exp'!Y82</f>
        <v>1140166.3809953867</v>
      </c>
      <c r="M1395">
        <f>'per capita exp'!Z82</f>
        <v>1302661.0600153813</v>
      </c>
    </row>
    <row r="1396" spans="1:13">
      <c r="A1396">
        <v>4</v>
      </c>
      <c r="B1396">
        <v>1</v>
      </c>
      <c r="C1396" t="s">
        <v>1</v>
      </c>
      <c r="D1396">
        <v>42</v>
      </c>
      <c r="E1396" t="s">
        <v>739</v>
      </c>
      <c r="F1396" t="s">
        <v>740</v>
      </c>
      <c r="J1396">
        <f>wage_hour!C40</f>
        <v>11107</v>
      </c>
      <c r="K1396">
        <f>wage_hour!D40</f>
        <v>13579</v>
      </c>
      <c r="L1396">
        <f>wage_hour!E40</f>
        <v>14782</v>
      </c>
      <c r="M1396">
        <f>wage_hour!F40</f>
        <v>13787</v>
      </c>
    </row>
    <row r="1397" spans="1:13">
      <c r="A1397">
        <v>3</v>
      </c>
      <c r="B1397">
        <v>2</v>
      </c>
      <c r="C1397" t="s">
        <v>2</v>
      </c>
      <c r="D1397">
        <v>42</v>
      </c>
      <c r="E1397" t="s">
        <v>739</v>
      </c>
      <c r="F1397" t="s">
        <v>740</v>
      </c>
      <c r="J1397">
        <f>wage_hour!C41</f>
        <v>10937</v>
      </c>
      <c r="K1397">
        <f>wage_hour!D41</f>
        <v>14638</v>
      </c>
      <c r="L1397">
        <f>wage_hour!E41</f>
        <v>15559</v>
      </c>
      <c r="M1397">
        <f>wage_hour!F41</f>
        <v>15972</v>
      </c>
    </row>
    <row r="1398" spans="1:13">
      <c r="A1398">
        <v>1</v>
      </c>
      <c r="B1398">
        <v>3</v>
      </c>
      <c r="C1398" t="s">
        <v>3</v>
      </c>
      <c r="D1398">
        <v>42</v>
      </c>
      <c r="E1398" t="s">
        <v>739</v>
      </c>
      <c r="F1398" t="s">
        <v>740</v>
      </c>
      <c r="J1398">
        <f>wage_hour!C42</f>
        <v>12541</v>
      </c>
      <c r="K1398">
        <f>wage_hour!D42</f>
        <v>13964</v>
      </c>
      <c r="L1398">
        <f>wage_hour!E42</f>
        <v>14777</v>
      </c>
      <c r="M1398">
        <f>wage_hour!F42</f>
        <v>15778</v>
      </c>
    </row>
    <row r="1399" spans="1:13">
      <c r="A1399">
        <v>1</v>
      </c>
      <c r="B1399">
        <v>4</v>
      </c>
      <c r="C1399" t="s">
        <v>4</v>
      </c>
      <c r="D1399">
        <v>42</v>
      </c>
      <c r="E1399" t="s">
        <v>739</v>
      </c>
      <c r="F1399" t="s">
        <v>740</v>
      </c>
      <c r="J1399">
        <f>wage_hour!C43</f>
        <v>14194</v>
      </c>
      <c r="K1399">
        <f>wage_hour!D43</f>
        <v>21209</v>
      </c>
      <c r="L1399">
        <f>wage_hour!E43</f>
        <v>19675</v>
      </c>
      <c r="M1399">
        <f>wage_hour!F43</f>
        <v>20545</v>
      </c>
    </row>
    <row r="1400" spans="1:13">
      <c r="A1400">
        <v>1</v>
      </c>
      <c r="B1400">
        <v>5</v>
      </c>
      <c r="C1400" t="s">
        <v>5</v>
      </c>
      <c r="D1400">
        <v>42</v>
      </c>
      <c r="E1400" t="s">
        <v>739</v>
      </c>
      <c r="F1400" t="s">
        <v>740</v>
      </c>
      <c r="J1400">
        <f>wage_hour!C44</f>
        <v>12103</v>
      </c>
      <c r="K1400">
        <f>wage_hour!D44</f>
        <v>12657</v>
      </c>
      <c r="L1400">
        <f>wage_hour!E44</f>
        <v>13933</v>
      </c>
      <c r="M1400">
        <f>wage_hour!F44</f>
        <v>14296</v>
      </c>
    </row>
    <row r="1401" spans="1:13">
      <c r="A1401">
        <v>4</v>
      </c>
      <c r="B1401">
        <v>6</v>
      </c>
      <c r="C1401" t="s">
        <v>6</v>
      </c>
      <c r="D1401">
        <v>42</v>
      </c>
      <c r="E1401" t="s">
        <v>739</v>
      </c>
      <c r="F1401" t="s">
        <v>740</v>
      </c>
      <c r="J1401">
        <f>wage_hour!C45</f>
        <v>9958</v>
      </c>
      <c r="K1401">
        <f>wage_hour!D45</f>
        <v>13112</v>
      </c>
      <c r="L1401">
        <f>wage_hour!E45</f>
        <v>12677</v>
      </c>
      <c r="M1401">
        <f>wage_hour!F45</f>
        <v>11759</v>
      </c>
    </row>
    <row r="1402" spans="1:13">
      <c r="A1402">
        <v>3</v>
      </c>
      <c r="B1402">
        <v>7</v>
      </c>
      <c r="C1402" t="s">
        <v>7</v>
      </c>
      <c r="D1402">
        <v>42</v>
      </c>
      <c r="E1402" t="s">
        <v>739</v>
      </c>
      <c r="F1402" t="s">
        <v>740</v>
      </c>
      <c r="J1402">
        <f>wage_hour!C46</f>
        <v>17156</v>
      </c>
      <c r="K1402">
        <f>wage_hour!D46</f>
        <v>18926</v>
      </c>
      <c r="L1402">
        <f>wage_hour!E46</f>
        <v>19890</v>
      </c>
      <c r="M1402">
        <f>wage_hour!F46</f>
        <v>21851</v>
      </c>
    </row>
    <row r="1403" spans="1:13">
      <c r="A1403">
        <v>2</v>
      </c>
      <c r="B1403">
        <v>8</v>
      </c>
      <c r="C1403" t="s">
        <v>8</v>
      </c>
      <c r="D1403">
        <v>42</v>
      </c>
      <c r="E1403" t="s">
        <v>739</v>
      </c>
      <c r="F1403" t="s">
        <v>740</v>
      </c>
      <c r="J1403">
        <f>wage_hour!C47</f>
        <v>17167</v>
      </c>
      <c r="K1403">
        <f>wage_hour!D47</f>
        <v>22923</v>
      </c>
      <c r="L1403">
        <f>wage_hour!E47</f>
        <v>23813</v>
      </c>
      <c r="M1403">
        <f>wage_hour!F47</f>
        <v>25443</v>
      </c>
    </row>
    <row r="1404" spans="1:13">
      <c r="A1404">
        <v>3</v>
      </c>
      <c r="B1404">
        <v>9</v>
      </c>
      <c r="C1404" t="s">
        <v>9</v>
      </c>
      <c r="D1404">
        <v>42</v>
      </c>
      <c r="E1404" t="s">
        <v>739</v>
      </c>
      <c r="F1404" t="s">
        <v>740</v>
      </c>
      <c r="J1404">
        <f>wage_hour!C48</f>
        <v>12775</v>
      </c>
      <c r="K1404">
        <f>wage_hour!D48</f>
        <v>12862</v>
      </c>
      <c r="L1404">
        <f>wage_hour!E48</f>
        <v>14195</v>
      </c>
      <c r="M1404">
        <f>wage_hour!F48</f>
        <v>13893</v>
      </c>
    </row>
    <row r="1405" spans="1:13">
      <c r="A1405">
        <v>3</v>
      </c>
      <c r="B1405">
        <v>10</v>
      </c>
      <c r="C1405" t="s">
        <v>10</v>
      </c>
      <c r="D1405">
        <v>42</v>
      </c>
      <c r="E1405" t="s">
        <v>739</v>
      </c>
      <c r="F1405" t="s">
        <v>740</v>
      </c>
      <c r="J1405">
        <f>wage_hour!C49</f>
        <v>11149</v>
      </c>
      <c r="K1405">
        <f>wage_hour!D49</f>
        <v>14513</v>
      </c>
      <c r="L1405">
        <f>wage_hour!E49</f>
        <v>16270</v>
      </c>
      <c r="M1405">
        <f>wage_hour!F49</f>
        <v>16910</v>
      </c>
    </row>
    <row r="1406" spans="1:13">
      <c r="A1406">
        <v>3</v>
      </c>
      <c r="B1406">
        <v>11</v>
      </c>
      <c r="C1406" t="s">
        <v>11</v>
      </c>
      <c r="D1406">
        <v>42</v>
      </c>
      <c r="E1406" t="s">
        <v>739</v>
      </c>
      <c r="F1406" t="s">
        <v>740</v>
      </c>
      <c r="J1406">
        <f>wage_hour!C50</f>
        <v>8459</v>
      </c>
      <c r="K1406">
        <f>wage_hour!D50</f>
        <v>9677</v>
      </c>
      <c r="L1406">
        <f>wage_hour!E50</f>
        <v>10608</v>
      </c>
      <c r="M1406">
        <f>wage_hour!F50</f>
        <v>11428</v>
      </c>
    </row>
    <row r="1407" spans="1:13">
      <c r="A1407">
        <v>3</v>
      </c>
      <c r="B1407">
        <v>12</v>
      </c>
      <c r="C1407" t="s">
        <v>12</v>
      </c>
      <c r="D1407">
        <v>42</v>
      </c>
      <c r="E1407" t="s">
        <v>739</v>
      </c>
      <c r="F1407" t="s">
        <v>740</v>
      </c>
      <c r="J1407">
        <f>wage_hour!C51</f>
        <v>9229</v>
      </c>
      <c r="K1407">
        <f>wage_hour!D51</f>
        <v>10879</v>
      </c>
      <c r="L1407">
        <f>wage_hour!E51</f>
        <v>11903</v>
      </c>
      <c r="M1407">
        <f>wage_hour!F51</f>
        <v>12555</v>
      </c>
    </row>
    <row r="1408" spans="1:13">
      <c r="A1408">
        <v>1</v>
      </c>
      <c r="B1408">
        <v>13</v>
      </c>
      <c r="C1408" t="s">
        <v>13</v>
      </c>
      <c r="D1408">
        <v>42</v>
      </c>
      <c r="E1408" t="s">
        <v>739</v>
      </c>
      <c r="F1408" t="s">
        <v>740</v>
      </c>
      <c r="J1408">
        <f>wage_hour!C52</f>
        <v>12667</v>
      </c>
      <c r="K1408">
        <f>wage_hour!D52</f>
        <v>13086</v>
      </c>
      <c r="L1408">
        <f>wage_hour!E52</f>
        <v>14725</v>
      </c>
      <c r="M1408">
        <f>wage_hour!F52</f>
        <v>14591</v>
      </c>
    </row>
    <row r="1409" spans="1:13">
      <c r="A1409">
        <v>2</v>
      </c>
      <c r="B1409">
        <v>14</v>
      </c>
      <c r="C1409" t="s">
        <v>14</v>
      </c>
      <c r="D1409">
        <v>42</v>
      </c>
      <c r="E1409" t="s">
        <v>739</v>
      </c>
      <c r="F1409" t="s">
        <v>740</v>
      </c>
      <c r="J1409">
        <f>wage_hour!C53</f>
        <v>13355</v>
      </c>
      <c r="K1409">
        <f>wage_hour!D53</f>
        <v>14894</v>
      </c>
      <c r="L1409">
        <f>wage_hour!E53</f>
        <v>15408</v>
      </c>
      <c r="M1409">
        <f>wage_hour!F53</f>
        <v>15621</v>
      </c>
    </row>
    <row r="1410" spans="1:13">
      <c r="A1410">
        <v>3</v>
      </c>
      <c r="B1410">
        <v>15</v>
      </c>
      <c r="C1410" t="s">
        <v>15</v>
      </c>
      <c r="D1410">
        <v>42</v>
      </c>
      <c r="E1410" t="s">
        <v>739</v>
      </c>
      <c r="F1410" t="s">
        <v>740</v>
      </c>
      <c r="J1410">
        <f>wage_hour!C54</f>
        <v>13953</v>
      </c>
      <c r="K1410">
        <f>wage_hour!D54</f>
        <v>16645</v>
      </c>
      <c r="L1410">
        <f>wage_hour!E54</f>
        <v>16526</v>
      </c>
      <c r="M1410">
        <f>wage_hour!F54</f>
        <v>17352</v>
      </c>
    </row>
    <row r="1411" spans="1:13">
      <c r="A1411">
        <v>2</v>
      </c>
      <c r="B1411">
        <v>16</v>
      </c>
      <c r="C1411" t="s">
        <v>16</v>
      </c>
      <c r="D1411">
        <v>42</v>
      </c>
      <c r="E1411" t="s">
        <v>739</v>
      </c>
      <c r="F1411" t="s">
        <v>740</v>
      </c>
      <c r="J1411">
        <f>wage_hour!C55</f>
        <v>15816</v>
      </c>
      <c r="K1411">
        <f>wage_hour!D55</f>
        <v>20182</v>
      </c>
      <c r="L1411">
        <f>wage_hour!E55</f>
        <v>21557</v>
      </c>
      <c r="M1411">
        <f>wage_hour!F55</f>
        <v>21033</v>
      </c>
    </row>
    <row r="1412" spans="1:13">
      <c r="A1412">
        <v>1</v>
      </c>
      <c r="B1412">
        <v>17</v>
      </c>
      <c r="C1412" t="s">
        <v>17</v>
      </c>
      <c r="D1412">
        <v>42</v>
      </c>
      <c r="E1412" t="s">
        <v>739</v>
      </c>
      <c r="F1412" t="s">
        <v>740</v>
      </c>
      <c r="J1412">
        <f>wage_hour!C56</f>
        <v>16211</v>
      </c>
      <c r="K1412">
        <f>wage_hour!D56</f>
        <v>18858</v>
      </c>
      <c r="L1412">
        <f>wage_hour!E56</f>
        <v>20177</v>
      </c>
      <c r="M1412">
        <f>wage_hour!F56</f>
        <v>18857</v>
      </c>
    </row>
    <row r="1413" spans="1:13">
      <c r="A1413">
        <v>2</v>
      </c>
      <c r="B1413">
        <v>18</v>
      </c>
      <c r="C1413" t="s">
        <v>48</v>
      </c>
      <c r="D1413">
        <v>42</v>
      </c>
      <c r="E1413" t="s">
        <v>739</v>
      </c>
      <c r="F1413" t="s">
        <v>740</v>
      </c>
      <c r="J1413">
        <f>wage_hour!C57</f>
        <v>18796</v>
      </c>
      <c r="K1413">
        <f>wage_hour!D57</f>
        <v>18595</v>
      </c>
      <c r="L1413">
        <f>wage_hour!E57</f>
        <v>20340</v>
      </c>
      <c r="M1413">
        <f>wage_hour!F57</f>
        <v>23805</v>
      </c>
    </row>
    <row r="1414" spans="1:13">
      <c r="A1414">
        <v>2</v>
      </c>
      <c r="B1414">
        <v>19</v>
      </c>
      <c r="C1414" t="s">
        <v>19</v>
      </c>
      <c r="D1414">
        <v>42</v>
      </c>
      <c r="E1414" t="s">
        <v>739</v>
      </c>
      <c r="F1414" t="s">
        <v>740</v>
      </c>
      <c r="J1414">
        <f>wage_hour!C58</f>
        <v>10040</v>
      </c>
      <c r="K1414">
        <f>wage_hour!D58</f>
        <v>10380</v>
      </c>
      <c r="L1414">
        <f>wage_hour!E58</f>
        <v>11236</v>
      </c>
      <c r="M1414">
        <f>wage_hour!F58</f>
        <v>11794</v>
      </c>
    </row>
    <row r="1415" spans="1:13">
      <c r="A1415">
        <v>2</v>
      </c>
      <c r="B1415">
        <v>20</v>
      </c>
      <c r="C1415" t="s">
        <v>20</v>
      </c>
      <c r="D1415">
        <v>42</v>
      </c>
      <c r="E1415" t="s">
        <v>739</v>
      </c>
      <c r="F1415" t="s">
        <v>740</v>
      </c>
      <c r="J1415">
        <f>wage_hour!C59</f>
        <v>13161</v>
      </c>
      <c r="K1415">
        <f>wage_hour!D59</f>
        <v>15740</v>
      </c>
      <c r="L1415">
        <f>wage_hour!E59</f>
        <v>15655</v>
      </c>
      <c r="M1415">
        <f>wage_hour!F59</f>
        <v>15840</v>
      </c>
    </row>
    <row r="1416" spans="1:13">
      <c r="A1416">
        <v>3</v>
      </c>
      <c r="B1416">
        <v>21</v>
      </c>
      <c r="C1416" t="s">
        <v>21</v>
      </c>
      <c r="D1416">
        <v>42</v>
      </c>
      <c r="E1416" t="s">
        <v>739</v>
      </c>
      <c r="F1416" t="s">
        <v>740</v>
      </c>
      <c r="J1416">
        <f>wage_hour!C60</f>
        <v>14797</v>
      </c>
      <c r="K1416">
        <f>wage_hour!D60</f>
        <v>16332</v>
      </c>
      <c r="L1416">
        <f>wage_hour!E60</f>
        <v>16247</v>
      </c>
      <c r="M1416">
        <f>wage_hour!F60</f>
        <v>14918</v>
      </c>
    </row>
    <row r="1417" spans="1:13">
      <c r="A1417">
        <v>3</v>
      </c>
      <c r="B1417">
        <v>22</v>
      </c>
      <c r="C1417" t="s">
        <v>22</v>
      </c>
      <c r="D1417">
        <v>42</v>
      </c>
      <c r="E1417" t="s">
        <v>739</v>
      </c>
      <c r="F1417" t="s">
        <v>740</v>
      </c>
      <c r="J1417">
        <f>wage_hour!C61</f>
        <v>8979</v>
      </c>
      <c r="K1417">
        <f>wage_hour!D61</f>
        <v>10628</v>
      </c>
      <c r="L1417">
        <f>wage_hour!E61</f>
        <v>10879</v>
      </c>
      <c r="M1417">
        <f>wage_hour!F61</f>
        <v>11218</v>
      </c>
    </row>
    <row r="1418" spans="1:13">
      <c r="A1418">
        <v>3</v>
      </c>
      <c r="B1418">
        <v>23</v>
      </c>
      <c r="C1418" t="s">
        <v>23</v>
      </c>
      <c r="D1418">
        <v>42</v>
      </c>
      <c r="E1418" t="s">
        <v>739</v>
      </c>
      <c r="F1418" t="s">
        <v>740</v>
      </c>
      <c r="J1418">
        <f>wage_hour!C62</f>
        <v>11323</v>
      </c>
      <c r="K1418">
        <f>wage_hour!D62</f>
        <v>13037</v>
      </c>
      <c r="L1418">
        <f>wage_hour!E62</f>
        <v>12366</v>
      </c>
      <c r="M1418">
        <f>wage_hour!F62</f>
        <v>12283</v>
      </c>
    </row>
    <row r="1419" spans="1:13">
      <c r="A1419">
        <v>2</v>
      </c>
      <c r="B1419">
        <v>24</v>
      </c>
      <c r="C1419" t="s">
        <v>24</v>
      </c>
      <c r="D1419">
        <v>42</v>
      </c>
      <c r="E1419" t="s">
        <v>739</v>
      </c>
      <c r="F1419" t="s">
        <v>740</v>
      </c>
      <c r="J1419">
        <f>wage_hour!C63</f>
        <v>18589</v>
      </c>
      <c r="K1419">
        <f>wage_hour!D63</f>
        <v>22190</v>
      </c>
      <c r="L1419">
        <f>wage_hour!E63</f>
        <v>25401</v>
      </c>
      <c r="M1419">
        <f>wage_hour!F63</f>
        <v>25819</v>
      </c>
    </row>
    <row r="1420" spans="1:13">
      <c r="A1420">
        <v>2</v>
      </c>
      <c r="B1420">
        <v>25</v>
      </c>
      <c r="C1420" t="s">
        <v>25</v>
      </c>
      <c r="D1420">
        <v>42</v>
      </c>
      <c r="E1420" t="s">
        <v>739</v>
      </c>
      <c r="F1420" t="s">
        <v>740</v>
      </c>
      <c r="J1420">
        <f>wage_hour!C64</f>
        <v>13156</v>
      </c>
      <c r="K1420">
        <f>wage_hour!D64</f>
        <v>15098</v>
      </c>
      <c r="L1420">
        <f>wage_hour!E64</f>
        <v>15130</v>
      </c>
      <c r="M1420">
        <f>wage_hour!F64</f>
        <v>15499</v>
      </c>
    </row>
    <row r="1421" spans="1:13">
      <c r="A1421">
        <v>3</v>
      </c>
      <c r="B1421">
        <v>26</v>
      </c>
      <c r="C1421" t="s">
        <v>26</v>
      </c>
      <c r="D1421">
        <v>42</v>
      </c>
      <c r="E1421" t="s">
        <v>739</v>
      </c>
      <c r="F1421" t="s">
        <v>740</v>
      </c>
      <c r="J1421">
        <f>wage_hour!C65</f>
        <v>14221</v>
      </c>
      <c r="K1421">
        <f>wage_hour!D65</f>
        <v>12690</v>
      </c>
      <c r="L1421">
        <f>wage_hour!E65</f>
        <v>12513</v>
      </c>
      <c r="M1421">
        <f>wage_hour!F65</f>
        <v>11909</v>
      </c>
    </row>
    <row r="1422" spans="1:13">
      <c r="A1422">
        <v>2</v>
      </c>
      <c r="B1422">
        <v>27</v>
      </c>
      <c r="C1422" t="s">
        <v>27</v>
      </c>
      <c r="D1422">
        <v>42</v>
      </c>
      <c r="E1422" t="s">
        <v>739</v>
      </c>
      <c r="F1422" t="s">
        <v>740</v>
      </c>
      <c r="J1422">
        <f>wage_hour!C66</f>
        <v>12513</v>
      </c>
      <c r="K1422">
        <f>wage_hour!D66</f>
        <v>14368</v>
      </c>
      <c r="L1422">
        <f>wage_hour!E66</f>
        <v>16165</v>
      </c>
      <c r="M1422">
        <f>wage_hour!F66</f>
        <v>15525</v>
      </c>
    </row>
    <row r="1423" spans="1:13">
      <c r="A1423">
        <v>2</v>
      </c>
      <c r="B1423">
        <v>28</v>
      </c>
      <c r="C1423" t="s">
        <v>28</v>
      </c>
      <c r="D1423">
        <v>42</v>
      </c>
      <c r="E1423" t="s">
        <v>739</v>
      </c>
      <c r="F1423" t="s">
        <v>740</v>
      </c>
      <c r="J1423">
        <f>wage_hour!C67</f>
        <v>12282</v>
      </c>
      <c r="K1423">
        <f>wage_hour!D67</f>
        <v>13210</v>
      </c>
      <c r="L1423">
        <f>wage_hour!E67</f>
        <v>13780</v>
      </c>
      <c r="M1423">
        <f>wage_hour!F67</f>
        <v>13417</v>
      </c>
    </row>
    <row r="1424" spans="1:13">
      <c r="A1424">
        <v>4</v>
      </c>
      <c r="B1424">
        <v>29</v>
      </c>
      <c r="C1424" t="s">
        <v>29</v>
      </c>
      <c r="D1424">
        <v>42</v>
      </c>
      <c r="E1424" t="s">
        <v>739</v>
      </c>
      <c r="F1424" t="s">
        <v>740</v>
      </c>
      <c r="J1424">
        <f>wage_hour!C68</f>
        <v>13550</v>
      </c>
      <c r="K1424">
        <f>wage_hour!D68</f>
        <v>19484</v>
      </c>
      <c r="L1424">
        <f>wage_hour!E68</f>
        <v>16485</v>
      </c>
      <c r="M1424">
        <f>wage_hour!F68</f>
        <v>15942</v>
      </c>
    </row>
    <row r="1425" spans="1:14">
      <c r="A1425">
        <v>3</v>
      </c>
      <c r="B1425">
        <v>30</v>
      </c>
      <c r="C1425" t="s">
        <v>30</v>
      </c>
      <c r="D1425">
        <v>42</v>
      </c>
      <c r="E1425" t="s">
        <v>739</v>
      </c>
      <c r="F1425" t="s">
        <v>740</v>
      </c>
      <c r="J1425">
        <f>wage_hour!C69</f>
        <v>12647</v>
      </c>
      <c r="K1425">
        <f>wage_hour!D69</f>
        <v>16282</v>
      </c>
      <c r="L1425">
        <f>wage_hour!E69</f>
        <v>17091</v>
      </c>
      <c r="M1425">
        <f>wage_hour!F69</f>
        <v>16887</v>
      </c>
    </row>
    <row r="1426" spans="1:14">
      <c r="A1426">
        <v>2</v>
      </c>
      <c r="B1426">
        <v>31</v>
      </c>
      <c r="C1426" t="s">
        <v>31</v>
      </c>
      <c r="D1426">
        <v>42</v>
      </c>
      <c r="E1426" t="s">
        <v>739</v>
      </c>
      <c r="F1426" t="s">
        <v>740</v>
      </c>
      <c r="J1426">
        <f>wage_hour!C70</f>
        <v>11250</v>
      </c>
      <c r="K1426">
        <f>wage_hour!D70</f>
        <v>13192</v>
      </c>
      <c r="L1426">
        <f>wage_hour!E70</f>
        <v>14501</v>
      </c>
      <c r="M1426">
        <f>wage_hour!F70</f>
        <v>14565</v>
      </c>
    </row>
    <row r="1427" spans="1:14">
      <c r="A1427">
        <v>3</v>
      </c>
      <c r="B1427">
        <v>32</v>
      </c>
      <c r="C1427" t="s">
        <v>32</v>
      </c>
      <c r="D1427">
        <v>42</v>
      </c>
      <c r="E1427" t="s">
        <v>739</v>
      </c>
      <c r="F1427" t="s">
        <v>740</v>
      </c>
      <c r="J1427">
        <f>wage_hour!C71</f>
        <v>11554</v>
      </c>
      <c r="K1427">
        <f>wage_hour!D71</f>
        <v>12794</v>
      </c>
      <c r="L1427">
        <f>wage_hour!E71</f>
        <v>13064</v>
      </c>
      <c r="M1427">
        <f>wage_hour!F71</f>
        <v>13242</v>
      </c>
    </row>
    <row r="1428" spans="1:14">
      <c r="A1428">
        <v>2</v>
      </c>
      <c r="B1428">
        <v>33</v>
      </c>
      <c r="C1428" t="s">
        <v>33</v>
      </c>
      <c r="D1428">
        <v>42</v>
      </c>
      <c r="E1428" t="s">
        <v>739</v>
      </c>
      <c r="F1428" t="s">
        <v>740</v>
      </c>
      <c r="J1428">
        <f>wage_hour!C72</f>
        <v>10645</v>
      </c>
      <c r="K1428">
        <f>wage_hour!D72</f>
        <v>11609</v>
      </c>
      <c r="L1428">
        <f>wage_hour!E72</f>
        <v>13451</v>
      </c>
      <c r="M1428">
        <f>wage_hour!F72</f>
        <v>13299</v>
      </c>
    </row>
    <row r="1429" spans="1:14">
      <c r="A1429">
        <v>4</v>
      </c>
      <c r="B1429">
        <v>34</v>
      </c>
      <c r="C1429" t="s">
        <v>34</v>
      </c>
      <c r="D1429">
        <v>42</v>
      </c>
      <c r="E1429" t="s">
        <v>739</v>
      </c>
      <c r="F1429" t="s">
        <v>740</v>
      </c>
      <c r="J1429">
        <f>wage_hour!C73</f>
        <v>10399</v>
      </c>
      <c r="K1429">
        <f>wage_hour!D73</f>
        <v>11642</v>
      </c>
      <c r="L1429">
        <f>wage_hour!E73</f>
        <v>12301</v>
      </c>
      <c r="M1429">
        <f>wage_hour!F73</f>
        <v>12554</v>
      </c>
    </row>
    <row r="1430" spans="1:14">
      <c r="A1430">
        <v>4</v>
      </c>
      <c r="B1430">
        <v>1</v>
      </c>
      <c r="C1430" t="s">
        <v>1</v>
      </c>
      <c r="D1430">
        <v>43</v>
      </c>
      <c r="E1430" t="s">
        <v>742</v>
      </c>
      <c r="F1430" t="s">
        <v>741</v>
      </c>
      <c r="G1430">
        <v>3.8528885389908467</v>
      </c>
      <c r="H1430">
        <v>2.6083933416301179</v>
      </c>
      <c r="I1430">
        <v>1.5520736198480849</v>
      </c>
      <c r="J1430">
        <v>-0.72678155226444163</v>
      </c>
      <c r="K1430">
        <v>3.2918387229795973</v>
      </c>
      <c r="L1430">
        <v>4.1819188923280093</v>
      </c>
      <c r="M1430">
        <v>4.6053015722798012</v>
      </c>
      <c r="N1430">
        <v>4.1498063374068233</v>
      </c>
    </row>
    <row r="1431" spans="1:14">
      <c r="A1431">
        <v>3</v>
      </c>
      <c r="B1431">
        <v>2</v>
      </c>
      <c r="C1431" t="s">
        <v>2</v>
      </c>
      <c r="D1431">
        <v>43</v>
      </c>
      <c r="E1431" t="s">
        <v>742</v>
      </c>
      <c r="F1431" t="s">
        <v>741</v>
      </c>
      <c r="G1431">
        <v>6.9604154777093221</v>
      </c>
      <c r="H1431">
        <v>6.6872537028865811</v>
      </c>
      <c r="I1431">
        <v>6.7342268436439978</v>
      </c>
      <c r="J1431">
        <v>6.0260560310069442</v>
      </c>
      <c r="K1431">
        <v>6.3270351714562887</v>
      </c>
      <c r="L1431">
        <v>5.5623193914013473</v>
      </c>
      <c r="M1431">
        <v>6.331526093521485</v>
      </c>
      <c r="N1431">
        <v>5.6285437912861109</v>
      </c>
    </row>
    <row r="1432" spans="1:14">
      <c r="A1432">
        <v>1</v>
      </c>
      <c r="B1432">
        <v>3</v>
      </c>
      <c r="C1432" t="s">
        <v>3</v>
      </c>
      <c r="D1432">
        <v>43</v>
      </c>
      <c r="E1432" t="s">
        <v>742</v>
      </c>
      <c r="F1432" t="s">
        <v>741</v>
      </c>
      <c r="G1432">
        <v>5.5003850207656555</v>
      </c>
      <c r="H1432">
        <v>5.201236355421206</v>
      </c>
      <c r="I1432">
        <v>4.6658981940057869</v>
      </c>
      <c r="J1432">
        <v>4.0826253284174454</v>
      </c>
      <c r="K1432">
        <v>4.1035101428777878</v>
      </c>
      <c r="L1432">
        <v>4.4657358164022085</v>
      </c>
      <c r="M1432">
        <v>4.4618540082489186</v>
      </c>
      <c r="N1432">
        <v>3.323987315591447</v>
      </c>
    </row>
    <row r="1433" spans="1:14">
      <c r="A1433">
        <v>1</v>
      </c>
      <c r="B1433">
        <v>4</v>
      </c>
      <c r="C1433" t="s">
        <v>4</v>
      </c>
      <c r="D1433">
        <v>43</v>
      </c>
      <c r="E1433" t="s">
        <v>742</v>
      </c>
      <c r="F1433" t="s">
        <v>741</v>
      </c>
      <c r="G1433">
        <v>6.8284418116085943</v>
      </c>
      <c r="H1433">
        <v>6.6734776163835194</v>
      </c>
      <c r="I1433">
        <v>5.5125857642791214</v>
      </c>
      <c r="J1433">
        <v>5.4460880220126393</v>
      </c>
      <c r="K1433">
        <v>5.2820549877761716</v>
      </c>
      <c r="L1433">
        <v>5.7503587421906817</v>
      </c>
      <c r="M1433">
        <v>5.8218576587085211</v>
      </c>
      <c r="N1433">
        <v>5.5316392977210924</v>
      </c>
    </row>
    <row r="1434" spans="1:14">
      <c r="A1434">
        <v>1</v>
      </c>
      <c r="B1434">
        <v>5</v>
      </c>
      <c r="C1434" t="s">
        <v>5</v>
      </c>
      <c r="D1434">
        <v>43</v>
      </c>
      <c r="E1434" t="s">
        <v>742</v>
      </c>
      <c r="F1434" t="s">
        <v>741</v>
      </c>
      <c r="G1434">
        <v>6.8261427136047228</v>
      </c>
      <c r="H1434">
        <v>6.0665931964630539</v>
      </c>
      <c r="I1434">
        <v>5.4790941508428563</v>
      </c>
      <c r="J1434">
        <v>5.1339583976528829</v>
      </c>
      <c r="K1434">
        <v>5.2817154761622316</v>
      </c>
      <c r="L1434">
        <v>4.9828941537544038</v>
      </c>
      <c r="M1434">
        <v>4.9856675149509391</v>
      </c>
      <c r="N1434">
        <v>4.9606256925947072</v>
      </c>
    </row>
    <row r="1435" spans="1:14">
      <c r="A1435">
        <v>4</v>
      </c>
      <c r="B1435">
        <v>6</v>
      </c>
      <c r="C1435" t="s">
        <v>6</v>
      </c>
      <c r="D1435">
        <v>43</v>
      </c>
      <c r="E1435" t="s">
        <v>742</v>
      </c>
      <c r="F1435" t="s">
        <v>741</v>
      </c>
      <c r="G1435">
        <v>7.9067621267939439</v>
      </c>
      <c r="H1435">
        <v>7.674942854751599</v>
      </c>
      <c r="I1435">
        <v>7.2710746804832933</v>
      </c>
      <c r="J1435">
        <v>6.2235830158997718</v>
      </c>
      <c r="K1435">
        <v>6.5178271042795846</v>
      </c>
      <c r="L1435">
        <v>6.7337709983162393</v>
      </c>
      <c r="M1435">
        <v>6.5011346348714181</v>
      </c>
      <c r="N1435">
        <v>6.4053564709103075</v>
      </c>
    </row>
    <row r="1436" spans="1:14">
      <c r="A1436">
        <v>3</v>
      </c>
      <c r="B1436">
        <v>7</v>
      </c>
      <c r="C1436" t="s">
        <v>7</v>
      </c>
      <c r="D1436">
        <v>43</v>
      </c>
      <c r="E1436" t="s">
        <v>742</v>
      </c>
      <c r="F1436" t="s">
        <v>741</v>
      </c>
      <c r="G1436">
        <v>3.630161277654858</v>
      </c>
      <c r="H1436">
        <v>7.363021708856933</v>
      </c>
      <c r="I1436">
        <v>5.3794195479747291</v>
      </c>
      <c r="J1436">
        <v>4.1515754082981697</v>
      </c>
      <c r="K1436">
        <v>4.51758356275925</v>
      </c>
      <c r="L1436">
        <v>4.015033601625027</v>
      </c>
      <c r="M1436">
        <v>6.2492451637059538</v>
      </c>
      <c r="N1436">
        <v>2.6569869468194778</v>
      </c>
    </row>
    <row r="1437" spans="1:14">
      <c r="A1437">
        <v>2</v>
      </c>
      <c r="B1437">
        <v>8</v>
      </c>
      <c r="C1437" t="s">
        <v>8</v>
      </c>
      <c r="D1437">
        <v>43</v>
      </c>
      <c r="E1437" t="s">
        <v>742</v>
      </c>
      <c r="F1437" t="s">
        <v>741</v>
      </c>
      <c r="G1437">
        <v>6.5329755610037923</v>
      </c>
      <c r="H1437">
        <v>6.0666629424793976</v>
      </c>
      <c r="I1437">
        <v>5.9146199275716311</v>
      </c>
      <c r="J1437">
        <v>5.910540322687039</v>
      </c>
      <c r="K1437">
        <v>5.8679468627003368</v>
      </c>
      <c r="L1437">
        <v>6.1978842810621719</v>
      </c>
      <c r="M1437">
        <v>6.171849039961347</v>
      </c>
      <c r="N1437">
        <v>5.8866664986260382</v>
      </c>
    </row>
    <row r="1438" spans="1:14">
      <c r="A1438">
        <v>3</v>
      </c>
      <c r="B1438">
        <v>9</v>
      </c>
      <c r="C1438" t="s">
        <v>9</v>
      </c>
      <c r="D1438">
        <v>43</v>
      </c>
      <c r="E1438" t="s">
        <v>742</v>
      </c>
      <c r="F1438" t="s">
        <v>741</v>
      </c>
      <c r="G1438">
        <v>7.0330946269808683</v>
      </c>
      <c r="H1438">
        <v>6.8355811493321248</v>
      </c>
      <c r="I1438">
        <v>7.3593973983610246</v>
      </c>
      <c r="J1438">
        <v>4.2052609437220934</v>
      </c>
      <c r="K1438">
        <v>4.3696798989495589</v>
      </c>
      <c r="L1438">
        <v>4.5981010862351361</v>
      </c>
      <c r="M1438">
        <v>4.737369170706609</v>
      </c>
      <c r="N1438">
        <v>4.4039970803642863</v>
      </c>
    </row>
    <row r="1439" spans="1:14">
      <c r="A1439">
        <v>3</v>
      </c>
      <c r="B1439">
        <v>10</v>
      </c>
      <c r="C1439" t="s">
        <v>10</v>
      </c>
      <c r="D1439">
        <v>43</v>
      </c>
      <c r="E1439" t="s">
        <v>742</v>
      </c>
      <c r="F1439" t="s">
        <v>741</v>
      </c>
      <c r="G1439">
        <v>6.5023036383587067</v>
      </c>
      <c r="H1439">
        <v>6.3334489995809529</v>
      </c>
      <c r="I1439">
        <v>5.0910191363616173</v>
      </c>
      <c r="J1439">
        <v>5.0483357028163569</v>
      </c>
      <c r="K1439">
        <v>5.664767024329274</v>
      </c>
      <c r="L1439">
        <v>5.3341074263598074</v>
      </c>
      <c r="M1439">
        <v>5.6581912743273</v>
      </c>
      <c r="N1439">
        <v>5.0727085796813389</v>
      </c>
    </row>
    <row r="1440" spans="1:14">
      <c r="A1440">
        <v>3</v>
      </c>
      <c r="B1440">
        <v>11</v>
      </c>
      <c r="C1440" t="s">
        <v>11</v>
      </c>
      <c r="D1440">
        <v>43</v>
      </c>
      <c r="E1440" t="s">
        <v>742</v>
      </c>
      <c r="F1440" t="s">
        <v>741</v>
      </c>
      <c r="G1440">
        <v>5.3446121254512429</v>
      </c>
      <c r="H1440">
        <v>5.1077390204358322</v>
      </c>
      <c r="I1440">
        <v>5.2712809609410307</v>
      </c>
      <c r="J1440">
        <v>5.4651207411638918</v>
      </c>
      <c r="K1440">
        <v>5.2474088096860179</v>
      </c>
      <c r="L1440">
        <v>5.2586238858115149</v>
      </c>
      <c r="M1440">
        <v>5.3050413278947435</v>
      </c>
      <c r="N1440">
        <v>5.4126234006517331</v>
      </c>
    </row>
    <row r="1441" spans="1:14">
      <c r="A1441">
        <v>3</v>
      </c>
      <c r="B1441">
        <v>12</v>
      </c>
      <c r="C1441" t="s">
        <v>12</v>
      </c>
      <c r="D1441">
        <v>43</v>
      </c>
      <c r="E1441" t="s">
        <v>742</v>
      </c>
      <c r="F1441" t="s">
        <v>741</v>
      </c>
      <c r="G1441">
        <v>6.6447978166474142</v>
      </c>
      <c r="H1441">
        <v>6.0762392759440775</v>
      </c>
      <c r="I1441">
        <v>5.8597661681262121</v>
      </c>
      <c r="J1441">
        <v>5.4401241308253114</v>
      </c>
      <c r="K1441">
        <v>5.5722355312845178</v>
      </c>
      <c r="L1441">
        <v>5.4594520419472135</v>
      </c>
      <c r="M1441">
        <v>5.4961576080778416</v>
      </c>
      <c r="N1441">
        <v>5.5234531061375396</v>
      </c>
    </row>
    <row r="1442" spans="1:14">
      <c r="A1442">
        <v>1</v>
      </c>
      <c r="B1442">
        <v>13</v>
      </c>
      <c r="C1442" t="s">
        <v>13</v>
      </c>
      <c r="D1442">
        <v>43</v>
      </c>
      <c r="E1442" t="s">
        <v>742</v>
      </c>
      <c r="F1442" t="s">
        <v>741</v>
      </c>
      <c r="G1442">
        <v>5.9080173875056099</v>
      </c>
      <c r="H1442">
        <v>6.0506388200636172</v>
      </c>
      <c r="I1442">
        <v>5.0349151694355792</v>
      </c>
      <c r="J1442">
        <v>4.8842777003488891</v>
      </c>
      <c r="K1442">
        <v>5.19509207485478</v>
      </c>
      <c r="L1442">
        <v>5.1664668488678203</v>
      </c>
      <c r="M1442">
        <v>5.0687044013612699</v>
      </c>
      <c r="N1442">
        <v>5.0020737757572586</v>
      </c>
    </row>
    <row r="1443" spans="1:14">
      <c r="A1443">
        <v>2</v>
      </c>
      <c r="B1443">
        <v>14</v>
      </c>
      <c r="C1443" t="s">
        <v>14</v>
      </c>
      <c r="D1443">
        <v>43</v>
      </c>
      <c r="E1443" t="s">
        <v>742</v>
      </c>
      <c r="F1443" t="s">
        <v>741</v>
      </c>
      <c r="G1443">
        <v>5.9677618519820355</v>
      </c>
      <c r="H1443">
        <v>5.3286585930161401</v>
      </c>
      <c r="I1443">
        <v>4.8393081251137096</v>
      </c>
      <c r="J1443">
        <v>3.8244445641803617</v>
      </c>
      <c r="K1443">
        <v>4.4022362055420423</v>
      </c>
      <c r="L1443">
        <v>5.2831880742332471</v>
      </c>
      <c r="M1443">
        <v>5.1158905368303982</v>
      </c>
      <c r="N1443">
        <v>4.0792292204064564</v>
      </c>
    </row>
    <row r="1444" spans="1:14">
      <c r="A1444">
        <v>3</v>
      </c>
      <c r="B1444">
        <v>15</v>
      </c>
      <c r="C1444" t="s">
        <v>15</v>
      </c>
      <c r="D1444">
        <v>43</v>
      </c>
      <c r="E1444" t="s">
        <v>742</v>
      </c>
      <c r="F1444" t="s">
        <v>741</v>
      </c>
      <c r="G1444">
        <v>6.8706160699678955</v>
      </c>
      <c r="H1444">
        <v>7.3656343861914513</v>
      </c>
      <c r="I1444">
        <v>6.2144863497670499</v>
      </c>
      <c r="J1444">
        <v>7.0077708652596753</v>
      </c>
      <c r="K1444">
        <v>6.3496127935342068</v>
      </c>
      <c r="L1444">
        <v>6.7278221995734873</v>
      </c>
      <c r="M1444">
        <v>5.6463290361538414</v>
      </c>
      <c r="N1444">
        <v>6.16037296006518</v>
      </c>
    </row>
    <row r="1445" spans="1:14">
      <c r="A1445">
        <v>2</v>
      </c>
      <c r="B1445">
        <v>16</v>
      </c>
      <c r="C1445" t="s">
        <v>16</v>
      </c>
      <c r="D1445">
        <v>43</v>
      </c>
      <c r="E1445" t="s">
        <v>742</v>
      </c>
      <c r="F1445" t="s">
        <v>741</v>
      </c>
      <c r="G1445">
        <v>5.262755306051579</v>
      </c>
      <c r="H1445">
        <v>2.2512702002219633</v>
      </c>
      <c r="I1445">
        <v>1.7093682104029364</v>
      </c>
      <c r="J1445">
        <v>-1.2000771317940671</v>
      </c>
      <c r="K1445">
        <v>-0.37953564121299005</v>
      </c>
      <c r="L1445">
        <v>3.1293749117139975</v>
      </c>
      <c r="M1445">
        <v>2.6685351966699975</v>
      </c>
      <c r="N1445">
        <v>4.7660448490425811</v>
      </c>
    </row>
    <row r="1446" spans="1:14">
      <c r="A1446">
        <v>1</v>
      </c>
      <c r="B1446">
        <v>17</v>
      </c>
      <c r="C1446" t="s">
        <v>17</v>
      </c>
      <c r="D1446">
        <v>43</v>
      </c>
      <c r="E1446" t="s">
        <v>742</v>
      </c>
      <c r="F1446" t="s">
        <v>741</v>
      </c>
      <c r="G1446">
        <v>7.7704917145108601</v>
      </c>
      <c r="H1446">
        <v>8.151279995087144</v>
      </c>
      <c r="I1446">
        <v>8.175360500553019</v>
      </c>
      <c r="J1446">
        <v>3.3952079007918154</v>
      </c>
      <c r="K1446">
        <v>3.5465190631844572</v>
      </c>
      <c r="L1446">
        <v>6.8003285105886153</v>
      </c>
      <c r="M1446">
        <v>6.0507785318462703</v>
      </c>
      <c r="N1446">
        <v>6.9113622904696665</v>
      </c>
    </row>
    <row r="1447" spans="1:14">
      <c r="A1447">
        <v>2</v>
      </c>
      <c r="B1447">
        <v>18</v>
      </c>
      <c r="C1447" t="s">
        <v>48</v>
      </c>
      <c r="D1447">
        <v>43</v>
      </c>
      <c r="E1447" t="s">
        <v>742</v>
      </c>
      <c r="F1447" t="s">
        <v>741</v>
      </c>
      <c r="G1447">
        <v>7.6273001022823683</v>
      </c>
      <c r="H1447">
        <v>7.2080958430912734</v>
      </c>
      <c r="I1447">
        <v>6.6014345926821401</v>
      </c>
      <c r="J1447">
        <v>6.0181802727988289</v>
      </c>
      <c r="K1447">
        <v>4.9775161222054818</v>
      </c>
      <c r="L1447">
        <v>1.9825461899889658</v>
      </c>
      <c r="M1447">
        <v>4.5776442588188857</v>
      </c>
      <c r="N1447">
        <v>4.893605460811318</v>
      </c>
    </row>
    <row r="1448" spans="1:14">
      <c r="A1448">
        <v>2</v>
      </c>
      <c r="B1448">
        <v>19</v>
      </c>
      <c r="C1448" t="s">
        <v>19</v>
      </c>
      <c r="D1448">
        <v>43</v>
      </c>
      <c r="E1448" t="s">
        <v>742</v>
      </c>
      <c r="F1448" t="s">
        <v>741</v>
      </c>
      <c r="G1448">
        <v>6.4397071413414722</v>
      </c>
      <c r="H1448">
        <v>5.7684879365535613</v>
      </c>
      <c r="I1448">
        <v>5.08110001105495</v>
      </c>
      <c r="J1448">
        <v>5.1314828434829725</v>
      </c>
      <c r="K1448">
        <v>5.140307798045729</v>
      </c>
      <c r="L1448">
        <v>5.1633423710985085</v>
      </c>
      <c r="M1448">
        <v>5.2494157974777451</v>
      </c>
      <c r="N1448">
        <v>5.2664565891157675</v>
      </c>
    </row>
    <row r="1449" spans="1:14">
      <c r="A1449">
        <v>2</v>
      </c>
      <c r="B1449">
        <v>20</v>
      </c>
      <c r="C1449" t="s">
        <v>20</v>
      </c>
      <c r="D1449">
        <v>43</v>
      </c>
      <c r="E1449" t="s">
        <v>742</v>
      </c>
      <c r="F1449" t="s">
        <v>741</v>
      </c>
      <c r="G1449">
        <v>6.9840407765816348</v>
      </c>
      <c r="H1449">
        <v>6.3590479477749149</v>
      </c>
      <c r="I1449">
        <v>5.4919641849549494</v>
      </c>
      <c r="J1449">
        <v>6.099003611582023</v>
      </c>
      <c r="K1449">
        <v>5.7721213183351505</v>
      </c>
      <c r="L1449">
        <v>7.6736532682867802</v>
      </c>
      <c r="M1449">
        <v>7.9241073437708183</v>
      </c>
      <c r="N1449">
        <v>6.1313716183366296</v>
      </c>
    </row>
    <row r="1450" spans="1:14">
      <c r="A1450">
        <v>3</v>
      </c>
      <c r="B1450">
        <v>21</v>
      </c>
      <c r="C1450" t="s">
        <v>21</v>
      </c>
      <c r="D1450">
        <v>43</v>
      </c>
      <c r="E1450" t="s">
        <v>742</v>
      </c>
      <c r="F1450" t="s">
        <v>741</v>
      </c>
      <c r="G1450">
        <v>7.157527941095795</v>
      </c>
      <c r="H1450">
        <v>5.2421626673840924</v>
      </c>
      <c r="I1450">
        <v>6.6368097728858499</v>
      </c>
      <c r="J1450">
        <v>5.4797898494872692</v>
      </c>
      <c r="K1450">
        <v>5.7324115375299352</v>
      </c>
      <c r="L1450">
        <v>5.8203162784420783</v>
      </c>
      <c r="M1450">
        <v>5.942136006602035</v>
      </c>
      <c r="N1450">
        <v>5.5722260352823305</v>
      </c>
    </row>
    <row r="1451" spans="1:14">
      <c r="A1451">
        <v>3</v>
      </c>
      <c r="B1451">
        <v>22</v>
      </c>
      <c r="C1451" t="s">
        <v>22</v>
      </c>
      <c r="D1451">
        <v>43</v>
      </c>
      <c r="E1451" t="s">
        <v>742</v>
      </c>
      <c r="F1451" t="s">
        <v>741</v>
      </c>
      <c r="G1451">
        <v>-1.5410231222854793</v>
      </c>
      <c r="H1451">
        <v>5.1640940862932441</v>
      </c>
      <c r="I1451">
        <v>5.1690113509450244</v>
      </c>
      <c r="J1451">
        <v>21.758725791471363</v>
      </c>
      <c r="K1451">
        <v>5.8052618958678117</v>
      </c>
      <c r="L1451">
        <v>8.8780890561505732E-2</v>
      </c>
      <c r="M1451">
        <v>-4.4570671349737978</v>
      </c>
      <c r="N1451">
        <v>4.0084375473125959</v>
      </c>
    </row>
    <row r="1452" spans="1:14">
      <c r="A1452">
        <v>3</v>
      </c>
      <c r="B1452">
        <v>23</v>
      </c>
      <c r="C1452" t="s">
        <v>23</v>
      </c>
      <c r="D1452">
        <v>43</v>
      </c>
      <c r="E1452" t="s">
        <v>742</v>
      </c>
      <c r="F1452" t="s">
        <v>741</v>
      </c>
      <c r="G1452">
        <v>5.4583093448781064</v>
      </c>
      <c r="H1452">
        <v>5.4069356405142317</v>
      </c>
      <c r="I1452">
        <v>5.0534434722238979</v>
      </c>
      <c r="J1452">
        <v>4.9213060801968833</v>
      </c>
      <c r="K1452">
        <v>5.1209768053025542</v>
      </c>
      <c r="L1452">
        <v>5.1064000545408588</v>
      </c>
      <c r="M1452">
        <v>5.1326926860277124</v>
      </c>
      <c r="N1452">
        <v>5.1976053495902237</v>
      </c>
    </row>
    <row r="1453" spans="1:14">
      <c r="A1453">
        <v>2</v>
      </c>
      <c r="B1453">
        <v>24</v>
      </c>
      <c r="C1453" t="s">
        <v>24</v>
      </c>
      <c r="D1453">
        <v>43</v>
      </c>
      <c r="E1453" t="s">
        <v>742</v>
      </c>
      <c r="F1453" t="s">
        <v>741</v>
      </c>
      <c r="G1453">
        <v>1.7198789079495385</v>
      </c>
      <c r="H1453">
        <v>8.5529666172376402</v>
      </c>
      <c r="I1453">
        <v>3.6479321514068923</v>
      </c>
      <c r="J1453">
        <v>7.3484473507677768</v>
      </c>
      <c r="K1453">
        <v>9.1421833254655649</v>
      </c>
      <c r="L1453">
        <v>4.6358673918694686</v>
      </c>
      <c r="M1453">
        <v>7.372763341773152</v>
      </c>
      <c r="N1453">
        <v>-15.716017081794281</v>
      </c>
    </row>
    <row r="1454" spans="1:14">
      <c r="A1454">
        <v>2</v>
      </c>
      <c r="B1454">
        <v>25</v>
      </c>
      <c r="C1454" t="s">
        <v>25</v>
      </c>
      <c r="D1454">
        <v>43</v>
      </c>
      <c r="E1454" t="s">
        <v>742</v>
      </c>
      <c r="F1454" t="s">
        <v>741</v>
      </c>
      <c r="G1454">
        <v>3.7565975740040578</v>
      </c>
      <c r="H1454">
        <v>2.4814059633793546</v>
      </c>
      <c r="I1454">
        <v>2.7050923865612639</v>
      </c>
      <c r="J1454">
        <v>0.22437738968204265</v>
      </c>
      <c r="K1454">
        <v>2.1776284083186415</v>
      </c>
      <c r="L1454">
        <v>2.6623774663027149</v>
      </c>
      <c r="M1454">
        <v>2.3726676195143792</v>
      </c>
      <c r="N1454">
        <v>2.8388019149642671</v>
      </c>
    </row>
    <row r="1455" spans="1:14">
      <c r="A1455">
        <v>3</v>
      </c>
      <c r="B1455">
        <v>26</v>
      </c>
      <c r="C1455" t="s">
        <v>26</v>
      </c>
      <c r="D1455">
        <v>43</v>
      </c>
      <c r="E1455" t="s">
        <v>742</v>
      </c>
      <c r="F1455" t="s">
        <v>741</v>
      </c>
      <c r="G1455">
        <v>9.2465161171083636</v>
      </c>
      <c r="H1455">
        <v>6.9298826791188679</v>
      </c>
      <c r="I1455">
        <v>8.8551207272881705</v>
      </c>
      <c r="J1455">
        <v>7.3103089709213114</v>
      </c>
      <c r="K1455">
        <v>6.0095091605772417</v>
      </c>
      <c r="L1455">
        <v>6.3859577606510163</v>
      </c>
      <c r="M1455">
        <v>6.2455756098304702</v>
      </c>
      <c r="N1455">
        <v>5.6641218186582378</v>
      </c>
    </row>
    <row r="1456" spans="1:14">
      <c r="A1456">
        <v>2</v>
      </c>
      <c r="B1456">
        <v>27</v>
      </c>
      <c r="C1456" t="s">
        <v>27</v>
      </c>
      <c r="D1456">
        <v>43</v>
      </c>
      <c r="E1456" t="s">
        <v>742</v>
      </c>
      <c r="F1456" t="s">
        <v>741</v>
      </c>
      <c r="G1456">
        <v>8.8720311056709971</v>
      </c>
      <c r="H1456">
        <v>7.6190497859452169</v>
      </c>
      <c r="I1456">
        <v>7.5366441117441525</v>
      </c>
      <c r="J1456">
        <v>7.1862398107674252</v>
      </c>
      <c r="K1456">
        <v>7.4155097471872367</v>
      </c>
      <c r="L1456">
        <v>7.205925395437994</v>
      </c>
      <c r="M1456">
        <v>7.059290504612159</v>
      </c>
      <c r="N1456">
        <v>6.9219158609002394</v>
      </c>
    </row>
    <row r="1457" spans="1:14">
      <c r="A1457">
        <v>2</v>
      </c>
      <c r="B1457">
        <v>28</v>
      </c>
      <c r="C1457" t="s">
        <v>28</v>
      </c>
      <c r="D1457">
        <v>43</v>
      </c>
      <c r="E1457" t="s">
        <v>742</v>
      </c>
      <c r="F1457" t="s">
        <v>741</v>
      </c>
      <c r="G1457">
        <v>9.5290089237174094</v>
      </c>
      <c r="H1457">
        <v>9.5900963126812844</v>
      </c>
      <c r="I1457">
        <v>5.0692557977009267</v>
      </c>
      <c r="J1457">
        <v>15.499516853705797</v>
      </c>
      <c r="K1457">
        <v>9.937964928834365</v>
      </c>
      <c r="L1457">
        <v>7.0980883157582619</v>
      </c>
      <c r="M1457">
        <v>6.2769828939476664</v>
      </c>
      <c r="N1457">
        <v>7.1527131765532381</v>
      </c>
    </row>
    <row r="1458" spans="1:14">
      <c r="A1458">
        <v>4</v>
      </c>
      <c r="B1458">
        <v>29</v>
      </c>
      <c r="C1458" t="s">
        <v>29</v>
      </c>
      <c r="D1458">
        <v>43</v>
      </c>
      <c r="E1458" t="s">
        <v>742</v>
      </c>
      <c r="F1458" t="s">
        <v>741</v>
      </c>
      <c r="G1458">
        <v>11.650971495177826</v>
      </c>
      <c r="H1458">
        <v>7.4990136769777029</v>
      </c>
      <c r="I1458">
        <v>6.2597645748735502</v>
      </c>
      <c r="J1458">
        <v>6.8844934264769089</v>
      </c>
      <c r="K1458">
        <v>6.5104368001977555</v>
      </c>
      <c r="L1458">
        <v>6.7607433935125556</v>
      </c>
      <c r="M1458">
        <v>6.4179733707750959</v>
      </c>
      <c r="N1458">
        <v>6.5091360731768262</v>
      </c>
    </row>
    <row r="1459" spans="1:14">
      <c r="A1459">
        <v>3</v>
      </c>
      <c r="B1459">
        <v>30</v>
      </c>
      <c r="C1459" t="s">
        <v>30</v>
      </c>
      <c r="D1459">
        <v>43</v>
      </c>
      <c r="E1459" t="s">
        <v>742</v>
      </c>
      <c r="F1459" t="s">
        <v>741</v>
      </c>
      <c r="G1459">
        <v>6.8596387106181007</v>
      </c>
      <c r="H1459">
        <v>6.3821844567983383</v>
      </c>
      <c r="I1459">
        <v>6.3090370040454049</v>
      </c>
      <c r="J1459">
        <v>6.1249650898704617</v>
      </c>
      <c r="K1459">
        <v>6.1616044224870121</v>
      </c>
      <c r="L1459">
        <v>6.3122931512214677</v>
      </c>
      <c r="M1459">
        <v>6.0068977922256535</v>
      </c>
      <c r="N1459">
        <v>5.6605551079317404</v>
      </c>
    </row>
    <row r="1460" spans="1:14">
      <c r="A1460">
        <v>2</v>
      </c>
      <c r="B1460">
        <v>31</v>
      </c>
      <c r="C1460" t="s">
        <v>31</v>
      </c>
      <c r="D1460">
        <v>43</v>
      </c>
      <c r="E1460" t="s">
        <v>742</v>
      </c>
      <c r="F1460" t="s">
        <v>741</v>
      </c>
      <c r="G1460">
        <v>6.3081694821109604</v>
      </c>
      <c r="H1460">
        <v>6.078117138958758</v>
      </c>
      <c r="I1460">
        <v>5.8759448171282846</v>
      </c>
      <c r="J1460">
        <v>5.5336669172091488</v>
      </c>
      <c r="K1460">
        <v>5.2691851879342622</v>
      </c>
      <c r="L1460">
        <v>5.2993285252150599</v>
      </c>
      <c r="M1460">
        <v>5.1603193637753693</v>
      </c>
      <c r="N1460">
        <v>5.0519178470294221</v>
      </c>
    </row>
    <row r="1461" spans="1:14">
      <c r="A1461">
        <v>3</v>
      </c>
      <c r="B1461">
        <v>32</v>
      </c>
      <c r="C1461" t="s">
        <v>32</v>
      </c>
      <c r="D1461">
        <v>43</v>
      </c>
      <c r="E1461" t="s">
        <v>742</v>
      </c>
      <c r="F1461" t="s">
        <v>741</v>
      </c>
      <c r="G1461">
        <v>6.8319689604651819</v>
      </c>
      <c r="H1461">
        <v>5.3142938174424073</v>
      </c>
      <c r="I1461">
        <v>4.7906628113070289</v>
      </c>
      <c r="J1461">
        <v>4.4172636945075157</v>
      </c>
      <c r="K1461">
        <v>5.0434101827331599</v>
      </c>
      <c r="L1461">
        <v>5.5136609488292097</v>
      </c>
      <c r="M1461">
        <v>6.0370819873443224</v>
      </c>
      <c r="N1461">
        <v>5.7115421286405565</v>
      </c>
    </row>
    <row r="1462" spans="1:14">
      <c r="A1462">
        <v>2</v>
      </c>
      <c r="B1462">
        <v>33</v>
      </c>
      <c r="C1462" t="s">
        <v>33</v>
      </c>
      <c r="D1462">
        <v>43</v>
      </c>
      <c r="E1462" t="s">
        <v>742</v>
      </c>
      <c r="F1462" t="s">
        <v>741</v>
      </c>
      <c r="G1462">
        <v>6.4495833520329757</v>
      </c>
      <c r="H1462">
        <v>6.0658523771019022</v>
      </c>
      <c r="I1462">
        <v>5.228178279404962</v>
      </c>
      <c r="J1462">
        <v>5.0962593066453703</v>
      </c>
      <c r="K1462">
        <v>5.1750333422014778</v>
      </c>
      <c r="L1462">
        <v>5.1222560943602096</v>
      </c>
      <c r="M1462">
        <v>5.1759547952374803</v>
      </c>
      <c r="N1462">
        <v>5.21894716515183</v>
      </c>
    </row>
    <row r="1463" spans="1:14">
      <c r="A1463">
        <v>4</v>
      </c>
      <c r="B1463">
        <v>34</v>
      </c>
      <c r="C1463" t="s">
        <v>34</v>
      </c>
      <c r="D1463">
        <v>43</v>
      </c>
      <c r="E1463" t="s">
        <v>742</v>
      </c>
      <c r="F1463" t="s">
        <v>741</v>
      </c>
      <c r="G1463">
        <v>5.3674966648647189</v>
      </c>
      <c r="H1463">
        <v>5.4740116223067048</v>
      </c>
      <c r="I1463">
        <v>5.1682718226664548</v>
      </c>
      <c r="J1463">
        <v>4.9516769072222067</v>
      </c>
      <c r="K1463">
        <v>5.0450862395941769</v>
      </c>
      <c r="L1463">
        <v>5.2624641224313695</v>
      </c>
      <c r="M1463">
        <v>6.2015225569314936</v>
      </c>
      <c r="N1463">
        <v>6.5957567593979025</v>
      </c>
    </row>
    <row r="1464" spans="1:14">
      <c r="A1464">
        <v>4</v>
      </c>
      <c r="B1464">
        <v>1</v>
      </c>
      <c r="C1464" t="s">
        <v>1</v>
      </c>
      <c r="D1464">
        <v>44</v>
      </c>
      <c r="E1464" t="s">
        <v>745</v>
      </c>
      <c r="F1464" t="s">
        <v>746</v>
      </c>
      <c r="G1464">
        <f>'spatial lag polygon'!E75</f>
        <v>2.03736596276975</v>
      </c>
      <c r="H1464">
        <f>'spatial lag polygon'!F75</f>
        <v>8.4904668713174694</v>
      </c>
      <c r="I1464">
        <f>'spatial lag polygon'!G75</f>
        <v>8.1264424307859997</v>
      </c>
      <c r="J1464">
        <f>'spatial lag polygon'!H75</f>
        <v>2.3865702263678199</v>
      </c>
      <c r="K1464">
        <f>'spatial lag polygon'!I75</f>
        <v>5.1423124815833203</v>
      </c>
      <c r="L1464">
        <f>'spatial lag polygon'!J75</f>
        <v>3.7235050521669399</v>
      </c>
      <c r="M1464">
        <f>'spatial lag polygon'!K75</f>
        <v>1.53310370025488</v>
      </c>
      <c r="N1464">
        <f>'spatial lag polygon'!L75</f>
        <v>2.0125235528971102</v>
      </c>
    </row>
    <row r="1465" spans="1:14">
      <c r="A1465">
        <v>3</v>
      </c>
      <c r="B1465">
        <v>2</v>
      </c>
      <c r="C1465" t="s">
        <v>2</v>
      </c>
      <c r="D1465">
        <v>44</v>
      </c>
      <c r="E1465" t="s">
        <v>745</v>
      </c>
      <c r="F1465" t="s">
        <v>746</v>
      </c>
      <c r="G1465">
        <f>'spatial lag polygon'!E76</f>
        <v>4.6940209681348204</v>
      </c>
      <c r="H1465">
        <f>'spatial lag polygon'!F76</f>
        <v>7.5320915980361303</v>
      </c>
      <c r="I1465">
        <f>'spatial lag polygon'!G76</f>
        <v>7.4581211321720504</v>
      </c>
      <c r="J1465">
        <f>'spatial lag polygon'!H76</f>
        <v>3.4990964367697699</v>
      </c>
      <c r="K1465">
        <f>'spatial lag polygon'!I76</f>
        <v>2.8849290934535601</v>
      </c>
      <c r="L1465">
        <f>'spatial lag polygon'!J76</f>
        <v>3.7942851643346298</v>
      </c>
      <c r="M1465">
        <f>'spatial lag polygon'!K76</f>
        <v>2.8899534615345699</v>
      </c>
      <c r="N1465">
        <f>'spatial lag polygon'!L76</f>
        <v>2.6299691786006698</v>
      </c>
    </row>
    <row r="1466" spans="1:14">
      <c r="A1466">
        <v>1</v>
      </c>
      <c r="B1466">
        <v>3</v>
      </c>
      <c r="C1466" t="s">
        <v>3</v>
      </c>
      <c r="D1466">
        <v>44</v>
      </c>
      <c r="E1466" t="s">
        <v>745</v>
      </c>
      <c r="F1466" t="s">
        <v>746</v>
      </c>
      <c r="G1466">
        <f>'spatial lag polygon'!E77</f>
        <v>4.3912294066490096</v>
      </c>
      <c r="H1466">
        <f>'spatial lag polygon'!F77</f>
        <v>8.26761671434463</v>
      </c>
      <c r="I1466">
        <f>'spatial lag polygon'!G77</f>
        <v>8.5670336197353407</v>
      </c>
      <c r="J1466">
        <f>'spatial lag polygon'!H77</f>
        <v>3.5362725934422401</v>
      </c>
      <c r="K1466">
        <f>'spatial lag polygon'!I77</f>
        <v>3.67736166061768</v>
      </c>
      <c r="L1466">
        <f>'spatial lag polygon'!J77</f>
        <v>3.4344713996290301</v>
      </c>
      <c r="M1466">
        <f>'spatial lag polygon'!K77</f>
        <v>3.1282779362627302</v>
      </c>
      <c r="N1466">
        <f>'spatial lag polygon'!L77</f>
        <v>2.4961166517046598</v>
      </c>
    </row>
    <row r="1467" spans="1:14">
      <c r="A1467">
        <v>1</v>
      </c>
      <c r="B1467">
        <v>4</v>
      </c>
      <c r="C1467" t="s">
        <v>4</v>
      </c>
      <c r="D1467">
        <v>44</v>
      </c>
      <c r="E1467" t="s">
        <v>745</v>
      </c>
      <c r="F1467" t="s">
        <v>746</v>
      </c>
      <c r="G1467">
        <f>'spatial lag polygon'!E78</f>
        <v>4.2591518846051599</v>
      </c>
      <c r="H1467">
        <f>'spatial lag polygon'!F78</f>
        <v>8.6367064413844705</v>
      </c>
      <c r="I1467">
        <f>'spatial lag polygon'!G78</f>
        <v>8.7041425366848397</v>
      </c>
      <c r="J1467">
        <f>'spatial lag polygon'!H78</f>
        <v>3.6668821434104402</v>
      </c>
      <c r="K1467">
        <f>'spatial lag polygon'!I78</f>
        <v>2.70878813973059</v>
      </c>
      <c r="L1467">
        <f>'spatial lag polygon'!J78</f>
        <v>3.58652218084337</v>
      </c>
      <c r="M1467">
        <f>'spatial lag polygon'!K78</f>
        <v>3.2381157122122599</v>
      </c>
      <c r="N1467">
        <f>'spatial lag polygon'!L78</f>
        <v>3.29842775008269</v>
      </c>
    </row>
    <row r="1468" spans="1:14">
      <c r="A1468">
        <v>1</v>
      </c>
      <c r="B1468">
        <v>5</v>
      </c>
      <c r="C1468" t="s">
        <v>5</v>
      </c>
      <c r="D1468">
        <v>44</v>
      </c>
      <c r="E1468" t="s">
        <v>745</v>
      </c>
      <c r="F1468" t="s">
        <v>746</v>
      </c>
      <c r="G1468">
        <f>'spatial lag polygon'!E79</f>
        <v>4.0004129806860904</v>
      </c>
      <c r="H1468">
        <f>'spatial lag polygon'!F79</f>
        <v>8.6698527296219901</v>
      </c>
      <c r="I1468">
        <f>'spatial lag polygon'!G79</f>
        <v>9.5434025429067209</v>
      </c>
      <c r="J1468">
        <f>'spatial lag polygon'!H79</f>
        <v>2.6253819714414601</v>
      </c>
      <c r="K1468">
        <f>'spatial lag polygon'!I79</f>
        <v>4.12787663886317</v>
      </c>
      <c r="L1468">
        <f>'spatial lag polygon'!J79</f>
        <v>2.87992107726823</v>
      </c>
      <c r="M1468">
        <f>'spatial lag polygon'!K79</f>
        <v>2.6773920434422598</v>
      </c>
      <c r="N1468">
        <f>'spatial lag polygon'!L79</f>
        <v>2.29892485336521</v>
      </c>
    </row>
    <row r="1469" spans="1:14">
      <c r="A1469">
        <v>4</v>
      </c>
      <c r="B1469">
        <v>6</v>
      </c>
      <c r="C1469" t="s">
        <v>6</v>
      </c>
      <c r="D1469">
        <v>44</v>
      </c>
      <c r="E1469" t="s">
        <v>745</v>
      </c>
      <c r="F1469" t="s">
        <v>746</v>
      </c>
      <c r="G1469">
        <f>'spatial lag polygon'!E80</f>
        <v>5.8637484856665996</v>
      </c>
      <c r="H1469">
        <f>'spatial lag polygon'!F80</f>
        <v>7.5495045802774197</v>
      </c>
      <c r="I1469">
        <f>'spatial lag polygon'!G80</f>
        <v>8.7012449921017705</v>
      </c>
      <c r="J1469">
        <f>'spatial lag polygon'!H80</f>
        <v>4.3102523523586402</v>
      </c>
      <c r="K1469">
        <f>'spatial lag polygon'!I80</f>
        <v>2.2324010427942</v>
      </c>
      <c r="L1469">
        <f>'spatial lag polygon'!J80</f>
        <v>2.9388832532126501</v>
      </c>
      <c r="M1469">
        <f>'spatial lag polygon'!K80</f>
        <v>3.9061748326795902</v>
      </c>
      <c r="N1469">
        <f>'spatial lag polygon'!L80</f>
        <v>2.4912903475838801</v>
      </c>
    </row>
    <row r="1470" spans="1:14">
      <c r="A1470">
        <v>3</v>
      </c>
      <c r="B1470">
        <v>7</v>
      </c>
      <c r="C1470" t="s">
        <v>7</v>
      </c>
      <c r="D1470">
        <v>44</v>
      </c>
      <c r="E1470" t="s">
        <v>745</v>
      </c>
      <c r="F1470" t="s">
        <v>746</v>
      </c>
      <c r="G1470">
        <f>'spatial lag polygon'!E81</f>
        <v>4.9009197860840397</v>
      </c>
      <c r="H1470">
        <f>'spatial lag polygon'!F81</f>
        <v>7.9621065485621703</v>
      </c>
      <c r="I1470">
        <f>'spatial lag polygon'!G81</f>
        <v>8.0507449686070292</v>
      </c>
      <c r="J1470">
        <f>'spatial lag polygon'!H81</f>
        <v>4.8985731343117296</v>
      </c>
      <c r="K1470">
        <f>'spatial lag polygon'!I81</f>
        <v>3.00188867486299</v>
      </c>
      <c r="L1470">
        <f>'spatial lag polygon'!J81</f>
        <v>1.5734906818711101</v>
      </c>
      <c r="M1470">
        <f>'spatial lag polygon'!K81</f>
        <v>4.7595301992275498</v>
      </c>
      <c r="N1470">
        <f>'spatial lag polygon'!L81</f>
        <v>1.5775199560225901</v>
      </c>
    </row>
    <row r="1471" spans="1:14">
      <c r="A1471">
        <v>2</v>
      </c>
      <c r="B1471">
        <v>8</v>
      </c>
      <c r="C1471" t="s">
        <v>8</v>
      </c>
      <c r="D1471">
        <v>44</v>
      </c>
      <c r="E1471" t="s">
        <v>745</v>
      </c>
      <c r="F1471" t="s">
        <v>746</v>
      </c>
      <c r="G1471">
        <f>'spatial lag polygon'!E82</f>
        <v>4.6408667229476102</v>
      </c>
      <c r="H1471">
        <f>'spatial lag polygon'!F82</f>
        <v>8.8335471229263707</v>
      </c>
      <c r="I1471">
        <f>'spatial lag polygon'!G82</f>
        <v>8.6810363406831907</v>
      </c>
      <c r="J1471">
        <f>'spatial lag polygon'!H82</f>
        <v>3.44473584584123</v>
      </c>
      <c r="K1471">
        <f>'spatial lag polygon'!I82</f>
        <v>3.32446376077923</v>
      </c>
      <c r="L1471">
        <f>'spatial lag polygon'!J82</f>
        <v>3.5293711582032801</v>
      </c>
      <c r="M1471">
        <f>'spatial lag polygon'!K82</f>
        <v>3.1590942507586801</v>
      </c>
      <c r="N1471">
        <f>'spatial lag polygon'!L82</f>
        <v>3.1029195872899402</v>
      </c>
    </row>
    <row r="1472" spans="1:14">
      <c r="A1472">
        <v>3</v>
      </c>
      <c r="B1472">
        <v>9</v>
      </c>
      <c r="C1472" t="s">
        <v>9</v>
      </c>
      <c r="D1472">
        <v>44</v>
      </c>
      <c r="E1472" t="s">
        <v>745</v>
      </c>
      <c r="F1472" t="s">
        <v>746</v>
      </c>
      <c r="G1472">
        <f>'spatial lag polygon'!E83</f>
        <v>3.9962853426141201</v>
      </c>
      <c r="H1472">
        <f>'spatial lag polygon'!F83</f>
        <v>8.8971029139080802</v>
      </c>
      <c r="I1472">
        <f>'spatial lag polygon'!G83</f>
        <v>9.2788964280511603</v>
      </c>
      <c r="J1472">
        <f>'spatial lag polygon'!H83</f>
        <v>2.7296813071236001</v>
      </c>
      <c r="K1472">
        <f>'spatial lag polygon'!I83</f>
        <v>4.59743937999108</v>
      </c>
      <c r="L1472">
        <f>'spatial lag polygon'!J83</f>
        <v>3.2466044079790199</v>
      </c>
      <c r="M1472">
        <f>'spatial lag polygon'!K83</f>
        <v>2.82349320621356</v>
      </c>
      <c r="N1472">
        <f>'spatial lag polygon'!L83</f>
        <v>2.15180800316474</v>
      </c>
    </row>
    <row r="1473" spans="1:14">
      <c r="A1473">
        <v>3</v>
      </c>
      <c r="B1473">
        <v>10</v>
      </c>
      <c r="C1473" t="s">
        <v>10</v>
      </c>
      <c r="D1473">
        <v>44</v>
      </c>
      <c r="E1473" t="s">
        <v>745</v>
      </c>
      <c r="F1473" t="s">
        <v>746</v>
      </c>
      <c r="G1473">
        <f>'spatial lag polygon'!E84</f>
        <v>4.2575185406911604</v>
      </c>
      <c r="H1473">
        <f>'spatial lag polygon'!F84</f>
        <v>8.3104686800325798</v>
      </c>
      <c r="I1473">
        <f>'spatial lag polygon'!G84</f>
        <v>8.31166941436455</v>
      </c>
      <c r="J1473">
        <f>'spatial lag polygon'!H84</f>
        <v>3.2302282758097198</v>
      </c>
      <c r="K1473">
        <f>'spatial lag polygon'!I84</f>
        <v>2.54192954513519</v>
      </c>
      <c r="L1473">
        <f>'spatial lag polygon'!J84</f>
        <v>3.8482382740427901</v>
      </c>
      <c r="M1473">
        <f>'spatial lag polygon'!K84</f>
        <v>3.1407937925289899</v>
      </c>
      <c r="N1473">
        <f>'spatial lag polygon'!L84</f>
        <v>3.06436867022264</v>
      </c>
    </row>
    <row r="1474" spans="1:14">
      <c r="A1474">
        <v>3</v>
      </c>
      <c r="B1474">
        <v>11</v>
      </c>
      <c r="C1474" t="s">
        <v>11</v>
      </c>
      <c r="D1474">
        <v>44</v>
      </c>
      <c r="E1474" t="s">
        <v>745</v>
      </c>
      <c r="F1474" t="s">
        <v>746</v>
      </c>
      <c r="G1474">
        <f>'spatial lag polygon'!E85</f>
        <v>5.0019767076676596</v>
      </c>
      <c r="H1474">
        <f>'spatial lag polygon'!F85</f>
        <v>8.0593316064839602</v>
      </c>
      <c r="I1474">
        <f>'spatial lag polygon'!G85</f>
        <v>8.0849448484961304</v>
      </c>
      <c r="J1474">
        <f>'spatial lag polygon'!H85</f>
        <v>3.5926414007838701</v>
      </c>
      <c r="K1474">
        <f>'spatial lag polygon'!I85</f>
        <v>3.1274648371383198</v>
      </c>
      <c r="L1474">
        <f>'spatial lag polygon'!J85</f>
        <v>3.71194008397317</v>
      </c>
      <c r="M1474">
        <f>'spatial lag polygon'!K85</f>
        <v>3.3372682447757001</v>
      </c>
      <c r="N1474">
        <f>'spatial lag polygon'!L85</f>
        <v>2.6983662866078602</v>
      </c>
    </row>
    <row r="1475" spans="1:14">
      <c r="A1475">
        <v>3</v>
      </c>
      <c r="B1475">
        <v>12</v>
      </c>
      <c r="C1475" t="s">
        <v>12</v>
      </c>
      <c r="D1475">
        <v>44</v>
      </c>
      <c r="E1475" t="s">
        <v>745</v>
      </c>
      <c r="F1475" t="s">
        <v>746</v>
      </c>
      <c r="G1475">
        <f>'spatial lag polygon'!E86</f>
        <v>4.9246618747339097</v>
      </c>
      <c r="H1475">
        <f>'spatial lag polygon'!F86</f>
        <v>7.2161664242313996</v>
      </c>
      <c r="I1475">
        <f>'spatial lag polygon'!G86</f>
        <v>7.5594212781320502</v>
      </c>
      <c r="J1475">
        <f>'spatial lag polygon'!H86</f>
        <v>3.5898812963762801</v>
      </c>
      <c r="K1475">
        <f>'spatial lag polygon'!I86</f>
        <v>2.7144618891525898</v>
      </c>
      <c r="L1475">
        <f>'spatial lag polygon'!J86</f>
        <v>3.6939824519795699</v>
      </c>
      <c r="M1475">
        <f>'spatial lag polygon'!K86</f>
        <v>3.1027171447851298</v>
      </c>
      <c r="N1475">
        <f>'spatial lag polygon'!L86</f>
        <v>2.7562671639254899</v>
      </c>
    </row>
    <row r="1476" spans="1:14">
      <c r="A1476">
        <v>1</v>
      </c>
      <c r="B1476">
        <v>13</v>
      </c>
      <c r="C1476" t="s">
        <v>13</v>
      </c>
      <c r="D1476">
        <v>44</v>
      </c>
      <c r="E1476" t="s">
        <v>745</v>
      </c>
      <c r="F1476" t="s">
        <v>746</v>
      </c>
      <c r="G1476">
        <f>'spatial lag polygon'!E87</f>
        <v>5.2004017032402796</v>
      </c>
      <c r="H1476">
        <f>'spatial lag polygon'!F87</f>
        <v>8.6957322643029897</v>
      </c>
      <c r="I1476">
        <f>'spatial lag polygon'!G87</f>
        <v>8.8794909896561602</v>
      </c>
      <c r="J1476">
        <f>'spatial lag polygon'!H87</f>
        <v>4.0585364169834603</v>
      </c>
      <c r="K1476">
        <f>'spatial lag polygon'!I87</f>
        <v>3.7857542656191301</v>
      </c>
      <c r="L1476">
        <f>'spatial lag polygon'!J87</f>
        <v>3.4809541562889699</v>
      </c>
      <c r="M1476">
        <f>'spatial lag polygon'!K87</f>
        <v>3.8068586450507702</v>
      </c>
      <c r="N1476">
        <f>'spatial lag polygon'!L87</f>
        <v>2.2906551553154899</v>
      </c>
    </row>
    <row r="1477" spans="1:14">
      <c r="A1477">
        <v>2</v>
      </c>
      <c r="B1477">
        <v>14</v>
      </c>
      <c r="C1477" t="s">
        <v>14</v>
      </c>
      <c r="D1477">
        <v>44</v>
      </c>
      <c r="E1477" t="s">
        <v>745</v>
      </c>
      <c r="F1477" t="s">
        <v>746</v>
      </c>
      <c r="G1477">
        <f>'spatial lag polygon'!E88</f>
        <v>4.7771529622950499</v>
      </c>
      <c r="H1477">
        <f>'spatial lag polygon'!F88</f>
        <v>7.41123470946102</v>
      </c>
      <c r="I1477">
        <f>'spatial lag polygon'!G88</f>
        <v>7.6641517413302598</v>
      </c>
      <c r="J1477">
        <f>'spatial lag polygon'!H88</f>
        <v>4.2271976414705996</v>
      </c>
      <c r="K1477">
        <f>'spatial lag polygon'!I88</f>
        <v>2.85058681372093</v>
      </c>
      <c r="L1477">
        <f>'spatial lag polygon'!J88</f>
        <v>3.66471959712411</v>
      </c>
      <c r="M1477">
        <f>'spatial lag polygon'!K88</f>
        <v>3.1052429354737501</v>
      </c>
      <c r="N1477">
        <f>'spatial lag polygon'!L88</f>
        <v>2.2837194130825802</v>
      </c>
    </row>
    <row r="1478" spans="1:14">
      <c r="A1478">
        <v>3</v>
      </c>
      <c r="B1478">
        <v>15</v>
      </c>
      <c r="C1478" t="s">
        <v>15</v>
      </c>
      <c r="D1478">
        <v>44</v>
      </c>
      <c r="E1478" t="s">
        <v>745</v>
      </c>
      <c r="F1478" t="s">
        <v>746</v>
      </c>
      <c r="G1478">
        <f>'spatial lag polygon'!E89</f>
        <v>5.46399850758438</v>
      </c>
      <c r="H1478">
        <f>'spatial lag polygon'!F89</f>
        <v>8.2275371798625301</v>
      </c>
      <c r="I1478">
        <f>'spatial lag polygon'!G89</f>
        <v>8.3881627773635099</v>
      </c>
      <c r="J1478">
        <f>'spatial lag polygon'!H89</f>
        <v>4.2898169985988499</v>
      </c>
      <c r="K1478">
        <f>'spatial lag polygon'!I89</f>
        <v>3.1611743026824901</v>
      </c>
      <c r="L1478">
        <f>'spatial lag polygon'!J89</f>
        <v>3.5205446117923</v>
      </c>
      <c r="M1478">
        <f>'spatial lag polygon'!K89</f>
        <v>3.5584832352046898</v>
      </c>
      <c r="N1478">
        <f>'spatial lag polygon'!L89</f>
        <v>2.4115389271392198</v>
      </c>
    </row>
    <row r="1479" spans="1:14">
      <c r="A1479">
        <v>2</v>
      </c>
      <c r="B1479">
        <v>16</v>
      </c>
      <c r="C1479" t="s">
        <v>16</v>
      </c>
      <c r="D1479">
        <v>44</v>
      </c>
      <c r="E1479" t="s">
        <v>745</v>
      </c>
      <c r="F1479" t="s">
        <v>746</v>
      </c>
      <c r="G1479">
        <f>'spatial lag polygon'!E90</f>
        <v>5.4123212130886902</v>
      </c>
      <c r="H1479">
        <f>'spatial lag polygon'!F90</f>
        <v>7.9642559236181603</v>
      </c>
      <c r="I1479">
        <f>'spatial lag polygon'!G90</f>
        <v>8.3396045189560297</v>
      </c>
      <c r="J1479">
        <f>'spatial lag polygon'!H90</f>
        <v>4.6110672989341799</v>
      </c>
      <c r="K1479">
        <f>'spatial lag polygon'!I90</f>
        <v>2.8497613594779998</v>
      </c>
      <c r="L1479">
        <f>'spatial lag polygon'!J90</f>
        <v>3.4879732269320498</v>
      </c>
      <c r="M1479">
        <f>'spatial lag polygon'!K90</f>
        <v>3.9398959895802901</v>
      </c>
      <c r="N1479">
        <f>'spatial lag polygon'!L90</f>
        <v>2.2193837069934199</v>
      </c>
    </row>
    <row r="1480" spans="1:14">
      <c r="A1480">
        <v>1</v>
      </c>
      <c r="B1480">
        <v>17</v>
      </c>
      <c r="C1480" t="s">
        <v>17</v>
      </c>
      <c r="D1480">
        <v>44</v>
      </c>
      <c r="E1480" t="s">
        <v>745</v>
      </c>
      <c r="F1480" t="s">
        <v>746</v>
      </c>
      <c r="G1480">
        <f>'spatial lag polygon'!E91</f>
        <v>5.8246849633539899</v>
      </c>
      <c r="H1480">
        <f>'spatial lag polygon'!F91</f>
        <v>8.1046878949210601</v>
      </c>
      <c r="I1480">
        <f>'spatial lag polygon'!G91</f>
        <v>8.5868397052630208</v>
      </c>
      <c r="J1480">
        <f>'spatial lag polygon'!H91</f>
        <v>4.7274349963249396</v>
      </c>
      <c r="K1480">
        <f>'spatial lag polygon'!I91</f>
        <v>2.3731510015735999</v>
      </c>
      <c r="L1480">
        <f>'spatial lag polygon'!J91</f>
        <v>3.4707020215966602</v>
      </c>
      <c r="M1480">
        <f>'spatial lag polygon'!K91</f>
        <v>4.1486687538326503</v>
      </c>
      <c r="N1480">
        <f>'spatial lag polygon'!L91</f>
        <v>2.3770768753484099</v>
      </c>
    </row>
    <row r="1481" spans="1:14">
      <c r="A1481">
        <v>2</v>
      </c>
      <c r="B1481">
        <v>18</v>
      </c>
      <c r="C1481" t="s">
        <v>48</v>
      </c>
      <c r="D1481">
        <v>44</v>
      </c>
      <c r="E1481" t="s">
        <v>745</v>
      </c>
      <c r="F1481" t="s">
        <v>746</v>
      </c>
      <c r="G1481">
        <f>'spatial lag polygon'!E92</f>
        <v>4.4223158987998596</v>
      </c>
      <c r="H1481">
        <f>'spatial lag polygon'!F92</f>
        <v>9.1590430087692898</v>
      </c>
      <c r="I1481">
        <f>'spatial lag polygon'!G92</f>
        <v>8.6078621949365406</v>
      </c>
      <c r="J1481">
        <f>'spatial lag polygon'!H92</f>
        <v>3.4534942238525299</v>
      </c>
      <c r="K1481">
        <f>'spatial lag polygon'!I92</f>
        <v>4.78521545411889</v>
      </c>
      <c r="L1481">
        <f>'spatial lag polygon'!J92</f>
        <v>3.5781362116872599</v>
      </c>
      <c r="M1481">
        <f>'spatial lag polygon'!K92</f>
        <v>2.8576705814398302</v>
      </c>
      <c r="N1481">
        <f>'spatial lag polygon'!L92</f>
        <v>2.18683926224293</v>
      </c>
    </row>
    <row r="1482" spans="1:14">
      <c r="A1482">
        <v>2</v>
      </c>
      <c r="B1482">
        <v>19</v>
      </c>
      <c r="C1482" t="s">
        <v>19</v>
      </c>
      <c r="D1482">
        <v>44</v>
      </c>
      <c r="E1482" t="s">
        <v>745</v>
      </c>
      <c r="F1482" t="s">
        <v>746</v>
      </c>
      <c r="G1482">
        <f>'spatial lag polygon'!E93</f>
        <v>4.5139106256534696</v>
      </c>
      <c r="H1482">
        <f>'spatial lag polygon'!F93</f>
        <v>8.92216282944627</v>
      </c>
      <c r="I1482">
        <f>'spatial lag polygon'!G93</f>
        <v>9.2663631027727504</v>
      </c>
      <c r="J1482">
        <f>'spatial lag polygon'!H93</f>
        <v>3.5913283016095998</v>
      </c>
      <c r="K1482">
        <f>'spatial lag polygon'!I93</f>
        <v>3.9024048622023901</v>
      </c>
      <c r="L1482">
        <f>'spatial lag polygon'!J93</f>
        <v>3.3936253871833699</v>
      </c>
      <c r="M1482">
        <f>'spatial lag polygon'!K93</f>
        <v>2.9486149812179199</v>
      </c>
      <c r="N1482">
        <f>'spatial lag polygon'!L93</f>
        <v>2.9293673448847199</v>
      </c>
    </row>
    <row r="1483" spans="1:14">
      <c r="A1483">
        <v>2</v>
      </c>
      <c r="B1483">
        <v>20</v>
      </c>
      <c r="C1483" t="s">
        <v>20</v>
      </c>
      <c r="D1483">
        <v>44</v>
      </c>
      <c r="E1483" t="s">
        <v>745</v>
      </c>
      <c r="F1483" t="s">
        <v>746</v>
      </c>
      <c r="G1483">
        <f>'spatial lag polygon'!E94</f>
        <v>5.2813175489954602</v>
      </c>
      <c r="H1483">
        <f>'spatial lag polygon'!F94</f>
        <v>7.4562761173197103</v>
      </c>
      <c r="I1483">
        <f>'spatial lag polygon'!G94</f>
        <v>8.1906878559365595</v>
      </c>
      <c r="J1483">
        <f>'spatial lag polygon'!H94</f>
        <v>5.3913010133270802</v>
      </c>
      <c r="K1483">
        <f>'spatial lag polygon'!I94</f>
        <v>2.2839505894682</v>
      </c>
      <c r="L1483">
        <f>'spatial lag polygon'!J94</f>
        <v>1.6595735955811901</v>
      </c>
      <c r="M1483">
        <f>'spatial lag polygon'!K94</f>
        <v>4.12662236904771</v>
      </c>
      <c r="N1483">
        <f>'spatial lag polygon'!L94</f>
        <v>2.38905120831325</v>
      </c>
    </row>
    <row r="1484" spans="1:14">
      <c r="A1484">
        <v>3</v>
      </c>
      <c r="B1484">
        <v>21</v>
      </c>
      <c r="C1484" t="s">
        <v>21</v>
      </c>
      <c r="D1484">
        <v>44</v>
      </c>
      <c r="E1484" t="s">
        <v>745</v>
      </c>
      <c r="F1484" t="s">
        <v>746</v>
      </c>
      <c r="G1484">
        <f>'spatial lag polygon'!E95</f>
        <v>5.1911400613640204</v>
      </c>
      <c r="H1484">
        <f>'spatial lag polygon'!F95</f>
        <v>7.4810592076718399</v>
      </c>
      <c r="I1484">
        <f>'spatial lag polygon'!G95</f>
        <v>8.0277662382349906</v>
      </c>
      <c r="J1484">
        <f>'spatial lag polygon'!H95</f>
        <v>4.5805337666374299</v>
      </c>
      <c r="K1484">
        <f>'spatial lag polygon'!I95</f>
        <v>2.3530387740121999</v>
      </c>
      <c r="L1484">
        <f>'spatial lag polygon'!J95</f>
        <v>2.2567392075936699</v>
      </c>
      <c r="M1484">
        <f>'spatial lag polygon'!K95</f>
        <v>3.8429390831922801</v>
      </c>
      <c r="N1484">
        <f>'spatial lag polygon'!L95</f>
        <v>2.0089191470599799</v>
      </c>
    </row>
    <row r="1485" spans="1:14">
      <c r="A1485">
        <v>3</v>
      </c>
      <c r="B1485">
        <v>22</v>
      </c>
      <c r="C1485" t="s">
        <v>22</v>
      </c>
      <c r="D1485">
        <v>44</v>
      </c>
      <c r="E1485" t="s">
        <v>745</v>
      </c>
      <c r="F1485" t="s">
        <v>746</v>
      </c>
      <c r="G1485">
        <f>'spatial lag polygon'!E96</f>
        <v>4.8788502160949401</v>
      </c>
      <c r="H1485">
        <f>'spatial lag polygon'!F96</f>
        <v>7.4024951150086196</v>
      </c>
      <c r="I1485">
        <f>'spatial lag polygon'!G96</f>
        <v>7.8612669439533303</v>
      </c>
      <c r="J1485">
        <f>'spatial lag polygon'!H96</f>
        <v>4.1460856112517996</v>
      </c>
      <c r="K1485">
        <f>'spatial lag polygon'!I96</f>
        <v>2.96317785899158</v>
      </c>
      <c r="L1485">
        <f>'spatial lag polygon'!J96</f>
        <v>3.43328894860753</v>
      </c>
      <c r="M1485">
        <f>'spatial lag polygon'!K96</f>
        <v>3.10047869465954</v>
      </c>
      <c r="N1485">
        <f>'spatial lag polygon'!L96</f>
        <v>2.2541487198538301</v>
      </c>
    </row>
    <row r="1486" spans="1:14">
      <c r="A1486">
        <v>3</v>
      </c>
      <c r="B1486">
        <v>23</v>
      </c>
      <c r="C1486" t="s">
        <v>23</v>
      </c>
      <c r="D1486">
        <v>44</v>
      </c>
      <c r="E1486" t="s">
        <v>745</v>
      </c>
      <c r="F1486" t="s">
        <v>746</v>
      </c>
      <c r="G1486">
        <f>'spatial lag polygon'!E97</f>
        <v>5.1406905961134699</v>
      </c>
      <c r="H1486">
        <f>'spatial lag polygon'!F97</f>
        <v>7.3832133138814298</v>
      </c>
      <c r="I1486">
        <f>'spatial lag polygon'!G97</f>
        <v>7.84673930044268</v>
      </c>
      <c r="J1486">
        <f>'spatial lag polygon'!H97</f>
        <v>4.2498732223113196</v>
      </c>
      <c r="K1486">
        <f>'spatial lag polygon'!I97</f>
        <v>2.7930581923136599</v>
      </c>
      <c r="L1486">
        <f>'spatial lag polygon'!J97</f>
        <v>2.7760230230232499</v>
      </c>
      <c r="M1486">
        <f>'spatial lag polygon'!K97</f>
        <v>3.1488870009007299</v>
      </c>
      <c r="N1486">
        <f>'spatial lag polygon'!L97</f>
        <v>1.9342272549061701</v>
      </c>
    </row>
    <row r="1487" spans="1:14">
      <c r="A1487">
        <v>2</v>
      </c>
      <c r="B1487">
        <v>24</v>
      </c>
      <c r="C1487" t="s">
        <v>24</v>
      </c>
      <c r="D1487">
        <v>44</v>
      </c>
      <c r="E1487" t="s">
        <v>745</v>
      </c>
      <c r="F1487" t="s">
        <v>746</v>
      </c>
      <c r="G1487">
        <f>'spatial lag polygon'!E98</f>
        <v>5.43778714415512</v>
      </c>
      <c r="H1487">
        <f>'spatial lag polygon'!F98</f>
        <v>7.1811644246437201</v>
      </c>
      <c r="I1487">
        <f>'spatial lag polygon'!G98</f>
        <v>7.6189579851416802</v>
      </c>
      <c r="J1487">
        <f>'spatial lag polygon'!H98</f>
        <v>5.02420816927037</v>
      </c>
      <c r="K1487">
        <f>'spatial lag polygon'!I98</f>
        <v>3.3662565314113602</v>
      </c>
      <c r="L1487">
        <f>'spatial lag polygon'!J98</f>
        <v>1.4403790192405399</v>
      </c>
      <c r="M1487">
        <f>'spatial lag polygon'!K98</f>
        <v>4.9734617250365103</v>
      </c>
      <c r="N1487">
        <f>'spatial lag polygon'!L98</f>
        <v>1.4285473223674801</v>
      </c>
    </row>
    <row r="1488" spans="1:14">
      <c r="A1488">
        <v>2</v>
      </c>
      <c r="B1488">
        <v>25</v>
      </c>
      <c r="C1488" t="s">
        <v>25</v>
      </c>
      <c r="D1488">
        <v>44</v>
      </c>
      <c r="E1488" t="s">
        <v>745</v>
      </c>
      <c r="F1488" t="s">
        <v>746</v>
      </c>
      <c r="G1488">
        <f>'spatial lag polygon'!E99</f>
        <v>3.58678249405025</v>
      </c>
      <c r="H1488">
        <f>'spatial lag polygon'!F99</f>
        <v>9.1097547961118508</v>
      </c>
      <c r="I1488">
        <f>'spatial lag polygon'!G99</f>
        <v>8.9480131553790194</v>
      </c>
      <c r="J1488">
        <f>'spatial lag polygon'!H99</f>
        <v>2.5470403851387098</v>
      </c>
      <c r="K1488">
        <f>'spatial lag polygon'!I99</f>
        <v>4.6377441003476401</v>
      </c>
      <c r="L1488">
        <f>'spatial lag polygon'!J99</f>
        <v>3.25590992127773</v>
      </c>
      <c r="M1488">
        <f>'spatial lag polygon'!K99</f>
        <v>2.5420520165605902</v>
      </c>
      <c r="N1488">
        <f>'spatial lag polygon'!L99</f>
        <v>1.9596257013788001</v>
      </c>
    </row>
    <row r="1489" spans="1:14">
      <c r="A1489">
        <v>3</v>
      </c>
      <c r="B1489">
        <v>26</v>
      </c>
      <c r="C1489" t="s">
        <v>26</v>
      </c>
      <c r="D1489">
        <v>44</v>
      </c>
      <c r="E1489" t="s">
        <v>745</v>
      </c>
      <c r="F1489" t="s">
        <v>746</v>
      </c>
      <c r="G1489">
        <f>'spatial lag polygon'!E100</f>
        <v>5.0498250173124504</v>
      </c>
      <c r="H1489">
        <f>'spatial lag polygon'!F100</f>
        <v>7.2771376104949699</v>
      </c>
      <c r="I1489">
        <f>'spatial lag polygon'!G100</f>
        <v>8.0188078413920696</v>
      </c>
      <c r="J1489">
        <f>'spatial lag polygon'!H100</f>
        <v>4.3761657333234796</v>
      </c>
      <c r="K1489">
        <f>'spatial lag polygon'!I100</f>
        <v>2.71902529138405</v>
      </c>
      <c r="L1489">
        <f>'spatial lag polygon'!J100</f>
        <v>3.7317702294520401</v>
      </c>
      <c r="M1489">
        <f>'spatial lag polygon'!K100</f>
        <v>3.3793478109811201</v>
      </c>
      <c r="N1489">
        <f>'spatial lag polygon'!L100</f>
        <v>2.4085004453609802</v>
      </c>
    </row>
    <row r="1490" spans="1:14">
      <c r="A1490">
        <v>2</v>
      </c>
      <c r="B1490">
        <v>27</v>
      </c>
      <c r="C1490" t="s">
        <v>27</v>
      </c>
      <c r="D1490">
        <v>44</v>
      </c>
      <c r="E1490" t="s">
        <v>745</v>
      </c>
      <c r="F1490" t="s">
        <v>746</v>
      </c>
      <c r="G1490">
        <f>'spatial lag polygon'!E101</f>
        <v>4.7028400970753896</v>
      </c>
      <c r="H1490">
        <f>'spatial lag polygon'!F101</f>
        <v>7.16453480608312</v>
      </c>
      <c r="I1490">
        <f>'spatial lag polygon'!G101</f>
        <v>7.8688111238420904</v>
      </c>
      <c r="J1490">
        <f>'spatial lag polygon'!H101</f>
        <v>4.22118882758725</v>
      </c>
      <c r="K1490">
        <f>'spatial lag polygon'!I101</f>
        <v>2.7511492079642101</v>
      </c>
      <c r="L1490">
        <f>'spatial lag polygon'!J101</f>
        <v>3.43514230904157</v>
      </c>
      <c r="M1490">
        <f>'spatial lag polygon'!K101</f>
        <v>2.8035876282349799</v>
      </c>
      <c r="N1490">
        <f>'spatial lag polygon'!L101</f>
        <v>2.1710441992550802</v>
      </c>
    </row>
    <row r="1491" spans="1:14">
      <c r="A1491">
        <v>2</v>
      </c>
      <c r="B1491">
        <v>28</v>
      </c>
      <c r="C1491" t="s">
        <v>28</v>
      </c>
      <c r="D1491">
        <v>44</v>
      </c>
      <c r="E1491" t="s">
        <v>745</v>
      </c>
      <c r="F1491" t="s">
        <v>746</v>
      </c>
      <c r="G1491">
        <f>'spatial lag polygon'!E102</f>
        <v>5.2052593110515097</v>
      </c>
      <c r="H1491">
        <f>'spatial lag polygon'!F102</f>
        <v>8.0982259188193808</v>
      </c>
      <c r="I1491">
        <f>'spatial lag polygon'!G102</f>
        <v>8.3786989564731797</v>
      </c>
      <c r="J1491">
        <f>'spatial lag polygon'!H102</f>
        <v>4.0576365613018099</v>
      </c>
      <c r="K1491">
        <f>'spatial lag polygon'!I102</f>
        <v>2.5692158142486101</v>
      </c>
      <c r="L1491">
        <f>'spatial lag polygon'!J102</f>
        <v>3.55777400768353</v>
      </c>
      <c r="M1491">
        <f>'spatial lag polygon'!K102</f>
        <v>3.5490401906316</v>
      </c>
      <c r="N1491">
        <f>'spatial lag polygon'!L102</f>
        <v>2.0725640877695199</v>
      </c>
    </row>
    <row r="1492" spans="1:14">
      <c r="A1492">
        <v>4</v>
      </c>
      <c r="B1492">
        <v>29</v>
      </c>
      <c r="C1492" t="s">
        <v>29</v>
      </c>
      <c r="D1492">
        <v>44</v>
      </c>
      <c r="E1492" t="s">
        <v>745</v>
      </c>
      <c r="F1492" t="s">
        <v>746</v>
      </c>
      <c r="G1492">
        <f>'spatial lag polygon'!E103</f>
        <v>5.1658412933382598</v>
      </c>
      <c r="H1492">
        <f>'spatial lag polygon'!F103</f>
        <v>7.0905011311837498</v>
      </c>
      <c r="I1492">
        <f>'spatial lag polygon'!G103</f>
        <v>7.84105897268386</v>
      </c>
      <c r="J1492">
        <f>'spatial lag polygon'!H103</f>
        <v>4.4810797324699703</v>
      </c>
      <c r="K1492">
        <f>'spatial lag polygon'!I103</f>
        <v>2.3404984597707101</v>
      </c>
      <c r="L1492">
        <f>'spatial lag polygon'!J103</f>
        <v>3.2361275800098399</v>
      </c>
      <c r="M1492">
        <f>'spatial lag polygon'!K103</f>
        <v>3.2824600096586201</v>
      </c>
      <c r="N1492">
        <f>'spatial lag polygon'!L103</f>
        <v>2.0588211548008699</v>
      </c>
    </row>
    <row r="1493" spans="1:14">
      <c r="A1493">
        <v>3</v>
      </c>
      <c r="B1493">
        <v>30</v>
      </c>
      <c r="C1493" t="s">
        <v>30</v>
      </c>
      <c r="D1493">
        <v>44</v>
      </c>
      <c r="E1493" t="s">
        <v>745</v>
      </c>
      <c r="F1493" t="s">
        <v>746</v>
      </c>
      <c r="G1493">
        <f>'spatial lag polygon'!E104</f>
        <v>5.4710067924563504</v>
      </c>
      <c r="H1493">
        <f>'spatial lag polygon'!F104</f>
        <v>8.2012358411409103</v>
      </c>
      <c r="I1493">
        <f>'spatial lag polygon'!G104</f>
        <v>8.8521829392913904</v>
      </c>
      <c r="J1493">
        <f>'spatial lag polygon'!H104</f>
        <v>4.7896457451260197</v>
      </c>
      <c r="K1493">
        <f>'spatial lag polygon'!I104</f>
        <v>2.2239281886644</v>
      </c>
      <c r="L1493">
        <f>'spatial lag polygon'!J104</f>
        <v>2.4615344457669401</v>
      </c>
      <c r="M1493">
        <f>'spatial lag polygon'!K104</f>
        <v>3.68901705222709</v>
      </c>
      <c r="N1493">
        <f>'spatial lag polygon'!L104</f>
        <v>2.3929883978612301</v>
      </c>
    </row>
    <row r="1494" spans="1:14">
      <c r="A1494">
        <v>2</v>
      </c>
      <c r="B1494">
        <v>31</v>
      </c>
      <c r="C1494" t="s">
        <v>31</v>
      </c>
      <c r="D1494">
        <v>44</v>
      </c>
      <c r="E1494" t="s">
        <v>745</v>
      </c>
      <c r="F1494" t="s">
        <v>746</v>
      </c>
      <c r="G1494">
        <f>'spatial lag polygon'!E105</f>
        <v>4.03314301635492</v>
      </c>
      <c r="H1494">
        <f>'spatial lag polygon'!F105</f>
        <v>9.5458381792699303</v>
      </c>
      <c r="I1494">
        <f>'spatial lag polygon'!G105</f>
        <v>9.5988373625396495</v>
      </c>
      <c r="J1494">
        <f>'spatial lag polygon'!H105</f>
        <v>2.3176635687960001</v>
      </c>
      <c r="K1494">
        <f>'spatial lag polygon'!I105</f>
        <v>4.9319240861361902</v>
      </c>
      <c r="L1494">
        <f>'spatial lag polygon'!J105</f>
        <v>3.16423080530011</v>
      </c>
      <c r="M1494">
        <f>'spatial lag polygon'!K105</f>
        <v>2.3181149071220299</v>
      </c>
      <c r="N1494">
        <f>'spatial lag polygon'!L105</f>
        <v>2.1362939718743399</v>
      </c>
    </row>
    <row r="1495" spans="1:14">
      <c r="A1495">
        <v>3</v>
      </c>
      <c r="B1495">
        <v>32</v>
      </c>
      <c r="C1495" t="s">
        <v>32</v>
      </c>
      <c r="D1495">
        <v>44</v>
      </c>
      <c r="E1495" t="s">
        <v>745</v>
      </c>
      <c r="F1495" t="s">
        <v>746</v>
      </c>
      <c r="G1495">
        <f>'spatial lag polygon'!E106</f>
        <v>4.48234756328457</v>
      </c>
      <c r="H1495">
        <f>'spatial lag polygon'!F106</f>
        <v>8.7733400275129192</v>
      </c>
      <c r="I1495">
        <f>'spatial lag polygon'!G106</f>
        <v>9.0385355102516804</v>
      </c>
      <c r="J1495">
        <f>'spatial lag polygon'!H106</f>
        <v>3.0641583612073902</v>
      </c>
      <c r="K1495">
        <f>'spatial lag polygon'!I106</f>
        <v>4.5001564832199898</v>
      </c>
      <c r="L1495">
        <f>'spatial lag polygon'!J106</f>
        <v>3.09963856266705</v>
      </c>
      <c r="M1495">
        <f>'spatial lag polygon'!K106</f>
        <v>2.79503338404177</v>
      </c>
      <c r="N1495">
        <f>'spatial lag polygon'!L106</f>
        <v>2.4890376837593999</v>
      </c>
    </row>
    <row r="1496" spans="1:14">
      <c r="A1496">
        <v>2</v>
      </c>
      <c r="B1496">
        <v>33</v>
      </c>
      <c r="C1496" t="s">
        <v>33</v>
      </c>
      <c r="D1496">
        <v>44</v>
      </c>
      <c r="E1496" t="s">
        <v>745</v>
      </c>
      <c r="F1496" t="s">
        <v>746</v>
      </c>
      <c r="G1496">
        <f>'spatial lag polygon'!E107</f>
        <v>2.7869281797045602</v>
      </c>
      <c r="H1496">
        <f>'spatial lag polygon'!F107</f>
        <v>8.7700167459936509</v>
      </c>
      <c r="I1496">
        <f>'spatial lag polygon'!G107</f>
        <v>8.8145639073749091</v>
      </c>
      <c r="J1496">
        <f>'spatial lag polygon'!H107</f>
        <v>2.57945350822036</v>
      </c>
      <c r="K1496">
        <f>'spatial lag polygon'!I107</f>
        <v>4.5486840781047997</v>
      </c>
      <c r="L1496">
        <f>'spatial lag polygon'!J107</f>
        <v>3.5380939293497899</v>
      </c>
      <c r="M1496">
        <f>'spatial lag polygon'!K107</f>
        <v>2.3167272075071601</v>
      </c>
      <c r="N1496">
        <f>'spatial lag polygon'!L107</f>
        <v>2.0174418762783701</v>
      </c>
    </row>
    <row r="1497" spans="1:14">
      <c r="A1497">
        <v>4</v>
      </c>
      <c r="B1497">
        <v>34</v>
      </c>
      <c r="C1497" t="s">
        <v>34</v>
      </c>
      <c r="D1497">
        <v>44</v>
      </c>
      <c r="E1497" t="s">
        <v>745</v>
      </c>
      <c r="F1497" t="s">
        <v>746</v>
      </c>
      <c r="G1497">
        <f>'spatial lag polygon'!E108</f>
        <v>4.3199486190991303</v>
      </c>
      <c r="H1497">
        <f>'spatial lag polygon'!F108</f>
        <v>7.6686638992688998</v>
      </c>
      <c r="I1497">
        <f>'spatial lag polygon'!G108</f>
        <v>7.7198121226724599</v>
      </c>
      <c r="J1497">
        <f>'spatial lag polygon'!H108</f>
        <v>2.87696984443973</v>
      </c>
      <c r="K1497">
        <f>'spatial lag polygon'!I108</f>
        <v>2.6730201541617</v>
      </c>
      <c r="L1497">
        <f>'spatial lag polygon'!J108</f>
        <v>3.7800659764514899</v>
      </c>
      <c r="M1497">
        <f>'spatial lag polygon'!K108</f>
        <v>3.00175070077186</v>
      </c>
      <c r="N1497">
        <f>'spatial lag polygon'!L108</f>
        <v>2.6585991401367099</v>
      </c>
    </row>
  </sheetData>
  <phoneticPr fontId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F872-7385-4D6A-BCE7-945AB4063467}">
  <sheetPr codeName="Sheet2"/>
  <dimension ref="A1:BA35"/>
  <sheetViews>
    <sheetView zoomScale="80" zoomScaleNormal="80" workbookViewId="0">
      <pane xSplit="3" ySplit="1" topLeftCell="R2" activePane="bottomRight" state="frozen"/>
      <selection pane="topRight" activeCell="E1" sqref="E1"/>
      <selection pane="bottomLeft" activeCell="A2" sqref="A2"/>
      <selection pane="bottomRight" activeCell="Z13" sqref="Z13"/>
    </sheetView>
  </sheetViews>
  <sheetFormatPr defaultRowHeight="18"/>
  <cols>
    <col min="3" max="3" width="19.33203125" bestFit="1" customWidth="1"/>
    <col min="4" max="4" width="12.33203125" bestFit="1" customWidth="1"/>
    <col min="5" max="5" width="10.75" bestFit="1" customWidth="1"/>
    <col min="6" max="7" width="12.33203125" bestFit="1" customWidth="1"/>
    <col min="11" max="11" width="11.25" bestFit="1" customWidth="1"/>
    <col min="12" max="13" width="13.08203125" bestFit="1" customWidth="1"/>
    <col min="14" max="14" width="11.25" bestFit="1" customWidth="1"/>
    <col min="15" max="15" width="13.08203125" bestFit="1" customWidth="1"/>
    <col min="16" max="16" width="12.9140625" bestFit="1" customWidth="1"/>
    <col min="17" max="17" width="9.9140625" bestFit="1" customWidth="1"/>
    <col min="24" max="24" width="13.58203125" bestFit="1" customWidth="1"/>
    <col min="25" max="25" width="15.9140625" bestFit="1" customWidth="1"/>
    <col min="26" max="26" width="15.9140625" customWidth="1"/>
    <col min="27" max="27" width="14.33203125" bestFit="1" customWidth="1"/>
    <col min="28" max="28" width="11.4140625" bestFit="1" customWidth="1"/>
    <col min="29" max="29" width="16.6640625" bestFit="1" customWidth="1"/>
    <col min="30" max="30" width="13.08203125" customWidth="1"/>
    <col min="31" max="31" width="15.5" bestFit="1" customWidth="1"/>
    <col min="32" max="33" width="15.4140625" customWidth="1"/>
    <col min="34" max="34" width="13.75" bestFit="1" customWidth="1"/>
    <col min="35" max="35" width="11.4140625" bestFit="1" customWidth="1"/>
    <col min="36" max="36" width="13.1640625" bestFit="1" customWidth="1"/>
    <col min="39" max="39" width="9.75" bestFit="1" customWidth="1"/>
    <col min="40" max="40" width="11.4140625" bestFit="1" customWidth="1"/>
    <col min="41" max="41" width="10.5" bestFit="1" customWidth="1"/>
    <col min="43" max="43" width="12.58203125" bestFit="1" customWidth="1"/>
    <col min="44" max="44" width="9.75" bestFit="1" customWidth="1"/>
    <col min="45" max="45" width="11.75" bestFit="1" customWidth="1"/>
  </cols>
  <sheetData>
    <row r="1" spans="1:53">
      <c r="A1" t="s">
        <v>36</v>
      </c>
      <c r="B1" t="s">
        <v>35</v>
      </c>
      <c r="C1" t="s">
        <v>0</v>
      </c>
      <c r="D1" t="s">
        <v>37</v>
      </c>
      <c r="E1" t="s">
        <v>38</v>
      </c>
      <c r="F1" t="s">
        <v>39</v>
      </c>
      <c r="G1" t="s">
        <v>40</v>
      </c>
      <c r="H1" t="s">
        <v>46</v>
      </c>
      <c r="I1" t="s">
        <v>49</v>
      </c>
      <c r="J1" t="s">
        <v>51</v>
      </c>
      <c r="K1" t="s">
        <v>53</v>
      </c>
      <c r="L1" t="s">
        <v>55</v>
      </c>
      <c r="M1" t="s">
        <v>57</v>
      </c>
      <c r="N1" t="s">
        <v>59</v>
      </c>
      <c r="O1" t="s">
        <v>61</v>
      </c>
      <c r="P1" t="s">
        <v>63</v>
      </c>
      <c r="Q1" t="s">
        <v>64</v>
      </c>
      <c r="R1" t="s">
        <v>66</v>
      </c>
      <c r="S1" t="s">
        <v>68</v>
      </c>
      <c r="T1" t="s">
        <v>70</v>
      </c>
      <c r="U1" t="s">
        <v>72</v>
      </c>
      <c r="V1" t="s">
        <v>74</v>
      </c>
      <c r="W1" t="s">
        <v>76</v>
      </c>
      <c r="X1" t="s">
        <v>214</v>
      </c>
      <c r="Y1" t="s">
        <v>332</v>
      </c>
      <c r="Z1" t="s">
        <v>747</v>
      </c>
      <c r="AA1" t="s">
        <v>225</v>
      </c>
      <c r="AB1" t="s">
        <v>342</v>
      </c>
      <c r="AC1" t="s">
        <v>343</v>
      </c>
      <c r="AD1" t="s">
        <v>334</v>
      </c>
      <c r="AE1" t="s">
        <v>336</v>
      </c>
      <c r="AF1" t="s">
        <v>338</v>
      </c>
      <c r="AG1" t="s">
        <v>340</v>
      </c>
      <c r="AH1" t="s">
        <v>330</v>
      </c>
      <c r="AI1" t="s">
        <v>346</v>
      </c>
      <c r="AJ1" t="s">
        <v>419</v>
      </c>
      <c r="AK1" t="s">
        <v>426</v>
      </c>
      <c r="AL1" t="s">
        <v>427</v>
      </c>
      <c r="AM1" t="s">
        <v>428</v>
      </c>
      <c r="AN1" t="s">
        <v>430</v>
      </c>
      <c r="AO1" t="s">
        <v>433</v>
      </c>
      <c r="AP1" t="s">
        <v>471</v>
      </c>
      <c r="AQ1" t="s">
        <v>569</v>
      </c>
      <c r="AR1" t="s">
        <v>567</v>
      </c>
      <c r="AS1" t="s">
        <v>575</v>
      </c>
      <c r="AT1" t="s">
        <v>577</v>
      </c>
      <c r="AU1" t="s">
        <v>579</v>
      </c>
      <c r="AV1" t="s">
        <v>582</v>
      </c>
      <c r="AW1" t="s">
        <v>704</v>
      </c>
      <c r="AX1" t="s">
        <v>739</v>
      </c>
      <c r="AY1" t="s">
        <v>742</v>
      </c>
      <c r="AZ1" t="s">
        <v>743</v>
      </c>
      <c r="BA1" t="s">
        <v>744</v>
      </c>
    </row>
    <row r="2" spans="1:53">
      <c r="A2">
        <v>4</v>
      </c>
      <c r="B2">
        <v>1</v>
      </c>
      <c r="C2" t="s">
        <v>1</v>
      </c>
      <c r="D2">
        <v>108914897.62102678</v>
      </c>
      <c r="E2" s="9">
        <v>3.8528885389908498</v>
      </c>
      <c r="F2">
        <v>24.233413867677132</v>
      </c>
      <c r="G2">
        <v>1400000</v>
      </c>
      <c r="H2" s="9">
        <f>AVERAGE('panel reg'!G2:N2)</f>
        <v>-0.62769442722004387</v>
      </c>
      <c r="I2" s="9">
        <f>AVERAGE('panel reg'!G36:N36)</f>
        <v>3.825772474357338</v>
      </c>
      <c r="J2" s="9">
        <f>AVERAGE('panel reg'!G70:N70)</f>
        <v>3.6080686315199735</v>
      </c>
      <c r="K2">
        <f>AVERAGE('panel reg'!G104:N104)</f>
        <v>117919230.95262834</v>
      </c>
      <c r="L2">
        <f>AVERAGE('panel reg'!G138:N138)</f>
        <v>19395567.208177023</v>
      </c>
      <c r="M2" s="9">
        <f>AVERAGE('panel reg'!G172:N172)</f>
        <v>16.42325871921976</v>
      </c>
      <c r="N2">
        <f>AVERAGE('panel reg'!G206:N206)</f>
        <v>65647161.371326469</v>
      </c>
      <c r="O2" s="9">
        <f>AVERAGE('panel reg'!G240:N240)</f>
        <v>55.640061533423214</v>
      </c>
      <c r="P2">
        <f>AVERAGE('panel reg'!G274:N274)</f>
        <v>32439830.260569688</v>
      </c>
      <c r="Q2" s="9">
        <f>AVERAGE('panel reg'!G308:N308)</f>
        <v>27.265919874839337</v>
      </c>
      <c r="R2" s="9">
        <f>AVERAGE('panel reg'!G342:N342)</f>
        <v>4.1434924635509125</v>
      </c>
      <c r="S2" s="9">
        <f>AVERAGE('panel reg'!G376:N376)</f>
        <v>4.4620677473160368</v>
      </c>
      <c r="T2" s="9">
        <f>AVERAGE('panel reg'!G410:N410)</f>
        <v>3.3583844466149122</v>
      </c>
      <c r="U2" s="9">
        <f>AVERAGE('panel reg'!G444:N444)</f>
        <v>9.433055880169162</v>
      </c>
      <c r="V2" s="9">
        <f>AVERAGE('panel reg'!G478:N478)</f>
        <v>116.88732527889368</v>
      </c>
      <c r="W2" s="9">
        <f>AVERAGE('panel reg'!G512:N512)</f>
        <v>-0.56073864014844865</v>
      </c>
      <c r="X2" s="9">
        <f>('panel reg'!G546+'panel reg'!H546+'panel reg'!I546+'panel reg'!K546+'panel reg'!M546+'panel reg'!N546)/6</f>
        <v>5.3666206295474383</v>
      </c>
      <c r="Y2" s="9">
        <f>'panel reg'!N546</f>
        <v>2.3326506564280698</v>
      </c>
      <c r="Z2" s="9">
        <f>AVERAGE('panel reg'!G1464:N1464)</f>
        <v>4.1815362847679109</v>
      </c>
      <c r="AA2" s="9">
        <f>AVERAGE('panel reg'!G614:N614)</f>
        <v>0.56502674823415289</v>
      </c>
      <c r="AB2" s="9">
        <f>AVERAGE('panel reg'!G648:N648)</f>
        <v>0.64698802911249098</v>
      </c>
      <c r="AC2" s="9">
        <f>AVERAGE('panel reg'!G682:N682)</f>
        <v>0.704537947404825</v>
      </c>
      <c r="AD2" s="9">
        <f>AVERAGE('panel reg'!G750:N750)</f>
        <v>1.5671769105322719</v>
      </c>
      <c r="AE2" s="9">
        <f>AVERAGE('panel reg'!G784:N784)</f>
        <v>1.4702658545838749</v>
      </c>
      <c r="AF2" s="9">
        <f>AVERAGE('panel reg'!G818:N818)</f>
        <v>2.1738954374630103E-2</v>
      </c>
      <c r="AG2" s="9">
        <f>AVERAGE('panel reg'!G852:N852)</f>
        <v>2.5507224751872131</v>
      </c>
      <c r="AH2" s="9">
        <f>AVERAGE('panel reg'!G716:N716)</f>
        <v>57.923524366296839</v>
      </c>
      <c r="AI2" s="9">
        <f>AVERAGE('panel reg'!G920:N920)</f>
        <v>2.3013362530927131</v>
      </c>
      <c r="AJ2" s="9">
        <f>AVERAGE('panel reg'!G954:N954)</f>
        <v>18.834445834854236</v>
      </c>
      <c r="AK2" s="9">
        <f>AVERAGE('panel reg'!G988:N988)</f>
        <v>9.5313536559796006</v>
      </c>
      <c r="AL2" s="9">
        <f>AVERAGE('panel reg'!G1022:N1022)</f>
        <v>12.279301069169488</v>
      </c>
      <c r="AM2" s="9">
        <f>AVERAGE('panel reg'!G1056:N1056)</f>
        <v>11.664167059368145</v>
      </c>
      <c r="AN2" s="9">
        <f>AVERAGE('panel reg'!G1090:N1090)</f>
        <v>18.46969135256408</v>
      </c>
      <c r="AO2" s="9">
        <f>AVERAGE('panel reg'!G1124:N1124)</f>
        <v>9.5234082715929536E-2</v>
      </c>
      <c r="AP2">
        <f>AVERAGE('panel reg'!G1158:N1158)</f>
        <v>4929.3040473840083</v>
      </c>
      <c r="AQ2" s="10">
        <f>AVERAGE('panel reg'!G1192:N1192)</f>
        <v>440872.5</v>
      </c>
      <c r="AR2" s="10">
        <f>'panel reg'!G1226</f>
        <v>4993385</v>
      </c>
      <c r="AS2" s="9">
        <f>AVERAGE('panel reg'!G1260:N1260)</f>
        <v>22.562957192365499</v>
      </c>
      <c r="AT2" s="9">
        <f>AVERAGE('panel reg'!G1294:N1294)</f>
        <v>86.1582062254124</v>
      </c>
      <c r="AU2">
        <f>AVERAGE('panel reg'!G1328:N1328)</f>
        <v>2034.6337040621911</v>
      </c>
      <c r="AV2">
        <v>3.9348658093749933E-2</v>
      </c>
      <c r="AW2">
        <f>AVERAGE('panel reg'!G1362:N1362)</f>
        <v>753376.82328952581</v>
      </c>
      <c r="AX2">
        <f>AVERAGE('panel reg'!J1396:M1396)</f>
        <v>13313.75</v>
      </c>
      <c r="AY2">
        <f>AVERAGE('panel reg'!G1430:N1430)</f>
        <v>2.9394299341498549</v>
      </c>
      <c r="AZ2">
        <f>_xlfn.STDEV.S('panel reg'!G1430:N1430)</f>
        <v>1.7815709829978847</v>
      </c>
      <c r="BA2">
        <f>_xlfn.STDEV.S('panel reg'!G410:N410)</f>
        <v>0.26282239910102184</v>
      </c>
    </row>
    <row r="3" spans="1:53">
      <c r="A3">
        <v>3</v>
      </c>
      <c r="B3">
        <v>2</v>
      </c>
      <c r="C3" t="s">
        <v>2</v>
      </c>
      <c r="D3">
        <v>106951464.95375869</v>
      </c>
      <c r="E3" s="9">
        <v>6.9604154777093221</v>
      </c>
      <c r="F3">
        <v>27.488600535514987</v>
      </c>
      <c r="G3">
        <v>967500</v>
      </c>
      <c r="H3" s="9">
        <f>AVERAGE('panel reg'!G3:N3)</f>
        <v>-0.22023202448323068</v>
      </c>
      <c r="I3" s="9">
        <f>AVERAGE('panel reg'!G37:N37)</f>
        <v>4.5822948384463196</v>
      </c>
      <c r="J3" s="9">
        <f>AVERAGE('panel reg'!G71:N71)</f>
        <v>4.4118372408836102</v>
      </c>
      <c r="K3">
        <f>AVERAGE('panel reg'!G105:N105)</f>
        <v>133893154.86921984</v>
      </c>
      <c r="L3">
        <f>AVERAGE('panel reg'!G139:N139)</f>
        <v>38611458.051403552</v>
      </c>
      <c r="M3" s="9">
        <f>AVERAGE('panel reg'!G173:N173)</f>
        <v>28.757672428130611</v>
      </c>
      <c r="N3">
        <f>AVERAGE('panel reg'!G207:N207)</f>
        <v>70843257.357066736</v>
      </c>
      <c r="O3" s="9">
        <f>AVERAGE('panel reg'!G241:N241)</f>
        <v>53.021333003979819</v>
      </c>
      <c r="P3">
        <f>AVERAGE('panel reg'!G275:N275)</f>
        <v>76974944.393804252</v>
      </c>
      <c r="Q3" s="9">
        <f>AVERAGE('panel reg'!G309:N309)</f>
        <v>56.631023017716956</v>
      </c>
      <c r="R3" s="9">
        <f>AVERAGE('panel reg'!G343:N343)</f>
        <v>3.6277389114741405</v>
      </c>
      <c r="S3" s="9">
        <f>AVERAGE('panel reg'!G377:N377)</f>
        <v>7.1017264149342765</v>
      </c>
      <c r="T3" s="9">
        <f>AVERAGE('panel reg'!G411:N411)</f>
        <v>5.202601112599079</v>
      </c>
      <c r="U3" s="9">
        <f>AVERAGE('panel reg'!G445:N445)</f>
        <v>14.401228350717329</v>
      </c>
      <c r="V3" s="9">
        <f>AVERAGE('panel reg'!G479:N479)</f>
        <v>119.73508244434785</v>
      </c>
      <c r="W3" s="9">
        <f>AVERAGE('panel reg'!G513:N513)</f>
        <v>-7.3686294281271325E-2</v>
      </c>
      <c r="X3" s="9">
        <f>('panel reg'!G547+'panel reg'!H547+'panel reg'!I547+'panel reg'!K547+'panel reg'!M547+'panel reg'!N547)/6</f>
        <v>4.6323483404496484</v>
      </c>
      <c r="Y3" s="9">
        <f>'panel reg'!N547</f>
        <v>2.6919949586347101</v>
      </c>
      <c r="Z3" s="9">
        <f>AVERAGE('panel reg'!G1465:N1465)</f>
        <v>4.4228083791295241</v>
      </c>
      <c r="AA3" s="9">
        <f>AVERAGE('panel reg'!G615:N615)</f>
        <v>7.8138133776016555E-2</v>
      </c>
      <c r="AB3" s="9">
        <f>AVERAGE('panel reg'!G649:N649)</f>
        <v>0.55125932617145079</v>
      </c>
      <c r="AC3" s="9">
        <f>AVERAGE('panel reg'!G683:N683)</f>
        <v>0.29873590583212328</v>
      </c>
      <c r="AD3" s="9">
        <f>AVERAGE('panel reg'!G751:N751)</f>
        <v>1.6468667373831527</v>
      </c>
      <c r="AE3" s="9">
        <f>AVERAGE('panel reg'!G785:N785)</f>
        <v>0.32095268134587185</v>
      </c>
      <c r="AF3" s="9">
        <f>AVERAGE('panel reg'!G819:N819)</f>
        <v>0.38423667706014575</v>
      </c>
      <c r="AG3" s="9">
        <f>AVERAGE('panel reg'!G853:N853)</f>
        <v>4.4476935481466482</v>
      </c>
      <c r="AH3" s="9">
        <f>AVERAGE('panel reg'!G717:N717)</f>
        <v>56.420256418591151</v>
      </c>
      <c r="AI3" s="9">
        <f>AVERAGE('panel reg'!G921:N921)</f>
        <v>4.4299130269025575</v>
      </c>
      <c r="AJ3" s="9">
        <f>AVERAGE('panel reg'!G955:N955)</f>
        <v>10.385769421225788</v>
      </c>
      <c r="AK3" s="9">
        <f>AVERAGE('panel reg'!G989:N989)</f>
        <v>12.100530093801497</v>
      </c>
      <c r="AL3" s="9">
        <f>AVERAGE('panel reg'!G1023:N1023)</f>
        <v>13.573523318647279</v>
      </c>
      <c r="AM3" s="9">
        <f>AVERAGE('panel reg'!G1057:N1057)</f>
        <v>15.073046846552561</v>
      </c>
      <c r="AN3" s="9">
        <f>AVERAGE('panel reg'!G1091:N1091)</f>
        <v>13.17373661398231</v>
      </c>
      <c r="AO3" s="9">
        <f>AVERAGE('panel reg'!G1125:N1125)</f>
        <v>4.5905625943239352</v>
      </c>
      <c r="AP3">
        <f>AVERAGE('panel reg'!G1159:N1159)</f>
        <v>6845.8547854785484</v>
      </c>
      <c r="AQ3" s="10">
        <f>AVERAGE('panel reg'!G1193:N1193)</f>
        <v>1980118.4000000001</v>
      </c>
      <c r="AR3" s="10">
        <f>'panel reg'!G1227</f>
        <v>4148588</v>
      </c>
      <c r="AS3" s="9">
        <f>AVERAGE('panel reg'!G1261:N1261)</f>
        <v>27.15756107861278</v>
      </c>
      <c r="AT3" s="9">
        <f>AVERAGE('panel reg'!G1295:N1295)</f>
        <v>717.74133832520772</v>
      </c>
      <c r="AU3">
        <f>AVERAGE('panel reg'!G1329:N1329)</f>
        <v>23164.665223063399</v>
      </c>
      <c r="AV3">
        <v>3.9348658093749933E-2</v>
      </c>
      <c r="AW3">
        <f>AVERAGE('panel reg'!G1363:N1363)</f>
        <v>1119497.2292444434</v>
      </c>
      <c r="AX3">
        <f>AVERAGE('panel reg'!J1397:M1397)</f>
        <v>14276.5</v>
      </c>
      <c r="AY3">
        <f>AVERAGE('panel reg'!G1431:N1431)</f>
        <v>6.2821720628640092</v>
      </c>
      <c r="AZ3">
        <f>_xlfn.STDEV.S('panel reg'!G1431:N1431)</f>
        <v>0.51324186951144246</v>
      </c>
      <c r="BA3">
        <f>_xlfn.STDEV.S('panel reg'!G411:N411)</f>
        <v>1.5384347847712654</v>
      </c>
    </row>
    <row r="4" spans="1:53">
      <c r="A4">
        <v>1</v>
      </c>
      <c r="B4">
        <v>3</v>
      </c>
      <c r="C4" t="s">
        <v>3</v>
      </c>
      <c r="D4">
        <v>40104906.127890117</v>
      </c>
      <c r="E4" s="9">
        <v>5.5003850207656555</v>
      </c>
      <c r="F4">
        <v>32.784302513774357</v>
      </c>
      <c r="G4">
        <v>1110000</v>
      </c>
      <c r="H4" s="9">
        <f>AVERAGE('panel reg'!G4:N4)</f>
        <v>-0.19640031761111673</v>
      </c>
      <c r="I4" s="9">
        <f>AVERAGE('panel reg'!G38:N38)</f>
        <v>5.7076947327918699</v>
      </c>
      <c r="J4" s="9">
        <f>AVERAGE('panel reg'!G72:N72)</f>
        <v>5.4103972580913471</v>
      </c>
      <c r="K4">
        <f>AVERAGE('panel reg'!G106:N106)</f>
        <v>47051983.265986264</v>
      </c>
      <c r="L4">
        <f>AVERAGE('panel reg'!G140:N140)</f>
        <v>7688129.5297572706</v>
      </c>
      <c r="M4" s="9">
        <f>AVERAGE('panel reg'!G174:N174)</f>
        <v>16.317904759167387</v>
      </c>
      <c r="N4">
        <f>AVERAGE('panel reg'!G208:N208)</f>
        <v>24383861.717994556</v>
      </c>
      <c r="O4" s="9">
        <f>AVERAGE('panel reg'!G242:N242)</f>
        <v>51.690922882571137</v>
      </c>
      <c r="P4">
        <f>AVERAGE('panel reg'!G276:N276)</f>
        <v>14854347.412245968</v>
      </c>
      <c r="Q4" s="9">
        <f>AVERAGE('panel reg'!G310:N310)</f>
        <v>30.920784674979025</v>
      </c>
      <c r="R4" s="9">
        <f>AVERAGE('panel reg'!G344:N344)</f>
        <v>5.1082449926965392</v>
      </c>
      <c r="S4" s="9">
        <f>AVERAGE('panel reg'!G378:N378)</f>
        <v>5.1217381220138662</v>
      </c>
      <c r="T4" s="9">
        <f>AVERAGE('panel reg'!G412:N412)</f>
        <v>5.4823178672274206</v>
      </c>
      <c r="U4" s="9">
        <f>AVERAGE('panel reg'!G446:N446)</f>
        <v>18.101744723982378</v>
      </c>
      <c r="V4" s="9">
        <f>AVERAGE('panel reg'!G480:N480)</f>
        <v>124.80096413377143</v>
      </c>
      <c r="W4" s="9">
        <f>AVERAGE('panel reg'!G514:N514)</f>
        <v>-0.53106741382057432</v>
      </c>
      <c r="X4" s="9">
        <f>('panel reg'!G548+'panel reg'!H548+'panel reg'!I548+'panel reg'!K548+'panel reg'!M548+'panel reg'!N548)/6</f>
        <v>4.8937903943148759</v>
      </c>
      <c r="Y4" s="9">
        <f>'panel reg'!N548</f>
        <v>2.4784023312167802</v>
      </c>
      <c r="Z4" s="9">
        <f>AVERAGE('panel reg'!G1466:N1466)</f>
        <v>4.6872974977981654</v>
      </c>
      <c r="AA4" s="9">
        <f>AVERAGE('panel reg'!G616:N616)</f>
        <v>0.14765881128820271</v>
      </c>
      <c r="AB4" s="9">
        <f>AVERAGE('panel reg'!G650:N650)</f>
        <v>1.0725640045166738</v>
      </c>
      <c r="AC4" s="9">
        <f>AVERAGE('panel reg'!G684:N684)</f>
        <v>1.4688433636808129</v>
      </c>
      <c r="AD4" s="9">
        <f>AVERAGE('panel reg'!G752:N752)</f>
        <v>2.230329169636597</v>
      </c>
      <c r="AE4" s="9">
        <f>AVERAGE('panel reg'!G786:N786)</f>
        <v>1.396764732125984</v>
      </c>
      <c r="AF4" s="9">
        <f>AVERAGE('panel reg'!G820:N820)</f>
        <v>0.54161721869067547</v>
      </c>
      <c r="AG4" s="9">
        <f>AVERAGE('panel reg'!G854:N854)</f>
        <v>5.951170290809018</v>
      </c>
      <c r="AH4" s="9">
        <f>AVERAGE('panel reg'!G718:N718)</f>
        <v>72.456524580989708</v>
      </c>
      <c r="AI4" s="9">
        <f>AVERAGE('panel reg'!G922:N922)</f>
        <v>4.1953233877932039</v>
      </c>
      <c r="AJ4" s="9">
        <f>AVERAGE('panel reg'!G956:N956)</f>
        <v>9.974377773555906</v>
      </c>
      <c r="AK4" s="9">
        <f>AVERAGE('panel reg'!G990:N990)</f>
        <v>10.87265135948957</v>
      </c>
      <c r="AL4" s="9">
        <f>AVERAGE('panel reg'!G1024:N1024)</f>
        <v>13.220709352950193</v>
      </c>
      <c r="AM4" s="9">
        <f>AVERAGE('panel reg'!G1058:N1058)</f>
        <v>10.661237679583426</v>
      </c>
      <c r="AN4" s="9">
        <f>AVERAGE('panel reg'!G1092:N1092)</f>
        <v>16.365528961595821</v>
      </c>
      <c r="AO4" s="9">
        <f>AVERAGE('panel reg'!G1126:N1126)</f>
        <v>2.098386218476703</v>
      </c>
      <c r="AP4">
        <f>AVERAGE('panel reg'!G1160:N1160)</f>
        <v>7655.480446927374</v>
      </c>
      <c r="AQ4" s="10">
        <f>AVERAGE('panel reg'!G1194:N1194)</f>
        <v>494009.39999999997</v>
      </c>
      <c r="AR4" s="10">
        <f>'panel reg'!G1228</f>
        <v>1370331</v>
      </c>
      <c r="AS4" s="9">
        <f>AVERAGE('panel reg'!G1262:N1262)</f>
        <v>82.217750309961602</v>
      </c>
      <c r="AT4" s="9">
        <f>AVERAGE('panel reg'!G1296:N1296)</f>
        <v>83.434363975776989</v>
      </c>
      <c r="AU4">
        <f>AVERAGE('panel reg'!G1330:N1330)</f>
        <v>2864.8204686287227</v>
      </c>
      <c r="AV4">
        <v>3.9348658093749933E-2</v>
      </c>
      <c r="AW4">
        <f>AVERAGE('panel reg'!G1364:N1364)</f>
        <v>1117454.0840203399</v>
      </c>
      <c r="AX4">
        <f>AVERAGE('panel reg'!J1398:M1398)</f>
        <v>14265</v>
      </c>
      <c r="AY4">
        <f>AVERAGE('panel reg'!G1432:N1432)</f>
        <v>4.4756540227163066</v>
      </c>
      <c r="AZ4">
        <f>_xlfn.STDEV.S('panel reg'!G1432:N1432)</f>
        <v>0.6795296505635855</v>
      </c>
      <c r="BA4">
        <f>_xlfn.STDEV.S('panel reg'!G412:N412)</f>
        <v>0.70976800689433606</v>
      </c>
    </row>
    <row r="5" spans="1:53">
      <c r="A5">
        <v>1</v>
      </c>
      <c r="B5">
        <v>4</v>
      </c>
      <c r="C5" t="s">
        <v>4</v>
      </c>
      <c r="D5">
        <v>310385592.46542704</v>
      </c>
      <c r="E5" s="9">
        <v>6.8284418116085943</v>
      </c>
      <c r="F5">
        <v>29.193072461944919</v>
      </c>
      <c r="G5">
        <v>1042000</v>
      </c>
      <c r="H5" s="9">
        <f>AVERAGE('panel reg'!G5:N5)</f>
        <v>-0.11586743408605382</v>
      </c>
      <c r="I5" s="9">
        <f>AVERAGE('panel reg'!G39:N39)</f>
        <v>5.2874654345820211</v>
      </c>
      <c r="J5" s="9">
        <f>AVERAGE('panel reg'!G73:N73)</f>
        <v>5.268617240067007</v>
      </c>
      <c r="K5">
        <f>AVERAGE('panel reg'!G107:N107)</f>
        <v>381125146.55817837</v>
      </c>
      <c r="L5">
        <f>AVERAGE('panel reg'!G141:N141)</f>
        <v>60462637.554099306</v>
      </c>
      <c r="M5" s="9">
        <f>AVERAGE('panel reg'!G175:N175)</f>
        <v>15.850513852842859</v>
      </c>
      <c r="N5">
        <f>AVERAGE('panel reg'!G209:N209)</f>
        <v>219676700.48692769</v>
      </c>
      <c r="O5" s="9">
        <f>AVERAGE('panel reg'!G243:N243)</f>
        <v>57.711330419124636</v>
      </c>
      <c r="P5">
        <f>AVERAGE('panel reg'!G277:N277)</f>
        <v>238547295.69537008</v>
      </c>
      <c r="Q5" s="9">
        <f>AVERAGE('panel reg'!G311:N311)</f>
        <v>61.369043115746948</v>
      </c>
      <c r="R5" s="9">
        <f>AVERAGE('panel reg'!G345:N345)</f>
        <v>4.4557849175353379</v>
      </c>
      <c r="S5" s="9">
        <f>AVERAGE('panel reg'!G379:N379)</f>
        <v>6.4151552980279298</v>
      </c>
      <c r="T5" s="9">
        <f>AVERAGE('panel reg'!G413:N413)</f>
        <v>5.1560760469951807</v>
      </c>
      <c r="U5" s="9">
        <f>AVERAGE('panel reg'!G447:N447)</f>
        <v>15.330858178111663</v>
      </c>
      <c r="V5" s="9">
        <f>AVERAGE('panel reg'!G481:N481)</f>
        <v>126.18480956895311</v>
      </c>
      <c r="W5" s="9">
        <f>AVERAGE('panel reg'!G515:N515)</f>
        <v>-5.1670553436007821E-2</v>
      </c>
      <c r="X5" s="9">
        <f>('panel reg'!G549+'panel reg'!H549+'panel reg'!I549+'panel reg'!K549+'panel reg'!M549+'panel reg'!N549)/6</f>
        <v>4.9274664311296883</v>
      </c>
      <c r="Y5" s="9">
        <f>'panel reg'!N549</f>
        <v>3.29681112646246</v>
      </c>
      <c r="Z5" s="9">
        <f>AVERAGE('panel reg'!G1467:N1467)</f>
        <v>4.7623420986192277</v>
      </c>
      <c r="AA5" s="9">
        <f>AVERAGE('panel reg'!G617:N617)</f>
        <v>0.16488942903935921</v>
      </c>
      <c r="AB5" s="9">
        <f>AVERAGE('panel reg'!G651:N651)</f>
        <v>0.59564049587449031</v>
      </c>
      <c r="AC5" s="9">
        <f>AVERAGE('panel reg'!G685:N685)</f>
        <v>0.34212516623150058</v>
      </c>
      <c r="AD5" s="9">
        <f>AVERAGE('panel reg'!G753:N753)</f>
        <v>2.4319917402817897</v>
      </c>
      <c r="AE5" s="9">
        <f>AVERAGE('panel reg'!G787:N787)</f>
        <v>0.49348718765343236</v>
      </c>
      <c r="AF5" s="9">
        <f>AVERAGE('panel reg'!G821:N821)</f>
        <v>0.35757090921494283</v>
      </c>
      <c r="AG5" s="9">
        <f>AVERAGE('panel reg'!G855:N855)</f>
        <v>4.1820203204695758</v>
      </c>
      <c r="AH5" s="9">
        <f>AVERAGE('panel reg'!G719:N719)</f>
        <v>75.522746622011937</v>
      </c>
      <c r="AI5" s="9">
        <f>AVERAGE('panel reg'!G923:N923)</f>
        <v>4.794829118770255</v>
      </c>
      <c r="AJ5" s="9">
        <f>AVERAGE('panel reg'!G957:N957)</f>
        <v>4.3082992781690734</v>
      </c>
      <c r="AK5" s="9">
        <f>AVERAGE('panel reg'!G991:N991)</f>
        <v>16.035857706390214</v>
      </c>
      <c r="AL5" s="9">
        <f>AVERAGE('panel reg'!G1025:N1025)</f>
        <v>15.831780157332155</v>
      </c>
      <c r="AM5" s="9">
        <f>AVERAGE('panel reg'!G1059:N1059)</f>
        <v>13.378481312781279</v>
      </c>
      <c r="AN5" s="9">
        <f>AVERAGE('panel reg'!G1093:N1093)</f>
        <v>18.725706586799674</v>
      </c>
      <c r="AO5" s="9">
        <f>AVERAGE('panel reg'!G1127:N1127)</f>
        <v>2.9485766145763286</v>
      </c>
      <c r="AP5">
        <f>AVERAGE('panel reg'!G1161:N1161)</f>
        <v>20024.115771812081</v>
      </c>
      <c r="AQ5" s="10">
        <f>AVERAGE('panel reg'!G1195:N1195)</f>
        <v>3818861.3000000003</v>
      </c>
      <c r="AR5" s="10">
        <f>'panel reg'!G1229</f>
        <v>11934373</v>
      </c>
      <c r="AS5" s="9">
        <f>AVERAGE('panel reg'!G1263:N1263)</f>
        <v>9.4404232212282952</v>
      </c>
      <c r="AT5" s="9">
        <f>AVERAGE('panel reg'!G1297:N1297)</f>
        <v>1235.0690060561403</v>
      </c>
      <c r="AU5">
        <f>AVERAGE('panel reg'!G1331:N1331)</f>
        <v>39442.02648455937</v>
      </c>
      <c r="AV5">
        <v>3.9348658093749933E-2</v>
      </c>
      <c r="AW5">
        <f>AVERAGE('panel reg'!G1365:N1365)</f>
        <v>1014825.0839609901</v>
      </c>
      <c r="AX5">
        <f>AVERAGE('panel reg'!J1399:M1399)</f>
        <v>18905.75</v>
      </c>
      <c r="AY5">
        <f>AVERAGE('panel reg'!G1433:N1433)</f>
        <v>5.8558129875850433</v>
      </c>
      <c r="AZ5">
        <f>_xlfn.STDEV.S('panel reg'!G1433:N1433)</f>
        <v>0.57901667068483809</v>
      </c>
      <c r="BA5">
        <f>_xlfn.STDEV.S('panel reg'!G413:N413)</f>
        <v>0.25532941718648611</v>
      </c>
    </row>
    <row r="6" spans="1:53">
      <c r="A6">
        <v>1</v>
      </c>
      <c r="B6">
        <v>5</v>
      </c>
      <c r="C6" t="s">
        <v>5</v>
      </c>
      <c r="D6">
        <v>32363037.833054721</v>
      </c>
      <c r="E6" s="9">
        <v>6.8261427136047228</v>
      </c>
      <c r="F6">
        <v>18.864878032789349</v>
      </c>
      <c r="G6">
        <v>930000</v>
      </c>
      <c r="H6" s="9">
        <f>AVERAGE('panel reg'!G6:N6)</f>
        <v>5.0320864753122072E-2</v>
      </c>
      <c r="I6" s="9">
        <f>AVERAGE('panel reg'!G40:N40)</f>
        <v>5.4397606611127838</v>
      </c>
      <c r="J6" s="9">
        <f>AVERAGE('panel reg'!G74:N74)</f>
        <v>5.3092876720086064</v>
      </c>
      <c r="K6">
        <f>AVERAGE('panel reg'!G108:N108)</f>
        <v>39205763.72913184</v>
      </c>
      <c r="L6">
        <f>AVERAGE('panel reg'!G142:N142)</f>
        <v>6488763.2963969484</v>
      </c>
      <c r="M6" s="9">
        <f>AVERAGE('panel reg'!G176:N176)</f>
        <v>16.444260450523366</v>
      </c>
      <c r="N6">
        <f>AVERAGE('panel reg'!G210:N210)</f>
        <v>24805392.773956232</v>
      </c>
      <c r="O6" s="9">
        <f>AVERAGE('panel reg'!G244:N244)</f>
        <v>63.222313806789344</v>
      </c>
      <c r="P6">
        <f>AVERAGE('panel reg'!G278:N278)</f>
        <v>18065012.772769347</v>
      </c>
      <c r="Q6" s="9">
        <f>AVERAGE('panel reg'!G312:N312)</f>
        <v>45.32610581358459</v>
      </c>
      <c r="R6" s="9">
        <f>AVERAGE('panel reg'!G346:N346)</f>
        <v>3.4207456429364984</v>
      </c>
      <c r="S6" s="9">
        <f>AVERAGE('panel reg'!G380:N380)</f>
        <v>7.6650539456648374</v>
      </c>
      <c r="T6" s="9">
        <f>AVERAGE('panel reg'!G414:N414)</f>
        <v>5.6159657875305635</v>
      </c>
      <c r="U6" s="9">
        <f>AVERAGE('panel reg'!G448:N448)</f>
        <v>13.934797944094319</v>
      </c>
      <c r="V6" s="9">
        <f>AVERAGE('panel reg'!G482:N482)</f>
        <v>126.45582154343839</v>
      </c>
      <c r="W6" s="9">
        <f>AVERAGE('panel reg'!G516:N516)</f>
        <v>5.6531745641498876E-2</v>
      </c>
      <c r="X6" s="9">
        <f>('panel reg'!G550+'panel reg'!H550+'panel reg'!I550+'panel reg'!K550+'panel reg'!M550+'panel reg'!N550)/6</f>
        <v>5.0378955196152839</v>
      </c>
      <c r="Y6" s="9">
        <f>'panel reg'!N550</f>
        <v>2.14529723208065</v>
      </c>
      <c r="Z6" s="9">
        <f>AVERAGE('panel reg'!G1468:N1468)</f>
        <v>4.6028956046993903</v>
      </c>
      <c r="AA6" s="9">
        <f>AVERAGE('panel reg'!G618:N618)</f>
        <v>6.5215664100949949E-2</v>
      </c>
      <c r="AB6" s="9">
        <f>AVERAGE('panel reg'!G652:N652)</f>
        <v>0.83599915703217342</v>
      </c>
      <c r="AC6" s="9">
        <f>AVERAGE('panel reg'!G686:N686)</f>
        <v>0.78484373216347858</v>
      </c>
      <c r="AD6" s="9">
        <f>AVERAGE('panel reg'!G754:N754)</f>
        <v>2.3880397665713797</v>
      </c>
      <c r="AE6" s="9">
        <f>AVERAGE('panel reg'!G788:N788)</f>
        <v>0.91735028659484807</v>
      </c>
      <c r="AF6" s="9">
        <f>AVERAGE('panel reg'!G822:N822)</f>
        <v>0.37924241027039363</v>
      </c>
      <c r="AG6" s="9">
        <f>AVERAGE('panel reg'!G856:N856)</f>
        <v>4.2405779116349009</v>
      </c>
      <c r="AH6" s="9">
        <f>AVERAGE('panel reg'!G720:N720)</f>
        <v>42.611459167428087</v>
      </c>
      <c r="AI6" s="9">
        <f>AVERAGE('panel reg'!G924:N924)</f>
        <v>4.9209910983088303</v>
      </c>
      <c r="AJ6" s="9">
        <f>AVERAGE('panel reg'!G958:N958)</f>
        <v>19.239141038187455</v>
      </c>
      <c r="AK6" s="9">
        <f>AVERAGE('panel reg'!G992:N992)</f>
        <v>14.47551149871892</v>
      </c>
      <c r="AL6" s="9">
        <f>AVERAGE('panel reg'!G1026:N1026)</f>
        <v>18.778692456267926</v>
      </c>
      <c r="AM6" s="9">
        <f>AVERAGE('panel reg'!G1060:N1060)</f>
        <v>19.140085009024396</v>
      </c>
      <c r="AN6" s="9">
        <f>AVERAGE('panel reg'!G1094:N1094)</f>
        <v>19.053605275665188</v>
      </c>
      <c r="AO6" s="9">
        <f>AVERAGE('panel reg'!G1128:N1128)</f>
        <v>3.6120617146668503</v>
      </c>
      <c r="AP6">
        <f>AVERAGE('panel reg'!G1162:N1162)</f>
        <v>5303.5014164305949</v>
      </c>
      <c r="AQ6" s="10">
        <f>AVERAGE('panel reg'!G1196:N1196)</f>
        <v>1428783.6999999997</v>
      </c>
      <c r="AR6" s="10">
        <f>'panel reg'!G1230</f>
        <v>1872136</v>
      </c>
      <c r="AS6" s="9">
        <f>AVERAGE('panel reg'!G1264:N1264)</f>
        <v>60.180206993509032</v>
      </c>
      <c r="AT6" s="9">
        <f>AVERAGE('panel reg'!G1298:N1298)</f>
        <v>93.985892095768264</v>
      </c>
      <c r="AU6">
        <f>AVERAGE('panel reg'!G1332:N1332)</f>
        <v>1968.2270301828344</v>
      </c>
      <c r="AV6">
        <v>3.9348658093749933E-2</v>
      </c>
      <c r="AW6">
        <f>AVERAGE('panel reg'!G1366:N1366)</f>
        <v>805934.1367780501</v>
      </c>
      <c r="AX6">
        <f>AVERAGE('panel reg'!J1400:M1400)</f>
        <v>13247.25</v>
      </c>
      <c r="AY6">
        <f>AVERAGE('panel reg'!G1434:N1434)</f>
        <v>5.464586412003225</v>
      </c>
      <c r="AZ6">
        <f>_xlfn.STDEV.S('panel reg'!G1434:N1434)</f>
        <v>0.66274127863191123</v>
      </c>
      <c r="BA6">
        <f>_xlfn.STDEV.S('panel reg'!G414:N414)</f>
        <v>0.55101730892621692</v>
      </c>
    </row>
    <row r="7" spans="1:53">
      <c r="A7">
        <v>4</v>
      </c>
      <c r="B7">
        <v>6</v>
      </c>
      <c r="C7" t="s">
        <v>6</v>
      </c>
      <c r="D7">
        <v>17987074.868295383</v>
      </c>
      <c r="E7" s="9">
        <v>7.9067621267939439</v>
      </c>
      <c r="F7">
        <v>17.292537396309989</v>
      </c>
      <c r="G7">
        <v>837500</v>
      </c>
      <c r="H7" s="9">
        <f>AVERAGE('panel reg'!G7:N7)</f>
        <v>2.8025862946772853E-2</v>
      </c>
      <c r="I7" s="9">
        <f>AVERAGE('panel reg'!G41:N41)</f>
        <v>4.1835488788189341</v>
      </c>
      <c r="J7" s="9">
        <f>AVERAGE('panel reg'!G75:N75)</f>
        <v>4.0323706441535201</v>
      </c>
      <c r="K7">
        <f>AVERAGE('panel reg'!G109:N109)</f>
        <v>22994033.483536921</v>
      </c>
      <c r="L7">
        <f>AVERAGE('panel reg'!G143:N143)</f>
        <v>2998515.9509179965</v>
      </c>
      <c r="M7" s="9">
        <f>AVERAGE('panel reg'!G177:N177)</f>
        <v>12.947288005532947</v>
      </c>
      <c r="N7">
        <f>AVERAGE('panel reg'!G211:N211)</f>
        <v>14016154.477697987</v>
      </c>
      <c r="O7" s="9">
        <f>AVERAGE('panel reg'!G245:N245)</f>
        <v>60.947082026413256</v>
      </c>
      <c r="P7">
        <f>AVERAGE('panel reg'!G279:N279)</f>
        <v>10473006.827498561</v>
      </c>
      <c r="Q7" s="9">
        <f>AVERAGE('panel reg'!G313:N313)</f>
        <v>44.589240770001183</v>
      </c>
      <c r="R7" s="9">
        <f>AVERAGE('panel reg'!G347:N347)</f>
        <v>6.7524567824008814</v>
      </c>
      <c r="S7" s="9">
        <f>AVERAGE('panel reg'!G381:N381)</f>
        <v>9.3170678879913442</v>
      </c>
      <c r="T7" s="9">
        <f>AVERAGE('panel reg'!G415:N415)</f>
        <v>6.7304803858249747</v>
      </c>
      <c r="U7" s="9">
        <f>AVERAGE('panel reg'!G449:N449)</f>
        <v>16.388840336661577</v>
      </c>
      <c r="V7" s="9">
        <f>AVERAGE('panel reg'!G483:N483)</f>
        <v>117.55289374125414</v>
      </c>
      <c r="W7" s="9">
        <f>AVERAGE('panel reg'!G517:N517)</f>
        <v>-4.4453040124016185E-3</v>
      </c>
      <c r="X7" s="9">
        <f>('panel reg'!G551+'panel reg'!H551+'panel reg'!I551+'panel reg'!K551+'panel reg'!M551+'panel reg'!N551)/6</f>
        <v>5.3213553784783967</v>
      </c>
      <c r="Y7" s="9">
        <f>'panel reg'!N551</f>
        <v>2.4148180627092799</v>
      </c>
      <c r="Z7" s="9">
        <f>AVERAGE('panel reg'!G1469:N1469)</f>
        <v>4.7491874858343435</v>
      </c>
      <c r="AA7" s="9">
        <f>AVERAGE('panel reg'!G619:N619)</f>
        <v>0.13136360836902283</v>
      </c>
      <c r="AB7" s="9">
        <f>AVERAGE('panel reg'!G653:N653)</f>
        <v>0.89076382020506284</v>
      </c>
      <c r="AC7" s="9">
        <f>AVERAGE('panel reg'!G687:N687)</f>
        <v>0.88734413290469505</v>
      </c>
      <c r="AD7" s="9">
        <f>AVERAGE('panel reg'!G755:N755)</f>
        <v>1.6397636965222484</v>
      </c>
      <c r="AE7" s="9">
        <f>AVERAGE('panel reg'!G789:N789)</f>
        <v>0.76257583194060752</v>
      </c>
      <c r="AF7" s="9">
        <f>AVERAGE('panel reg'!G823:N823)</f>
        <v>0.43492350802602037</v>
      </c>
      <c r="AG7" s="9">
        <f>AVERAGE('panel reg'!G857:N857)</f>
        <v>5.9364050827062149</v>
      </c>
      <c r="AH7" s="9">
        <f>AVERAGE('panel reg'!G721:N721)</f>
        <v>44.405551821306972</v>
      </c>
      <c r="AI7" s="9">
        <f>AVERAGE('panel reg'!G925:N925)</f>
        <v>4.6222449902495324</v>
      </c>
      <c r="AJ7" s="9">
        <f>AVERAGE('panel reg'!G959:N959)</f>
        <v>21.465442597598759</v>
      </c>
      <c r="AK7" s="9">
        <f>AVERAGE('panel reg'!G993:N993)</f>
        <v>14.063769759987206</v>
      </c>
      <c r="AL7" s="9">
        <f>AVERAGE('panel reg'!G1027:N1027)</f>
        <v>13.375655981988285</v>
      </c>
      <c r="AM7" s="9">
        <f>AVERAGE('panel reg'!G1061:N1061)</f>
        <v>11.839142495398468</v>
      </c>
      <c r="AN7" s="9">
        <f>AVERAGE('panel reg'!G1095:N1095)</f>
        <v>15.858683727973592</v>
      </c>
      <c r="AO7" s="9">
        <f>AVERAGE('panel reg'!G1129:N1129)</f>
        <v>2.9316405350586536</v>
      </c>
      <c r="AP7">
        <f>AVERAGE('panel reg'!G1163:N1163)</f>
        <v>6617.9532163742688</v>
      </c>
      <c r="AQ7" s="10">
        <f>AVERAGE('panel reg'!G1197:N1197)</f>
        <v>542572</v>
      </c>
      <c r="AR7" s="10">
        <f>'panel reg'!G1231</f>
        <v>1131670</v>
      </c>
      <c r="AS7" s="9">
        <f>AVERAGE('panel reg'!G1265:N1265)</f>
        <v>99.556877888430364</v>
      </c>
      <c r="AT7" s="9">
        <f>AVERAGE('panel reg'!G1299:N1299)</f>
        <v>100.52971155016358</v>
      </c>
      <c r="AU7">
        <f>AVERAGE('panel reg'!G1333:N1333)</f>
        <v>2042.6304076937356</v>
      </c>
      <c r="AV7">
        <v>3.9348658093749933E-2</v>
      </c>
      <c r="AW7">
        <f>AVERAGE('panel reg'!G1367:N1367)</f>
        <v>705335.56449129106</v>
      </c>
      <c r="AX7">
        <f>AVERAGE('panel reg'!J1401:M1401)</f>
        <v>11876.5</v>
      </c>
      <c r="AY7">
        <f>AVERAGE('panel reg'!G1435:N1435)</f>
        <v>6.9043064857882692</v>
      </c>
      <c r="AZ7">
        <f>_xlfn.STDEV.S('panel reg'!G1435:N1435)</f>
        <v>0.63094582062929971</v>
      </c>
      <c r="BA7">
        <f>_xlfn.STDEV.S('panel reg'!G415:N415)</f>
        <v>0.20655709228923735</v>
      </c>
    </row>
    <row r="8" spans="1:53">
      <c r="A8">
        <v>3</v>
      </c>
      <c r="B8">
        <v>7</v>
      </c>
      <c r="C8" t="s">
        <v>7</v>
      </c>
      <c r="D8">
        <v>44423335.147047035</v>
      </c>
      <c r="E8" s="9">
        <v>3.630161277654858</v>
      </c>
      <c r="F8">
        <v>58.419318677059628</v>
      </c>
      <c r="G8">
        <v>1450000</v>
      </c>
      <c r="H8" s="9">
        <f>AVERAGE('panel reg'!G8:N8)</f>
        <v>-1.1387378138176936</v>
      </c>
      <c r="I8" s="9">
        <f>AVERAGE('panel reg'!G42:N42)</f>
        <v>4.4924056853668173</v>
      </c>
      <c r="J8" s="9">
        <f>AVERAGE('panel reg'!G76:N76)</f>
        <v>4.5524327566198313</v>
      </c>
      <c r="K8">
        <f>AVERAGE('panel reg'!G110:N110)</f>
        <v>53607779.01838088</v>
      </c>
      <c r="L8">
        <f>AVERAGE('panel reg'!G144:N144)</f>
        <v>3555997.8415329396</v>
      </c>
      <c r="M8" s="9">
        <f>AVERAGE('panel reg'!G178:N178)</f>
        <v>6.5824462036740057</v>
      </c>
      <c r="N8">
        <f>AVERAGE('panel reg'!G212:N212)</f>
        <v>14001245.490143366</v>
      </c>
      <c r="O8" s="9">
        <f>AVERAGE('panel reg'!G246:N246)</f>
        <v>26.056592640429393</v>
      </c>
      <c r="P8">
        <f>AVERAGE('panel reg'!G280:N280)</f>
        <v>12049911.549222</v>
      </c>
      <c r="Q8" s="9">
        <f>AVERAGE('panel reg'!G314:N314)</f>
        <v>21.784607772925238</v>
      </c>
      <c r="R8" s="9">
        <f>AVERAGE('panel reg'!G348:N348)</f>
        <v>3.9816865362159115</v>
      </c>
      <c r="S8" s="9">
        <f>AVERAGE('panel reg'!G382:N382)</f>
        <v>7.7889171607381211</v>
      </c>
      <c r="T8" s="9">
        <f>AVERAGE('panel reg'!G416:N416)</f>
        <v>5.2384392834873976</v>
      </c>
      <c r="U8" s="9">
        <f>AVERAGE('panel reg'!G450:N450)</f>
        <v>21.673066798756032</v>
      </c>
      <c r="V8" s="9">
        <f>AVERAGE('panel reg'!G484:N484)</f>
        <v>119.52632630024134</v>
      </c>
      <c r="W8" s="9">
        <f>AVERAGE('panel reg'!G518:N518)</f>
        <v>-0.10415905614615784</v>
      </c>
      <c r="X8" s="9">
        <f>('panel reg'!G552+'panel reg'!H552+'panel reg'!I552+'panel reg'!K552+'panel reg'!M552+'panel reg'!N552)/6</f>
        <v>5.1235443563153584</v>
      </c>
      <c r="Y8" s="9">
        <f>'panel reg'!N552</f>
        <v>1.45992164560543</v>
      </c>
      <c r="Z8" s="9">
        <f>AVERAGE('panel reg'!G1470:N1470)</f>
        <v>4.5905967436936512</v>
      </c>
      <c r="AA8" s="9">
        <f>AVERAGE('panel reg'!G620:N620)</f>
        <v>0.567891662497783</v>
      </c>
      <c r="AB8" s="9">
        <f>AVERAGE('panel reg'!G654:N654)</f>
        <v>1.0957932014382232</v>
      </c>
      <c r="AC8" s="9">
        <f>AVERAGE('panel reg'!G688:N688)</f>
        <v>0.83942466692099971</v>
      </c>
      <c r="AD8" s="9">
        <f>AVERAGE('panel reg'!G756:N756)</f>
        <v>1.7058855747287074</v>
      </c>
      <c r="AE8" s="9">
        <f>AVERAGE('panel reg'!G790:N790)</f>
        <v>1.5489092178923927</v>
      </c>
      <c r="AF8" s="9">
        <f>AVERAGE('panel reg'!G824:N824)</f>
        <v>0.41580582879962957</v>
      </c>
      <c r="AG8" s="9">
        <f>AVERAGE('panel reg'!G858:N858)</f>
        <v>4.2298962276694638</v>
      </c>
      <c r="AH8" s="9">
        <f>AVERAGE('panel reg'!G722:N722)</f>
        <v>136.7353198513664</v>
      </c>
      <c r="AI8" s="9">
        <f>AVERAGE('panel reg'!G926:N926)</f>
        <v>3.7995871886702952</v>
      </c>
      <c r="AJ8" s="9">
        <f>AVERAGE('panel reg'!G960:N960)</f>
        <v>16.926252017475235</v>
      </c>
      <c r="AK8" s="9">
        <f>AVERAGE('panel reg'!G994:N994)</f>
        <v>11.377299667320663</v>
      </c>
      <c r="AL8" s="9">
        <f>AVERAGE('panel reg'!G1028:N1028)</f>
        <v>12.074409925938605</v>
      </c>
      <c r="AM8" s="9">
        <f>AVERAGE('panel reg'!G1062:N1062)</f>
        <v>13.429844882944302</v>
      </c>
      <c r="AN8" s="9">
        <f>AVERAGE('panel reg'!G1096:N1096)</f>
        <v>12.458457773855997</v>
      </c>
      <c r="AO8" s="9">
        <f>AVERAGE('panel reg'!G1130:N1130)</f>
        <v>1.4102583394839359</v>
      </c>
      <c r="AP8">
        <f>AVERAGE('panel reg'!G1164:N1164)</f>
        <v>4826.7722222222219</v>
      </c>
      <c r="AQ8" s="10">
        <f>AVERAGE('panel reg'!G1198:N1198)</f>
        <v>359240.60000000003</v>
      </c>
      <c r="AR8" s="10">
        <f>'panel reg'!G1232</f>
        <v>868819</v>
      </c>
      <c r="AS8" s="9">
        <f>AVERAGE('panel reg'!G1266:N1266)</f>
        <v>129.67664381188717</v>
      </c>
      <c r="AT8" s="9">
        <f>AVERAGE('panel reg'!G1300:N1300)</f>
        <v>8.7168134001621116</v>
      </c>
      <c r="AU8">
        <f>AVERAGE('panel reg'!G1334:N1334)</f>
        <v>537.84390822524801</v>
      </c>
      <c r="AV8">
        <v>3.9348658093749933E-2</v>
      </c>
      <c r="AW8">
        <f>AVERAGE('panel reg'!G1368:N1368)</f>
        <v>967900.49588013079</v>
      </c>
      <c r="AX8">
        <f>AVERAGE('panel reg'!J1402:M1402)</f>
        <v>19455.75</v>
      </c>
      <c r="AY8">
        <f>AVERAGE('panel reg'!G1436:N1436)</f>
        <v>4.7453784022117995</v>
      </c>
      <c r="AZ8">
        <f>_xlfn.STDEV.S('panel reg'!G1436:N1436)</f>
        <v>1.514626970093309</v>
      </c>
      <c r="BA8">
        <f>_xlfn.STDEV.S('panel reg'!G416:N416)</f>
        <v>1.5415297715897183</v>
      </c>
    </row>
    <row r="9" spans="1:53">
      <c r="A9">
        <v>2</v>
      </c>
      <c r="B9">
        <v>8</v>
      </c>
      <c r="C9" t="s">
        <v>8</v>
      </c>
      <c r="D9">
        <v>1222527924.8916712</v>
      </c>
      <c r="E9" s="9">
        <v>6.5329755610037923</v>
      </c>
      <c r="F9">
        <v>127.28925934249766</v>
      </c>
      <c r="G9">
        <v>1529150</v>
      </c>
      <c r="H9" s="9">
        <f>AVERAGE('panel reg'!G9:N9)</f>
        <v>-6.7986236554761534E-2</v>
      </c>
      <c r="I9" s="9">
        <f>AVERAGE('panel reg'!G43:N43)</f>
        <v>4.7629844844703921</v>
      </c>
      <c r="J9" s="9">
        <f>AVERAGE('panel reg'!G77:N77)</f>
        <v>4.6706084564209522</v>
      </c>
      <c r="K9">
        <f>AVERAGE('panel reg'!G111:N111)</f>
        <v>1512144407.9864588</v>
      </c>
      <c r="L9">
        <f>AVERAGE('panel reg'!G145:N145)</f>
        <v>320723810.22323567</v>
      </c>
      <c r="M9" s="9">
        <f>AVERAGE('panel reg'!G179:N179)</f>
        <v>21.263715696166457</v>
      </c>
      <c r="N9">
        <f>AVERAGE('panel reg'!G213:N213)</f>
        <v>883392851.86420107</v>
      </c>
      <c r="O9" s="9">
        <f>AVERAGE('panel reg'!G247:N247)</f>
        <v>58.47845664664348</v>
      </c>
      <c r="P9">
        <f>AVERAGE('panel reg'!G281:N281)</f>
        <v>1121143220.732028</v>
      </c>
      <c r="Q9" s="9">
        <f>AVERAGE('panel reg'!G315:N315)</f>
        <v>74.349739016017637</v>
      </c>
      <c r="R9" s="9">
        <f>AVERAGE('panel reg'!G349:N349)</f>
        <v>1.1513214056054375</v>
      </c>
      <c r="S9" s="9">
        <f>AVERAGE('panel reg'!G383:N383)</f>
        <v>5.4297009863058845</v>
      </c>
      <c r="T9" s="9">
        <f>AVERAGE('panel reg'!G417:N417)</f>
        <v>5.7608998117447907</v>
      </c>
      <c r="U9" s="9">
        <f>AVERAGE('panel reg'!G451:N451)</f>
        <v>6.9918171810414576</v>
      </c>
      <c r="V9" s="9">
        <f>AVERAGE('panel reg'!G485:N485)</f>
        <v>121.11097675146084</v>
      </c>
      <c r="W9" s="9">
        <f>AVERAGE('panel reg'!G519:N519)</f>
        <v>-0.11992635954590003</v>
      </c>
      <c r="X9" s="9">
        <f>('panel reg'!G553+'panel reg'!H553+'panel reg'!I553+'panel reg'!K553+'panel reg'!M553+'panel reg'!N553)/6</f>
        <v>5.3500351342602093</v>
      </c>
      <c r="Y9" s="9">
        <f>'panel reg'!N553</f>
        <v>3.0772927838606798</v>
      </c>
      <c r="Z9" s="9">
        <f>AVERAGE('panel reg'!G1471:N1471)</f>
        <v>4.8395043486786911</v>
      </c>
      <c r="AA9" s="9">
        <f>AVERAGE('panel reg'!G621:N621)</f>
        <v>3.9493216564051678E-2</v>
      </c>
      <c r="AB9" s="9">
        <f>AVERAGE('panel reg'!G655:N655)</f>
        <v>0.49144446264203878</v>
      </c>
      <c r="AC9" s="9">
        <f>AVERAGE('panel reg'!G689:N689)</f>
        <v>0.22204591878938282</v>
      </c>
      <c r="AD9" s="9">
        <f>AVERAGE('panel reg'!G757:N757)</f>
        <v>1.7890593055356143</v>
      </c>
      <c r="AE9" s="9">
        <f>AVERAGE('panel reg'!G791:N791)</f>
        <v>0.29574556381554196</v>
      </c>
      <c r="AF9" s="9">
        <f>AVERAGE('panel reg'!G825:N825)</f>
        <v>0.36960943475743047</v>
      </c>
      <c r="AG9" s="9">
        <f>AVERAGE('panel reg'!G859:N859)</f>
        <v>4.1677119683480939</v>
      </c>
      <c r="AH9" s="9">
        <f>AVERAGE('panel reg'!G723:N723)</f>
        <v>317.25020345921848</v>
      </c>
      <c r="AI9" s="9">
        <f>AVERAGE('panel reg'!G927:N927)</f>
        <v>4.9251234345844948</v>
      </c>
      <c r="AJ9" s="9">
        <f>AVERAGE('panel reg'!G961:N961)</f>
        <v>12.105006289386226</v>
      </c>
      <c r="AK9" s="9">
        <f>AVERAGE('panel reg'!G995:N995)</f>
        <v>13.446895628465944</v>
      </c>
      <c r="AL9" s="9">
        <f>AVERAGE('panel reg'!G1029:N1029)</f>
        <v>16.312722285030446</v>
      </c>
      <c r="AM9" s="9">
        <f>AVERAGE('panel reg'!G1063:N1063)</f>
        <v>14.748901237952397</v>
      </c>
      <c r="AN9" s="9">
        <f>AVERAGE('panel reg'!G1097:N1097)</f>
        <v>18.709420924361009</v>
      </c>
      <c r="AO9" s="9">
        <f>AVERAGE('panel reg'!G1131:N1131)</f>
        <v>4.6281683209935984</v>
      </c>
      <c r="AP9">
        <f>AVERAGE('panel reg'!G1165:N1165)</f>
        <v>21512.99576271186</v>
      </c>
      <c r="AQ9" s="10">
        <f>AVERAGE('panel reg'!G1199:N1199)</f>
        <v>61942617.399999991</v>
      </c>
      <c r="AR9" s="10">
        <f>'panel reg'!G1233</f>
        <v>10154134</v>
      </c>
      <c r="AS9" s="9">
        <f>AVERAGE('panel reg'!G1267:N1267)</f>
        <v>11.095533306927011</v>
      </c>
      <c r="AT9" s="9">
        <f>AVERAGE('panel reg'!G1301:N1301)</f>
        <v>15292.140178611766</v>
      </c>
      <c r="AU9">
        <f>AVERAGE('panel reg'!G1335:N1335)</f>
        <v>2277291.6190817291</v>
      </c>
      <c r="AV9">
        <v>3.9348658093749933E-2</v>
      </c>
      <c r="AW9">
        <f>AVERAGE('panel reg'!G1369:N1369)</f>
        <v>1741639.3971466206</v>
      </c>
      <c r="AX9">
        <f>AVERAGE('panel reg'!J1403:M1403)</f>
        <v>22336.5</v>
      </c>
      <c r="AY9">
        <f>AVERAGE('panel reg'!G1437:N1437)</f>
        <v>6.0686431795114686</v>
      </c>
      <c r="AZ9">
        <f>_xlfn.STDEV.S('panel reg'!G1437:N1437)</f>
        <v>0.22837231294660534</v>
      </c>
      <c r="BA9">
        <f>_xlfn.STDEV.S('panel reg'!G417:N417)</f>
        <v>0.30108666759849034</v>
      </c>
    </row>
    <row r="10" spans="1:53">
      <c r="A10">
        <v>3</v>
      </c>
      <c r="B10">
        <v>9</v>
      </c>
      <c r="C10" t="s">
        <v>9</v>
      </c>
      <c r="D10">
        <v>104615082.11915666</v>
      </c>
      <c r="E10" s="9">
        <v>7.0330946269808683</v>
      </c>
      <c r="F10">
        <v>33.831215021725711</v>
      </c>
      <c r="G10">
        <v>1142500</v>
      </c>
      <c r="H10" s="9">
        <f>AVERAGE('panel reg'!G10:N10)</f>
        <v>-6.0879471236419541E-2</v>
      </c>
      <c r="I10" s="9">
        <f>AVERAGE('panel reg'!G44:N44)</f>
        <v>4.5035946339394961</v>
      </c>
      <c r="J10" s="9">
        <f>AVERAGE('panel reg'!G78:N78)</f>
        <v>4.3345398328571498</v>
      </c>
      <c r="K10">
        <f>AVERAGE('panel reg'!G112:N112)</f>
        <v>127590973.63989457</v>
      </c>
      <c r="L10">
        <f>AVERAGE('panel reg'!G146:N146)</f>
        <v>13330770.482251287</v>
      </c>
      <c r="M10" s="9">
        <f>AVERAGE('panel reg'!G180:N180)</f>
        <v>10.388192097818303</v>
      </c>
      <c r="N10">
        <f>AVERAGE('panel reg'!G214:N214)</f>
        <v>56659516.422342256</v>
      </c>
      <c r="O10" s="9">
        <f>AVERAGE('panel reg'!G248:N248)</f>
        <v>44.494155635145056</v>
      </c>
      <c r="P10">
        <f>AVERAGE('panel reg'!G282:N282)</f>
        <v>36086124.394485377</v>
      </c>
      <c r="Q10" s="9">
        <f>AVERAGE('panel reg'!G316:N316)</f>
        <v>27.962112006307574</v>
      </c>
      <c r="R10" s="9">
        <f>AVERAGE('panel reg'!G350:N350)</f>
        <v>5.8114647965434125</v>
      </c>
      <c r="S10" s="9">
        <f>AVERAGE('panel reg'!G384:N384)</f>
        <v>7.6834599097514964</v>
      </c>
      <c r="T10" s="9">
        <f>AVERAGE('panel reg'!G418:N418)</f>
        <v>4.3155231872905322</v>
      </c>
      <c r="U10" s="9">
        <f>AVERAGE('panel reg'!G452:N452)</f>
        <v>10.761897787320352</v>
      </c>
      <c r="V10" s="9">
        <f>AVERAGE('panel reg'!G486:N486)</f>
        <v>120.23666688418105</v>
      </c>
      <c r="W10" s="9">
        <f>AVERAGE('panel reg'!G520:N520)</f>
        <v>-0.20275621708459912</v>
      </c>
      <c r="X10" s="9">
        <f>('panel reg'!G554+'panel reg'!H554+'panel reg'!I554+'panel reg'!K554+'panel reg'!M554+'panel reg'!N554)/6</f>
        <v>5.3356227597595307</v>
      </c>
      <c r="Y10" s="9">
        <f>'panel reg'!N554</f>
        <v>2.2765567412141401</v>
      </c>
      <c r="Z10" s="9">
        <f>AVERAGE('panel reg'!G1472:N1472)</f>
        <v>4.7151638736306705</v>
      </c>
      <c r="AA10" s="9">
        <f>AVERAGE('panel reg'!G622:N622)</f>
        <v>0.21562286541632691</v>
      </c>
      <c r="AB10" s="9">
        <f>AVERAGE('panel reg'!G656:N656)</f>
        <v>0.79329529230339191</v>
      </c>
      <c r="AC10" s="9">
        <f>AVERAGE('panel reg'!G690:N690)</f>
        <v>0.76445917153339249</v>
      </c>
      <c r="AD10" s="9">
        <f>AVERAGE('panel reg'!G758:N758)</f>
        <v>1.9153217660002775</v>
      </c>
      <c r="AE10" s="9">
        <f>AVERAGE('panel reg'!G792:N792)</f>
        <v>1.6710395184501012</v>
      </c>
      <c r="AF10" s="9">
        <f>AVERAGE('panel reg'!G826:N826)</f>
        <v>0.34751928276921984</v>
      </c>
      <c r="AG10" s="9">
        <f>AVERAGE('panel reg'!G860:N860)</f>
        <v>4.5371588713428004</v>
      </c>
      <c r="AH10" s="9">
        <f>AVERAGE('panel reg'!G724:N724)</f>
        <v>80.735818370627285</v>
      </c>
      <c r="AI10" s="9">
        <f>AVERAGE('panel reg'!G928:N928)</f>
        <v>4.4192213231563002</v>
      </c>
      <c r="AJ10" s="9">
        <f>AVERAGE('panel reg'!G962:N962)</f>
        <v>7.9253370292578946</v>
      </c>
      <c r="AK10" s="9">
        <f>AVERAGE('panel reg'!G996:N996)</f>
        <v>11.216665137347073</v>
      </c>
      <c r="AL10" s="9">
        <f>AVERAGE('panel reg'!G1030:N1030)</f>
        <v>14.372860135108073</v>
      </c>
      <c r="AM10" s="9">
        <f>AVERAGE('panel reg'!G1064:N1064)</f>
        <v>10.986240722067109</v>
      </c>
      <c r="AN10" s="9">
        <f>AVERAGE('panel reg'!G1098:N1098)</f>
        <v>18.749561555280028</v>
      </c>
      <c r="AO10" s="9">
        <f>AVERAGE('panel reg'!G1132:N1132)</f>
        <v>3.128987046267703</v>
      </c>
      <c r="AP10">
        <f>AVERAGE('panel reg'!G1166:N1166)</f>
        <v>5488.1486268174476</v>
      </c>
      <c r="AQ10" s="10">
        <f>AVERAGE('panel reg'!G1200:N1200)</f>
        <v>975902</v>
      </c>
      <c r="AR10" s="10">
        <f>'panel reg'!G1234</f>
        <v>3397164</v>
      </c>
      <c r="AS10" s="9">
        <f>AVERAGE('panel reg'!G1268:N1268)</f>
        <v>33.164584341527224</v>
      </c>
      <c r="AT10" s="9">
        <f>AVERAGE('panel reg'!G1302:N1302)</f>
        <v>67.864340199479955</v>
      </c>
      <c r="AU10">
        <f>AVERAGE('panel reg'!G1336:N1336)</f>
        <v>2548.8546450747403</v>
      </c>
      <c r="AV10">
        <v>3.9348658093749933E-2</v>
      </c>
      <c r="AW10">
        <f>AVERAGE('panel reg'!G1370:N1370)</f>
        <v>814854.93696129508</v>
      </c>
      <c r="AX10">
        <f>AVERAGE('panel reg'!J1404:M1404)</f>
        <v>13431.25</v>
      </c>
      <c r="AY10">
        <f>AVERAGE('panel reg'!G1438:N1438)</f>
        <v>5.4428101693314623</v>
      </c>
      <c r="AZ10">
        <f>_xlfn.STDEV.S('panel reg'!G1438:N1438)</f>
        <v>1.3688145027141743</v>
      </c>
      <c r="BA10">
        <f>_xlfn.STDEV.S('panel reg'!G418:N418)</f>
        <v>0.18013456576903106</v>
      </c>
    </row>
    <row r="11" spans="1:53">
      <c r="A11">
        <v>3</v>
      </c>
      <c r="B11">
        <v>10</v>
      </c>
      <c r="C11" t="s">
        <v>10</v>
      </c>
      <c r="D11">
        <v>1028409739.5104365</v>
      </c>
      <c r="E11" s="9">
        <v>6.5023036383587067</v>
      </c>
      <c r="F11">
        <v>23.886657247516581</v>
      </c>
      <c r="G11">
        <v>780000</v>
      </c>
      <c r="H11" s="9">
        <f>AVERAGE('panel reg'!G11:N11)</f>
        <v>-0.13660021149342053</v>
      </c>
      <c r="I11" s="9">
        <f>AVERAGE('panel reg'!G45:N45)</f>
        <v>4.5334898071359433</v>
      </c>
      <c r="J11" s="9">
        <f>AVERAGE('panel reg'!G79:N79)</f>
        <v>4.5451880570234557</v>
      </c>
      <c r="K11">
        <f>AVERAGE('panel reg'!G113:N113)</f>
        <v>1251160035.0638046</v>
      </c>
      <c r="L11">
        <f>AVERAGE('panel reg'!G147:N147)</f>
        <v>229009170.85059258</v>
      </c>
      <c r="M11" s="9">
        <f>AVERAGE('panel reg'!G181:N181)</f>
        <v>18.328380203300885</v>
      </c>
      <c r="N11">
        <f>AVERAGE('panel reg'!G215:N215)</f>
        <v>785156658.67095745</v>
      </c>
      <c r="O11" s="9">
        <f>AVERAGE('panel reg'!G249:N249)</f>
        <v>62.858948658582449</v>
      </c>
      <c r="P11">
        <f>AVERAGE('panel reg'!G283:N283)</f>
        <v>519134489.83314997</v>
      </c>
      <c r="Q11" s="9">
        <f>AVERAGE('panel reg'!G317:N317)</f>
        <v>40.878107934348549</v>
      </c>
      <c r="R11" s="9">
        <f>AVERAGE('panel reg'!G351:N351)</f>
        <v>2.1533079294726978</v>
      </c>
      <c r="S11" s="9">
        <f>AVERAGE('panel reg'!G385:N385)</f>
        <v>5.8312465006652303</v>
      </c>
      <c r="T11" s="9">
        <f>AVERAGE('panel reg'!G419:N419)</f>
        <v>4.7143136465113953</v>
      </c>
      <c r="U11" s="9">
        <f>AVERAGE('panel reg'!G453:N453)</f>
        <v>13.309702004531292</v>
      </c>
      <c r="V11" s="9">
        <f>AVERAGE('panel reg'!G487:N487)</f>
        <v>119.80219498013652</v>
      </c>
      <c r="W11" s="9">
        <f>AVERAGE('panel reg'!G521:N521)</f>
        <v>5.7913740162233884E-2</v>
      </c>
      <c r="X11" s="9">
        <f>('panel reg'!G555+'panel reg'!H555+'panel reg'!I555+'panel reg'!K555+'panel reg'!M555+'panel reg'!N555)/6</f>
        <v>4.9647631857249053</v>
      </c>
      <c r="Y11" s="9">
        <f>'panel reg'!N555</f>
        <v>3.0267895621008698</v>
      </c>
      <c r="Z11" s="9">
        <f>AVERAGE('panel reg'!G1473:N1473)</f>
        <v>4.588151899103452</v>
      </c>
      <c r="AA11" s="9">
        <f>AVERAGE('panel reg'!G623:N623)</f>
        <v>0.1415517151977492</v>
      </c>
      <c r="AB11" s="9">
        <f>AVERAGE('panel reg'!G657:N657)</f>
        <v>0.56884359983858135</v>
      </c>
      <c r="AC11" s="9">
        <f>AVERAGE('panel reg'!G691:N691)</f>
        <v>0.40822545408080529</v>
      </c>
      <c r="AD11" s="9">
        <f>AVERAGE('panel reg'!G759:N759)</f>
        <v>1.6054031061049869</v>
      </c>
      <c r="AE11" s="9">
        <f>AVERAGE('panel reg'!G793:N793)</f>
        <v>0.58022816076662254</v>
      </c>
      <c r="AF11" s="9">
        <f>AVERAGE('panel reg'!G827:N827)</f>
        <v>0.31626823581928093</v>
      </c>
      <c r="AG11" s="9">
        <f>AVERAGE('panel reg'!G861:N861)</f>
        <v>4.0457757612784269</v>
      </c>
      <c r="AH11" s="9">
        <f>AVERAGE('panel reg'!G725:N725)</f>
        <v>63.16179531342032</v>
      </c>
      <c r="AI11" s="9">
        <f>AVERAGE('panel reg'!G929:N929)</f>
        <v>3.7704622245835733</v>
      </c>
      <c r="AJ11" s="9">
        <f>AVERAGE('panel reg'!G963:N963)</f>
        <v>5.2510386459996994</v>
      </c>
      <c r="AK11" s="9">
        <f>AVERAGE('panel reg'!G997:N997)</f>
        <v>16.591329053906772</v>
      </c>
      <c r="AL11" s="9">
        <f>AVERAGE('panel reg'!G1031:N1031)</f>
        <v>18.578486838246043</v>
      </c>
      <c r="AM11" s="9">
        <f>AVERAGE('panel reg'!G1065:N1065)</f>
        <v>16.432337054459058</v>
      </c>
      <c r="AN11" s="9">
        <f>AVERAGE('panel reg'!G1099:N1099)</f>
        <v>19.596757404893232</v>
      </c>
      <c r="AO11" s="9">
        <f>AVERAGE('panel reg'!G1133:N1133)</f>
        <v>2.6608007478480395</v>
      </c>
      <c r="AP11">
        <f>AVERAGE('panel reg'!G1167:N1167)</f>
        <v>21909.959624413143</v>
      </c>
      <c r="AQ11" s="10">
        <f>AVERAGE('panel reg'!G1201:N1201)</f>
        <v>6790374.2000000011</v>
      </c>
      <c r="AR11" s="10">
        <f>'panel reg'!G1235</f>
        <v>46668214</v>
      </c>
      <c r="AS11" s="9">
        <f>AVERAGE('panel reg'!G1269:N1269)</f>
        <v>2.4141813526440075</v>
      </c>
      <c r="AT11" s="9">
        <f>AVERAGE('panel reg'!G1303:N1303)</f>
        <v>1319.1398777084812</v>
      </c>
      <c r="AU11">
        <f>AVERAGE('panel reg'!G1337:N1337)</f>
        <v>35365.722280432805</v>
      </c>
      <c r="AV11">
        <v>3.9348658093749933E-2</v>
      </c>
      <c r="AW11">
        <f>AVERAGE('panel reg'!G1371:N1371)</f>
        <v>898330.21505556849</v>
      </c>
      <c r="AX11">
        <f>AVERAGE('panel reg'!J1405:M1405)</f>
        <v>14710.5</v>
      </c>
      <c r="AY11">
        <f>AVERAGE('panel reg'!G1439:N1439)</f>
        <v>5.588110222726919</v>
      </c>
      <c r="AZ11">
        <f>_xlfn.STDEV.S('panel reg'!G1439:N1439)</f>
        <v>0.56954611843830893</v>
      </c>
      <c r="BA11">
        <f>_xlfn.STDEV.S('panel reg'!G419:N419)</f>
        <v>0.43069792792735767</v>
      </c>
    </row>
    <row r="12" spans="1:53">
      <c r="A12">
        <v>3</v>
      </c>
      <c r="B12">
        <v>11</v>
      </c>
      <c r="C12" t="s">
        <v>11</v>
      </c>
      <c r="D12">
        <v>691343115.9609648</v>
      </c>
      <c r="E12" s="9">
        <v>5.3446121254512429</v>
      </c>
      <c r="F12">
        <v>21.349178233304475</v>
      </c>
      <c r="G12">
        <v>765000</v>
      </c>
      <c r="H12" s="9">
        <f>AVERAGE('panel reg'!G12:N12)</f>
        <v>-4.2566823906502876E-5</v>
      </c>
      <c r="I12" s="9">
        <f>AVERAGE('panel reg'!G46:N46)</f>
        <v>4.3418054897347922</v>
      </c>
      <c r="J12" s="9">
        <f>AVERAGE('panel reg'!G80:N80)</f>
        <v>4.356861302898734</v>
      </c>
      <c r="K12">
        <f>AVERAGE('panel reg'!G114:N114)</f>
        <v>833245166.87012053</v>
      </c>
      <c r="L12">
        <f>AVERAGE('panel reg'!G148:N148)</f>
        <v>147032314.16477782</v>
      </c>
      <c r="M12" s="9">
        <f>AVERAGE('panel reg'!G182:N182)</f>
        <v>17.633184154842578</v>
      </c>
      <c r="N12">
        <f>AVERAGE('panel reg'!G216:N216)</f>
        <v>500378902.37653744</v>
      </c>
      <c r="O12" s="9">
        <f>AVERAGE('panel reg'!G250:N250)</f>
        <v>60.172342945401461</v>
      </c>
      <c r="P12">
        <f>AVERAGE('panel reg'!G284:N284)</f>
        <v>255251348.08271939</v>
      </c>
      <c r="Q12" s="9">
        <f>AVERAGE('panel reg'!G318:N318)</f>
        <v>30.194447372151558</v>
      </c>
      <c r="R12" s="9">
        <f>AVERAGE('panel reg'!G352:N352)</f>
        <v>2.231121137890868</v>
      </c>
      <c r="S12" s="9">
        <f>AVERAGE('panel reg'!G386:N386)</f>
        <v>5.1810748943420855</v>
      </c>
      <c r="T12" s="9">
        <f>AVERAGE('panel reg'!G420:N420)</f>
        <v>4.5418681607680256</v>
      </c>
      <c r="U12" s="9">
        <f>AVERAGE('panel reg'!G454:N454)</f>
        <v>12.750613366546496</v>
      </c>
      <c r="V12" s="9">
        <f>AVERAGE('panel reg'!G488:N488)</f>
        <v>119.92086520703481</v>
      </c>
      <c r="W12" s="9">
        <f>AVERAGE('panel reg'!G522:N522)</f>
        <v>-0.21570729236819819</v>
      </c>
      <c r="X12" s="9">
        <f>('panel reg'!G556+'panel reg'!H556+'panel reg'!I556+'panel reg'!K556+'panel reg'!M556+'panel reg'!N556)/6</f>
        <v>5.0972970178365369</v>
      </c>
      <c r="Y12" s="9">
        <f>'panel reg'!N556</f>
        <v>2.6833200949391198</v>
      </c>
      <c r="Z12" s="9">
        <f>AVERAGE('panel reg'!G1474:N1474)</f>
        <v>4.7017417519908333</v>
      </c>
      <c r="AA12" s="9">
        <f>AVERAGE('panel reg'!G624:N624)</f>
        <v>-2.7477393458312106E-2</v>
      </c>
      <c r="AB12" s="9">
        <f>AVERAGE('panel reg'!G658:N658)</f>
        <v>0.55666051738810574</v>
      </c>
      <c r="AC12" s="9">
        <f>AVERAGE('panel reg'!G692:N692)</f>
        <v>0.34376909179308601</v>
      </c>
      <c r="AD12" s="9">
        <f>AVERAGE('panel reg'!G760:N760)</f>
        <v>1.687206994935867</v>
      </c>
      <c r="AE12" s="9">
        <f>AVERAGE('panel reg'!G794:N794)</f>
        <v>0.75852030109001634</v>
      </c>
      <c r="AF12" s="9">
        <f>AVERAGE('panel reg'!G828:N828)</f>
        <v>0.34684990934078874</v>
      </c>
      <c r="AG12" s="9">
        <f>AVERAGE('panel reg'!G862:N862)</f>
        <v>4.1015049159964461</v>
      </c>
      <c r="AH12" s="9">
        <f>AVERAGE('panel reg'!G726:N726)</f>
        <v>49.353058124746958</v>
      </c>
      <c r="AI12" s="9">
        <f>AVERAGE('panel reg'!G930:N930)</f>
        <v>2.8641182692042522</v>
      </c>
      <c r="AJ12" s="9">
        <f>AVERAGE('panel reg'!G964:N964)</f>
        <v>7.0316516368177222</v>
      </c>
      <c r="AK12" s="9">
        <f>AVERAGE('panel reg'!G998:N998)</f>
        <v>17.719842544043054</v>
      </c>
      <c r="AL12" s="9">
        <f>AVERAGE('panel reg'!G1032:N1032)</f>
        <v>17.206053577132643</v>
      </c>
      <c r="AM12" s="9">
        <f>AVERAGE('panel reg'!G1066:N1066)</f>
        <v>15.7348003544537</v>
      </c>
      <c r="AN12" s="9">
        <f>AVERAGE('panel reg'!G1100:N1100)</f>
        <v>18.490505550235866</v>
      </c>
      <c r="AO12" s="9">
        <f>AVERAGE('panel reg'!G1134:N1134)</f>
        <v>3.841385807532963</v>
      </c>
      <c r="AP12">
        <f>AVERAGE('panel reg'!G1168:N1168)</f>
        <v>10084.560203167015</v>
      </c>
      <c r="AQ12" s="10">
        <f>AVERAGE('panel reg'!G1202:N1202)</f>
        <v>1658034.8000000003</v>
      </c>
      <c r="AR12" s="10">
        <f>'panel reg'!G1236</f>
        <v>33753023</v>
      </c>
      <c r="AS12" s="9">
        <f>AVERAGE('panel reg'!G1270:N1270)</f>
        <v>3.3379390047522568</v>
      </c>
      <c r="AT12" s="9">
        <f>AVERAGE('panel reg'!G1304:N1304)</f>
        <v>1029.0339319081397</v>
      </c>
      <c r="AU12">
        <f>AVERAGE('panel reg'!G1338:N1338)</f>
        <v>25403.281664810114</v>
      </c>
      <c r="AV12">
        <v>3.9348658093749933E-2</v>
      </c>
      <c r="AW12">
        <f>AVERAGE('panel reg'!G1372:N1372)</f>
        <v>691606.47789194086</v>
      </c>
      <c r="AX12">
        <f>AVERAGE('panel reg'!J1406:M1406)</f>
        <v>10043</v>
      </c>
      <c r="AY12">
        <f>AVERAGE('panel reg'!G1440:N1440)</f>
        <v>5.3015562840045005</v>
      </c>
      <c r="AZ12">
        <f>_xlfn.STDEV.S('panel reg'!G1440:N1440)</f>
        <v>0.10968269409873463</v>
      </c>
      <c r="BA12">
        <f>_xlfn.STDEV.S('panel reg'!G420:N420)</f>
        <v>0.14892267616555802</v>
      </c>
    </row>
    <row r="13" spans="1:53">
      <c r="A13">
        <v>3</v>
      </c>
      <c r="B13">
        <v>12</v>
      </c>
      <c r="C13" t="s">
        <v>12</v>
      </c>
      <c r="D13">
        <v>1124464639.7233338</v>
      </c>
      <c r="E13" s="9">
        <v>6.6447978166474142</v>
      </c>
      <c r="F13">
        <v>30.004320804047527</v>
      </c>
      <c r="G13">
        <v>745000</v>
      </c>
      <c r="H13" s="9">
        <f>AVERAGE('panel reg'!G13:N13)</f>
        <v>8.9105530273934953E-3</v>
      </c>
      <c r="I13" s="9">
        <f>AVERAGE('panel reg'!G47:N47)</f>
        <v>4.6052999665127548</v>
      </c>
      <c r="J13" s="9">
        <f>AVERAGE('panel reg'!G81:N81)</f>
        <v>4.3356574284200562</v>
      </c>
      <c r="K13">
        <f>AVERAGE('panel reg'!G115:N115)</f>
        <v>1376634705.4654167</v>
      </c>
      <c r="L13">
        <f>AVERAGE('panel reg'!G149:N149)</f>
        <v>324975878.44657862</v>
      </c>
      <c r="M13" s="9">
        <f>AVERAGE('panel reg'!G183:N183)</f>
        <v>23.5623109186817</v>
      </c>
      <c r="N13">
        <f>AVERAGE('panel reg'!G217:N217)</f>
        <v>831415739.702878</v>
      </c>
      <c r="O13" s="9">
        <f>AVERAGE('panel reg'!G251:N251)</f>
        <v>60.533305658021483</v>
      </c>
      <c r="P13">
        <f>AVERAGE('panel reg'!G285:N285)</f>
        <v>421893526.13348705</v>
      </c>
      <c r="Q13" s="9">
        <f>AVERAGE('panel reg'!G319:N319)</f>
        <v>30.200912163672889</v>
      </c>
      <c r="R13" s="9">
        <f>AVERAGE('panel reg'!G353:N353)</f>
        <v>2.2499124341928534</v>
      </c>
      <c r="S13" s="9">
        <f>AVERAGE('panel reg'!G387:N387)</f>
        <v>6.4452963350952661</v>
      </c>
      <c r="T13" s="9">
        <f>AVERAGE('panel reg'!G421:N421)</f>
        <v>4.9944465586590798</v>
      </c>
      <c r="U13" s="9">
        <f>AVERAGE('panel reg'!G455:N455)</f>
        <v>13.460452204348517</v>
      </c>
      <c r="V13" s="9">
        <f>AVERAGE('panel reg'!G489:N489)</f>
        <v>120.13973827418205</v>
      </c>
      <c r="W13" s="9">
        <f>AVERAGE('panel reg'!G523:N523)</f>
        <v>4.5448208899634829E-2</v>
      </c>
      <c r="X13" s="9">
        <f>('panel reg'!G557+'panel reg'!H557+'panel reg'!I557+'panel reg'!K557+'panel reg'!M557+'panel reg'!N557)/6</f>
        <v>4.7399521629994394</v>
      </c>
      <c r="Y13" s="9">
        <f>'panel reg'!N557</f>
        <v>2.8827970934135099</v>
      </c>
      <c r="Z13" s="9">
        <f>AVERAGE('panel reg'!G1475:N1475)</f>
        <v>4.4446949404145526</v>
      </c>
      <c r="AA13" s="9">
        <f>AVERAGE('panel reg'!G625:N625)</f>
        <v>4.3678702368831299E-2</v>
      </c>
      <c r="AB13" s="9">
        <f>AVERAGE('panel reg'!G659:N659)</f>
        <v>0.49662621226022369</v>
      </c>
      <c r="AC13" s="9">
        <f>AVERAGE('panel reg'!G693:N693)</f>
        <v>0.35146330849769636</v>
      </c>
      <c r="AD13" s="9">
        <f>AVERAGE('panel reg'!G761:N761)</f>
        <v>1.688669227001141</v>
      </c>
      <c r="AE13" s="9">
        <f>AVERAGE('panel reg'!G795:N795)</f>
        <v>0.36328171826777134</v>
      </c>
      <c r="AF13" s="9">
        <f>AVERAGE('panel reg'!G829:N829)</f>
        <v>0.36786789792287816</v>
      </c>
      <c r="AG13" s="9">
        <f>AVERAGE('panel reg'!G863:N863)</f>
        <v>4.4547307293667133</v>
      </c>
      <c r="AH13" s="9">
        <f>AVERAGE('panel reg'!G727:N727)</f>
        <v>69.537439203965377</v>
      </c>
      <c r="AI13" s="9">
        <f>AVERAGE('panel reg'!G931:N931)</f>
        <v>2.6148879336119633</v>
      </c>
      <c r="AJ13" s="9">
        <f>AVERAGE('panel reg'!G965:N965)</f>
        <v>5.0806009772449903</v>
      </c>
      <c r="AK13" s="9">
        <f>AVERAGE('panel reg'!G999:N999)</f>
        <v>14.416080193627863</v>
      </c>
      <c r="AL13" s="9">
        <f>AVERAGE('panel reg'!G1033:N1033)</f>
        <v>14.439214813314361</v>
      </c>
      <c r="AM13" s="9">
        <f>AVERAGE('panel reg'!G1067:N1067)</f>
        <v>10.474005472194282</v>
      </c>
      <c r="AN13" s="9">
        <f>AVERAGE('panel reg'!G1101:N1101)</f>
        <v>17.290768621230754</v>
      </c>
      <c r="AO13" s="9">
        <f>AVERAGE('panel reg'!G1135:N1135)</f>
        <v>4.5433128800430511</v>
      </c>
      <c r="AP13">
        <f>AVERAGE('panel reg'!G1169:N1169)</f>
        <v>10370.742788461539</v>
      </c>
      <c r="AQ13" s="10">
        <f>AVERAGE('panel reg'!G1203:N1203)</f>
        <v>2995817.3000000003</v>
      </c>
      <c r="AR13" s="10">
        <f>'panel reg'!G1237</f>
        <v>38828061</v>
      </c>
      <c r="AS13" s="9">
        <f>AVERAGE('panel reg'!G1271:N1271)</f>
        <v>2.9016522869890413</v>
      </c>
      <c r="AT13" s="9">
        <f>AVERAGE('panel reg'!G1305:N1305)</f>
        <v>812.30677984717488</v>
      </c>
      <c r="AU13">
        <f>AVERAGE('panel reg'!G1339:N1339)</f>
        <v>28800.039863501726</v>
      </c>
      <c r="AV13">
        <v>3.9348658093749933E-2</v>
      </c>
      <c r="AW13">
        <f>AVERAGE('panel reg'!G1373:N1373)</f>
        <v>750839.30681757408</v>
      </c>
      <c r="AX13">
        <f>AVERAGE('panel reg'!J1407:M1407)</f>
        <v>11141.5</v>
      </c>
      <c r="AY13">
        <f>AVERAGE('panel reg'!G1441:N1441)</f>
        <v>5.7590282098737662</v>
      </c>
      <c r="AZ13">
        <f>_xlfn.STDEV.S('panel reg'!G1441:N1441)</f>
        <v>0.42194999238924902</v>
      </c>
      <c r="BA13">
        <f>_xlfn.STDEV.S('panel reg'!G421:N421)</f>
        <v>0.90090775301439607</v>
      </c>
    </row>
    <row r="14" spans="1:53">
      <c r="A14">
        <v>1</v>
      </c>
      <c r="B14">
        <v>13</v>
      </c>
      <c r="C14" t="s">
        <v>13</v>
      </c>
      <c r="D14">
        <v>96161928.391473144</v>
      </c>
      <c r="E14" s="9">
        <v>5.9080173875056099</v>
      </c>
      <c r="F14">
        <v>21.874954564536111</v>
      </c>
      <c r="G14">
        <v>900000</v>
      </c>
      <c r="H14" s="9">
        <f>AVERAGE('panel reg'!G14:N14)</f>
        <v>1.6127133795787361E-2</v>
      </c>
      <c r="I14" s="9">
        <f>AVERAGE('panel reg'!G48:N48)</f>
        <v>5.8923262260848048</v>
      </c>
      <c r="J14" s="9">
        <f>AVERAGE('panel reg'!G82:N82)</f>
        <v>5.535931389112605</v>
      </c>
      <c r="K14">
        <f>AVERAGE('panel reg'!G116:N116)</f>
        <v>115973361.42393415</v>
      </c>
      <c r="L14">
        <f>AVERAGE('panel reg'!G150:N150)</f>
        <v>20079497.599038757</v>
      </c>
      <c r="M14" s="9">
        <f>AVERAGE('panel reg'!G184:N184)</f>
        <v>17.322633838118847</v>
      </c>
      <c r="N14">
        <f>AVERAGE('panel reg'!G218:N218)</f>
        <v>62017705.332155965</v>
      </c>
      <c r="O14" s="9">
        <f>AVERAGE('panel reg'!G252:N252)</f>
        <v>53.550435635910652</v>
      </c>
      <c r="P14">
        <f>AVERAGE('panel reg'!G286:N286)</f>
        <v>55594440.750906378</v>
      </c>
      <c r="Q14" s="9">
        <f>AVERAGE('panel reg'!G320:N320)</f>
        <v>46.991653710186206</v>
      </c>
      <c r="R14" s="9">
        <f>AVERAGE('panel reg'!G354:N354)</f>
        <v>4.6422764523530198</v>
      </c>
      <c r="S14" s="9">
        <f>AVERAGE('panel reg'!G388:N388)</f>
        <v>5.0523260877583329</v>
      </c>
      <c r="T14" s="9">
        <f>AVERAGE('panel reg'!G422:N422)</f>
        <v>4.7337233081796297</v>
      </c>
      <c r="U14" s="9">
        <f>AVERAGE('panel reg'!G456:N456)</f>
        <v>15.106049439755871</v>
      </c>
      <c r="V14" s="9">
        <f>AVERAGE('panel reg'!G490:N490)</f>
        <v>126.17825928841992</v>
      </c>
      <c r="W14" s="9">
        <f>AVERAGE('panel reg'!G524:N524)</f>
        <v>-0.36504307048831142</v>
      </c>
      <c r="X14" s="9">
        <f>('panel reg'!G558+'panel reg'!H558+'panel reg'!I558+'panel reg'!K558+'panel reg'!M558+'panel reg'!N558)/6</f>
        <v>5.3854161790776667</v>
      </c>
      <c r="Y14" s="9">
        <f>'panel reg'!N558</f>
        <v>2.2743176034600499</v>
      </c>
      <c r="Z14" s="9">
        <f>AVERAGE('panel reg'!G1476:N1476)</f>
        <v>5.024797949557156</v>
      </c>
      <c r="AA14" s="9">
        <f>AVERAGE('panel reg'!G626:N626)</f>
        <v>0.11148908449003897</v>
      </c>
      <c r="AB14" s="9">
        <f>AVERAGE('panel reg'!G660:N660)</f>
        <v>0.77727549768427284</v>
      </c>
      <c r="AC14" s="9">
        <f>AVERAGE('panel reg'!G694:N694)</f>
        <v>0.92354067206123147</v>
      </c>
      <c r="AD14" s="9">
        <f>AVERAGE('panel reg'!G762:N762)</f>
        <v>2.2423218395158968</v>
      </c>
      <c r="AE14" s="9">
        <f>AVERAGE('panel reg'!G796:N796)</f>
        <v>0.86595534349143288</v>
      </c>
      <c r="AF14" s="9">
        <f>AVERAGE('panel reg'!G830:N830)</f>
        <v>0.50527886179245562</v>
      </c>
      <c r="AG14" s="9">
        <f>AVERAGE('panel reg'!G864:N864)</f>
        <v>6.3151069952887164</v>
      </c>
      <c r="AH14" s="9">
        <f>AVERAGE('panel reg'!G728:N728)</f>
        <v>50.711757684377716</v>
      </c>
      <c r="AI14" s="9">
        <f>AVERAGE('panel reg'!G932:N932)</f>
        <v>3.9453880330837094</v>
      </c>
      <c r="AJ14" s="9">
        <f>AVERAGE('panel reg'!G966:N966)</f>
        <v>12.0648449814393</v>
      </c>
      <c r="AK14" s="9">
        <f>AVERAGE('panel reg'!G1000:N1000)</f>
        <v>13.125487304246384</v>
      </c>
      <c r="AL14" s="9">
        <f>AVERAGE('panel reg'!G1034:N1034)</f>
        <v>15.397685645199285</v>
      </c>
      <c r="AM14" s="9">
        <f>AVERAGE('panel reg'!G1068:N1068)</f>
        <v>15.760442125256468</v>
      </c>
      <c r="AN14" s="9">
        <f>AVERAGE('panel reg'!G1102:N1102)</f>
        <v>20.040924071051794</v>
      </c>
      <c r="AO14" s="9">
        <f>AVERAGE('panel reg'!G1136:N1136)</f>
        <v>3.4937991765212244</v>
      </c>
      <c r="AP14">
        <f>AVERAGE('panel reg'!G1170:N1170)</f>
        <v>11334.618483412323</v>
      </c>
      <c r="AQ14" s="10">
        <f>AVERAGE('panel reg'!G1204:N1204)</f>
        <v>807737.90000000014</v>
      </c>
      <c r="AR14" s="10">
        <f>'panel reg'!G1238</f>
        <v>4783209</v>
      </c>
      <c r="AS14" s="9">
        <f>AVERAGE('panel reg'!G1272:N1272)</f>
        <v>23.554382005887678</v>
      </c>
      <c r="AT14" s="9">
        <f>AVERAGE('panel reg'!G1306:N1306)</f>
        <v>32.471023101414055</v>
      </c>
      <c r="AU14">
        <f>AVERAGE('panel reg'!G1340:N1340)</f>
        <v>787.29022669617973</v>
      </c>
      <c r="AV14">
        <v>3.9348658093749933E-2</v>
      </c>
      <c r="AW14">
        <f>AVERAGE('panel reg'!G1374:N1374)</f>
        <v>802175.37609763735</v>
      </c>
      <c r="AX14">
        <f>AVERAGE('panel reg'!J1408:M1408)</f>
        <v>13767.25</v>
      </c>
      <c r="AY14">
        <f>AVERAGE('panel reg'!G1442:N1442)</f>
        <v>5.2887732722743541</v>
      </c>
      <c r="AZ14">
        <f>_xlfn.STDEV.S('panel reg'!G1442:N1442)</f>
        <v>0.43855687502886181</v>
      </c>
      <c r="BA14">
        <f>_xlfn.STDEV.S('panel reg'!G422:N422)</f>
        <v>0.63560371911154423</v>
      </c>
    </row>
    <row r="15" spans="1:53">
      <c r="A15">
        <v>2</v>
      </c>
      <c r="B15">
        <v>14</v>
      </c>
      <c r="C15" t="s">
        <v>14</v>
      </c>
      <c r="D15">
        <v>96697838.667543814</v>
      </c>
      <c r="E15" s="9">
        <v>5.9677618519820355</v>
      </c>
      <c r="F15">
        <v>26.663379488631776</v>
      </c>
      <c r="G15">
        <v>1225000</v>
      </c>
      <c r="H15" s="9">
        <f>AVERAGE('panel reg'!G15:N15)</f>
        <v>-0.25987430417701229</v>
      </c>
      <c r="I15" s="9">
        <f>AVERAGE('panel reg'!G49:N49)</f>
        <v>4.9086563979038873</v>
      </c>
      <c r="J15" s="9">
        <f>AVERAGE('panel reg'!G83:N83)</f>
        <v>4.9122965938354906</v>
      </c>
      <c r="K15">
        <f>AVERAGE('panel reg'!G117:N117)</f>
        <v>114401808.33344299</v>
      </c>
      <c r="L15">
        <f>AVERAGE('panel reg'!G151:N151)</f>
        <v>11862255.718067795</v>
      </c>
      <c r="M15" s="9">
        <f>AVERAGE('panel reg'!G185:N185)</f>
        <v>10.302295153609819</v>
      </c>
      <c r="N15">
        <f>AVERAGE('panel reg'!G219:N219)</f>
        <v>53227876.181538671</v>
      </c>
      <c r="O15" s="9">
        <f>AVERAGE('panel reg'!G253:N253)</f>
        <v>46.515650083506763</v>
      </c>
      <c r="P15">
        <f>AVERAGE('panel reg'!G287:N287)</f>
        <v>50973314.009414472</v>
      </c>
      <c r="Q15" s="9">
        <f>AVERAGE('panel reg'!G321:N321)</f>
        <v>44.118223643902205</v>
      </c>
      <c r="R15" s="9">
        <f>AVERAGE('panel reg'!G355:N355)</f>
        <v>3.5730677515614011</v>
      </c>
      <c r="S15" s="9">
        <f>AVERAGE('panel reg'!G389:N389)</f>
        <v>7.614522339559251</v>
      </c>
      <c r="T15" s="9">
        <f>AVERAGE('panel reg'!G423:N423)</f>
        <v>4.757913416514242</v>
      </c>
      <c r="U15" s="9">
        <f>AVERAGE('panel reg'!G457:N457)</f>
        <v>11.914222010615219</v>
      </c>
      <c r="V15" s="9">
        <f>AVERAGE('panel reg'!G491:N491)</f>
        <v>120.29047450147269</v>
      </c>
      <c r="W15" s="9">
        <f>AVERAGE('panel reg'!G525:N525)</f>
        <v>-0.44499933757417509</v>
      </c>
      <c r="X15" s="9">
        <f>('panel reg'!G559+'panel reg'!H559+'panel reg'!I559+'panel reg'!K559+'panel reg'!M559+'panel reg'!N559)/6</f>
        <v>4.6389456578409929</v>
      </c>
      <c r="Y15" s="9">
        <f>'panel reg'!N559</f>
        <v>2.0375357365109599</v>
      </c>
      <c r="Z15" s="9">
        <f>AVERAGE('panel reg'!G1477:N1477)</f>
        <v>4.4980007267447872</v>
      </c>
      <c r="AA15" s="9">
        <f>AVERAGE('panel reg'!G627:N627)</f>
        <v>0.2204418306807833</v>
      </c>
      <c r="AB15" s="9">
        <f>AVERAGE('panel reg'!G661:N661)</f>
        <v>0.58465993086557777</v>
      </c>
      <c r="AC15" s="9">
        <f>AVERAGE('panel reg'!G695:N695)</f>
        <v>0.90473750190824809</v>
      </c>
      <c r="AD15" s="9">
        <f>AVERAGE('panel reg'!G763:N763)</f>
        <v>1.3547174695339892</v>
      </c>
      <c r="AE15" s="9">
        <f>AVERAGE('panel reg'!G797:N797)</f>
        <v>0.58820840722582712</v>
      </c>
      <c r="AF15" s="9">
        <f>AVERAGE('panel reg'!G831:N831)</f>
        <v>0.48726951740811486</v>
      </c>
      <c r="AG15" s="9">
        <f>AVERAGE('panel reg'!G865:N865)</f>
        <v>5.9782894700290985</v>
      </c>
      <c r="AH15" s="9">
        <f>AVERAGE('panel reg'!G729:N729)</f>
        <v>58.681924547998683</v>
      </c>
      <c r="AI15" s="9">
        <f>AVERAGE('panel reg'!G933:N933)</f>
        <v>2.7616393152257279</v>
      </c>
      <c r="AJ15" s="9">
        <f>AVERAGE('panel reg'!G967:N967)</f>
        <v>11.142338065807509</v>
      </c>
      <c r="AK15" s="9">
        <f>AVERAGE('panel reg'!G1001:N1001)</f>
        <v>11.034801197299602</v>
      </c>
      <c r="AL15" s="9">
        <f>AVERAGE('panel reg'!G1035:N1035)</f>
        <v>15.241414686780397</v>
      </c>
      <c r="AM15" s="9">
        <f>AVERAGE('panel reg'!G1069:N1069)</f>
        <v>15.228972864218354</v>
      </c>
      <c r="AN15" s="9">
        <f>AVERAGE('panel reg'!G1103:N1103)</f>
        <v>17.355847933434259</v>
      </c>
      <c r="AO15" s="9">
        <f>AVERAGE('panel reg'!G1137:N1137)</f>
        <v>2.6442157671052668</v>
      </c>
      <c r="AP15">
        <f>AVERAGE('panel reg'!G1171:N1171)</f>
        <v>4086.476923076923</v>
      </c>
      <c r="AQ15" s="10">
        <f>AVERAGE('panel reg'!G1205:N1205)</f>
        <v>847014.70000000007</v>
      </c>
      <c r="AR15" s="10">
        <f>'panel reg'!G1239</f>
        <v>3984315</v>
      </c>
      <c r="AS15" s="9">
        <f>AVERAGE('panel reg'!G1273:N1273)</f>
        <v>28.277265226268501</v>
      </c>
      <c r="AT15" s="9">
        <f>AVERAGE('panel reg'!G1307:N1307)</f>
        <v>102.83634492155349</v>
      </c>
      <c r="AU15">
        <f>AVERAGE('panel reg'!G1341:N1341)</f>
        <v>2952.7444043524151</v>
      </c>
      <c r="AV15">
        <v>3.9348658093749933E-2</v>
      </c>
      <c r="AW15">
        <f>AVERAGE('panel reg'!G1375:N1375)</f>
        <v>964435.82744816074</v>
      </c>
      <c r="AX15">
        <f>AVERAGE('panel reg'!J1409:M1409)</f>
        <v>14819.5</v>
      </c>
      <c r="AY15">
        <f>AVERAGE('panel reg'!G1443:N1443)</f>
        <v>4.8550896464130489</v>
      </c>
      <c r="AZ15">
        <f>_xlfn.STDEV.S('panel reg'!G1443:N1443)</f>
        <v>0.71545253751673366</v>
      </c>
      <c r="BA15">
        <f>_xlfn.STDEV.S('panel reg'!G423:N423)</f>
        <v>0.30480599987636031</v>
      </c>
    </row>
    <row r="16" spans="1:53">
      <c r="A16">
        <v>3</v>
      </c>
      <c r="B16">
        <v>15</v>
      </c>
      <c r="C16" t="s">
        <v>15</v>
      </c>
      <c r="D16">
        <v>64649165.297127783</v>
      </c>
      <c r="E16" s="9">
        <v>6.8706160699678955</v>
      </c>
      <c r="F16">
        <v>29.225390704048429</v>
      </c>
      <c r="G16">
        <v>1327459</v>
      </c>
      <c r="H16" s="9">
        <f>AVERAGE('panel reg'!G16:N16)</f>
        <v>0.39539974002709377</v>
      </c>
      <c r="I16" s="9">
        <f>AVERAGE('panel reg'!G50:N50)</f>
        <v>4.8485346730148375</v>
      </c>
      <c r="J16" s="9">
        <f>AVERAGE('panel reg'!G84:N84)</f>
        <v>4.5879972529222997</v>
      </c>
      <c r="K16">
        <f>AVERAGE('panel reg'!G118:N118)</f>
        <v>81892686.662140965</v>
      </c>
      <c r="L16">
        <f>AVERAGE('panel reg'!G152:N152)</f>
        <v>10598798.810000008</v>
      </c>
      <c r="M16" s="9">
        <f>AVERAGE('panel reg'!G186:N186)</f>
        <v>12.884352477746354</v>
      </c>
      <c r="N16">
        <f>AVERAGE('panel reg'!G220:N220)</f>
        <v>32841784.978832018</v>
      </c>
      <c r="O16" s="9">
        <f>AVERAGE('panel reg'!G254:N254)</f>
        <v>40.337916817342759</v>
      </c>
      <c r="P16">
        <f>AVERAGE('panel reg'!G288:N288)</f>
        <v>38371328.849715002</v>
      </c>
      <c r="Q16" s="9">
        <f>AVERAGE('panel reg'!G322:N322)</f>
        <v>46.252951353238593</v>
      </c>
      <c r="R16" s="9">
        <f>AVERAGE('panel reg'!G356:N356)</f>
        <v>5.1741456511149702</v>
      </c>
      <c r="S16" s="9">
        <f>AVERAGE('panel reg'!G390:N390)</f>
        <v>7.7001211583820313</v>
      </c>
      <c r="T16" s="9">
        <f>AVERAGE('panel reg'!G424:N424)</f>
        <v>4.6575270930843597</v>
      </c>
      <c r="U16" s="9">
        <f>AVERAGE('panel reg'!G458:N458)</f>
        <v>12.247475433476611</v>
      </c>
      <c r="V16" s="9">
        <f>AVERAGE('panel reg'!G492:N492)</f>
        <v>119.82339512448179</v>
      </c>
      <c r="W16" s="9">
        <f>AVERAGE('panel reg'!G526:N526)</f>
        <v>2.3066319397172318E-2</v>
      </c>
      <c r="X16" s="9">
        <f>('panel reg'!G560+'panel reg'!H560+'panel reg'!I560+'panel reg'!K560+'panel reg'!M560+'panel reg'!N560)/6</f>
        <v>5.2767952015488149</v>
      </c>
      <c r="Y16" s="9">
        <f>'panel reg'!N560</f>
        <v>2.4047475422465601</v>
      </c>
      <c r="Z16" s="9">
        <f>AVERAGE('panel reg'!G1478:N1478)</f>
        <v>4.8776570675284967</v>
      </c>
      <c r="AA16" s="9">
        <f>AVERAGE('panel reg'!G628:N628)</f>
        <v>-5.6466354331449864E-2</v>
      </c>
      <c r="AB16" s="9">
        <f>AVERAGE('panel reg'!G662:N662)</f>
        <v>0.62785437567071323</v>
      </c>
      <c r="AC16" s="9">
        <f>AVERAGE('panel reg'!G696:N696)</f>
        <v>0.73418835558569406</v>
      </c>
      <c r="AD16" s="9">
        <f>AVERAGE('panel reg'!G764:N764)</f>
        <v>1.527605654110276</v>
      </c>
      <c r="AE16" s="9">
        <f>AVERAGE('panel reg'!G798:N798)</f>
        <v>0.65276627611818727</v>
      </c>
      <c r="AF16" s="9">
        <f>AVERAGE('panel reg'!G832:N832)</f>
        <v>0.47631269691493305</v>
      </c>
      <c r="AG16" s="9">
        <f>AVERAGE('panel reg'!G866:N866)</f>
        <v>6.0625766562586634</v>
      </c>
      <c r="AH16" s="9">
        <f>AVERAGE('panel reg'!G730:N730)</f>
        <v>66.831800383662028</v>
      </c>
      <c r="AI16" s="9">
        <f>AVERAGE('panel reg'!G934:N934)</f>
        <v>5.128416147999963</v>
      </c>
      <c r="AJ16" s="9">
        <f>AVERAGE('panel reg'!G968:N968)</f>
        <v>14.098565919228442</v>
      </c>
      <c r="AK16" s="9">
        <f>AVERAGE('panel reg'!G1002:N1002)</f>
        <v>13.515133094651686</v>
      </c>
      <c r="AL16" s="9">
        <f>AVERAGE('panel reg'!G1036:N1036)</f>
        <v>18.48271532945795</v>
      </c>
      <c r="AM16" s="9">
        <f>AVERAGE('panel reg'!G1070:N1070)</f>
        <v>18.535736251319012</v>
      </c>
      <c r="AN16" s="9">
        <f>AVERAGE('panel reg'!G1104:N1104)</f>
        <v>19.633567627801717</v>
      </c>
      <c r="AO16" s="9">
        <f>AVERAGE('panel reg'!G1138:N1138)</f>
        <v>3.7788952197942791</v>
      </c>
      <c r="AP16">
        <f>AVERAGE('panel reg'!G1172:N1172)</f>
        <v>3156.119138149556</v>
      </c>
      <c r="AQ16" s="10">
        <f>AVERAGE('panel reg'!G1206:N1206)</f>
        <v>617546.79999999993</v>
      </c>
      <c r="AR16" s="10">
        <f>'panel reg'!G1240</f>
        <v>2490178</v>
      </c>
      <c r="AS16" s="9">
        <f>AVERAGE('panel reg'!G1274:N1274)</f>
        <v>45.243967298723234</v>
      </c>
      <c r="AT16" s="9">
        <f>AVERAGE('panel reg'!G1308:N1308)</f>
        <v>16.215844156689858</v>
      </c>
      <c r="AU16">
        <f>AVERAGE('panel reg'!G1342:N1342)</f>
        <v>533.2787634000108</v>
      </c>
      <c r="AV16">
        <v>3.9348658093749933E-2</v>
      </c>
      <c r="AW16">
        <f>AVERAGE('panel reg'!G1376:N1376)</f>
        <v>944226.97870498057</v>
      </c>
      <c r="AX16">
        <f>AVERAGE('panel reg'!J1410:M1410)</f>
        <v>16119</v>
      </c>
      <c r="AY16">
        <f>AVERAGE('panel reg'!G1444:N1444)</f>
        <v>6.5428305825640996</v>
      </c>
      <c r="AZ16">
        <f>_xlfn.STDEV.S('panel reg'!G1444:N1444)</f>
        <v>0.5516174521720083</v>
      </c>
      <c r="BA16">
        <f>_xlfn.STDEV.S('panel reg'!G424:N424)</f>
        <v>0.43598568366712764</v>
      </c>
    </row>
    <row r="17" spans="1:53">
      <c r="A17">
        <v>2</v>
      </c>
      <c r="B17">
        <v>16</v>
      </c>
      <c r="C17" t="s">
        <v>16</v>
      </c>
      <c r="D17">
        <v>428877710.64391637</v>
      </c>
      <c r="E17" s="9">
        <v>5.262755306051579</v>
      </c>
      <c r="F17">
        <v>120.703757389983</v>
      </c>
      <c r="G17">
        <v>1177000</v>
      </c>
      <c r="H17" s="9">
        <f>AVERAGE('panel reg'!G17:N17)</f>
        <v>-0.23534861809045227</v>
      </c>
      <c r="I17" s="9">
        <f>AVERAGE('panel reg'!G51:N51)</f>
        <v>5.4174271857628478</v>
      </c>
      <c r="J17" s="9">
        <f>AVERAGE('panel reg'!G85:N85)</f>
        <v>4.8330862160679864</v>
      </c>
      <c r="K17">
        <f>AVERAGE('panel reg'!G119:N119)</f>
        <v>449707803.58048952</v>
      </c>
      <c r="L17">
        <f>AVERAGE('panel reg'!G153:N153)</f>
        <v>26048578.188565582</v>
      </c>
      <c r="M17" s="9">
        <f>AVERAGE('panel reg'!G187:N187)</f>
        <v>5.7768458186837099</v>
      </c>
      <c r="N17">
        <f>AVERAGE('panel reg'!G221:N221)</f>
        <v>64814434.205051333</v>
      </c>
      <c r="O17" s="9">
        <f>AVERAGE('panel reg'!G255:N255)</f>
        <v>14.403258157815353</v>
      </c>
      <c r="P17">
        <f>AVERAGE('panel reg'!G289:N289)</f>
        <v>96023240.970132306</v>
      </c>
      <c r="Q17" s="9">
        <f>AVERAGE('panel reg'!G323:N323)</f>
        <v>21.291308213452972</v>
      </c>
      <c r="R17" s="9">
        <f>AVERAGE('panel reg'!G357:N357)</f>
        <v>5.191824197016401</v>
      </c>
      <c r="S17" s="9">
        <f>AVERAGE('panel reg'!G391:N391)</f>
        <v>5.1704815575442238</v>
      </c>
      <c r="T17" s="9">
        <f>AVERAGE('panel reg'!G425:N425)</f>
        <v>3.5907568608463443</v>
      </c>
      <c r="U17" s="9">
        <f>AVERAGE('panel reg'!G459:N459)</f>
        <v>9.7037822686147379</v>
      </c>
      <c r="V17" s="9">
        <f>AVERAGE('panel reg'!G493:N493)</f>
        <v>123.22987144521507</v>
      </c>
      <c r="W17" s="9">
        <f>AVERAGE('panel reg'!G527:N527)</f>
        <v>-0.72711261931553639</v>
      </c>
      <c r="X17" s="9">
        <f>('panel reg'!G561+'panel reg'!H561+'panel reg'!I561+'panel reg'!K561+'panel reg'!M561+'panel reg'!N561)/6</f>
        <v>5.1237406368100853</v>
      </c>
      <c r="Y17" s="9">
        <f>'panel reg'!N561</f>
        <v>2.3319744936605198</v>
      </c>
      <c r="Z17" s="9">
        <f>AVERAGE('panel reg'!G1479:N1479)</f>
        <v>4.8530329046976028</v>
      </c>
      <c r="AA17" s="9">
        <f>AVERAGE('panel reg'!G629:N629)</f>
        <v>0.55419494321849894</v>
      </c>
      <c r="AB17" s="9">
        <f>AVERAGE('panel reg'!G663:N663)</f>
        <v>0.68538049852747918</v>
      </c>
      <c r="AC17" s="9">
        <f>AVERAGE('panel reg'!G697:N697)</f>
        <v>0.78622111601727629</v>
      </c>
      <c r="AD17" s="9">
        <f>AVERAGE('panel reg'!G765:N765)</f>
        <v>2.1470225402191403</v>
      </c>
      <c r="AE17" s="9">
        <f>AVERAGE('panel reg'!G799:N799)</f>
        <v>0.47790268122125956</v>
      </c>
      <c r="AF17" s="9">
        <f>AVERAGE('panel reg'!G833:N833)</f>
        <v>0.45303497836316098</v>
      </c>
      <c r="AG17" s="9">
        <f>AVERAGE('panel reg'!G867:N867)</f>
        <v>5.3424815195563289</v>
      </c>
      <c r="AH17" s="9">
        <f>AVERAGE('panel reg'!G731:N731)</f>
        <v>293.29449155676144</v>
      </c>
      <c r="AI17" s="9">
        <f>AVERAGE('panel reg'!G935:N935)</f>
        <v>0.86316421477990002</v>
      </c>
      <c r="AJ17" s="9">
        <f>AVERAGE('panel reg'!G969:N969)</f>
        <v>3.485483391763303</v>
      </c>
      <c r="AK17" s="9">
        <f>AVERAGE('panel reg'!G1003:N1003)</f>
        <v>2.0057649304706393</v>
      </c>
      <c r="AL17" s="9">
        <f>AVERAGE('panel reg'!G1037:N1037)</f>
        <v>6.7435270571708639</v>
      </c>
      <c r="AM17" s="9">
        <f>AVERAGE('panel reg'!G1071:N1071)</f>
        <v>5.2167080999059756</v>
      </c>
      <c r="AN17" s="9">
        <f>AVERAGE('panel reg'!G1105:N1105)</f>
        <v>6.4223025227677031</v>
      </c>
      <c r="AO17" s="9">
        <f>AVERAGE('panel reg'!G1139:N1139)</f>
        <v>1.1499220465343418</v>
      </c>
      <c r="AP17">
        <f>AVERAGE('panel reg'!G1173:N1173)</f>
        <v>5556.2922077922067</v>
      </c>
      <c r="AQ17" s="10">
        <f>AVERAGE('panel reg'!G1207:N1207)</f>
        <v>2782672</v>
      </c>
      <c r="AR17" s="10">
        <f>'panel reg'!G1241</f>
        <v>3422676</v>
      </c>
      <c r="AS17" s="9">
        <f>AVERAGE('panel reg'!G1275:N1275)</f>
        <v>32.917381604335326</v>
      </c>
      <c r="AT17" s="9">
        <f>AVERAGE('panel reg'!G1309:N1309)</f>
        <v>26.518672834436533</v>
      </c>
      <c r="AU17">
        <f>AVERAGE('panel reg'!G1343:N1343)</f>
        <v>3484.3070492924398</v>
      </c>
      <c r="AV17">
        <v>3.9348658093749933E-2</v>
      </c>
      <c r="AW17">
        <f>AVERAGE('panel reg'!G1377:N1377)</f>
        <v>1223398.8934536341</v>
      </c>
      <c r="AX17">
        <f>AVERAGE('panel reg'!J1411:M1411)</f>
        <v>19647</v>
      </c>
      <c r="AY17">
        <f>AVERAGE('panel reg'!G1445:N1445)</f>
        <v>2.2759669876370001</v>
      </c>
      <c r="AZ17">
        <f>_xlfn.STDEV.S('panel reg'!G1445:N1445)</f>
        <v>2.2507150653017249</v>
      </c>
      <c r="BA17">
        <f>_xlfn.STDEV.S('panel reg'!G425:N425)</f>
        <v>2.1427148543789118</v>
      </c>
    </row>
    <row r="18" spans="1:53">
      <c r="A18">
        <v>1</v>
      </c>
      <c r="B18">
        <v>17</v>
      </c>
      <c r="C18" t="s">
        <v>17</v>
      </c>
      <c r="D18">
        <v>40768541.32635469</v>
      </c>
      <c r="E18" s="9">
        <v>7.7704917145108601</v>
      </c>
      <c r="F18">
        <v>71.210679584763639</v>
      </c>
      <c r="G18">
        <v>1171248.8362796018</v>
      </c>
      <c r="H18" s="9">
        <f>AVERAGE('panel reg'!G18:N18)</f>
        <v>-0.15125410268766992</v>
      </c>
      <c r="I18" s="9">
        <f>AVERAGE('panel reg'!G52:N52)</f>
        <v>6.2722603062903666</v>
      </c>
      <c r="J18" s="9">
        <f>AVERAGE('panel reg'!G86:N86)</f>
        <v>5.6514861159521512</v>
      </c>
      <c r="K18">
        <f>AVERAGE('panel reg'!G120:N120)</f>
        <v>50891500.415794335</v>
      </c>
      <c r="L18">
        <f>AVERAGE('panel reg'!G154:N154)</f>
        <v>6029397.1683855392</v>
      </c>
      <c r="M18" s="9">
        <f>AVERAGE('panel reg'!G188:N188)</f>
        <v>11.814463368906946</v>
      </c>
      <c r="N18">
        <f>AVERAGE('panel reg'!G222:N222)</f>
        <v>8648294.8748313971</v>
      </c>
      <c r="O18" s="9">
        <f>AVERAGE('panel reg'!G256:N256)</f>
        <v>17.108938882131362</v>
      </c>
      <c r="P18">
        <f>AVERAGE('panel reg'!G290:N290)</f>
        <v>6795565.8349114684</v>
      </c>
      <c r="Q18" s="9">
        <f>AVERAGE('panel reg'!G324:N324)</f>
        <v>13.098034104831799</v>
      </c>
      <c r="R18" s="9">
        <f>AVERAGE('panel reg'!G358:N358)</f>
        <v>5.9025477778905646</v>
      </c>
      <c r="S18" s="9">
        <f>AVERAGE('panel reg'!G392:N392)</f>
        <v>6.8761122035827347</v>
      </c>
      <c r="T18" s="9">
        <f>AVERAGE('panel reg'!G426:N426)</f>
        <v>3.9936736003087892</v>
      </c>
      <c r="U18" s="9">
        <f>AVERAGE('panel reg'!G460:N460)</f>
        <v>14.295177502480072</v>
      </c>
      <c r="V18" s="9">
        <f>AVERAGE('panel reg'!G494:N494)</f>
        <v>128.40008534619523</v>
      </c>
      <c r="W18" s="9">
        <f>AVERAGE('panel reg'!G528:N528)</f>
        <v>-1.474041463235487E-2</v>
      </c>
      <c r="X18" s="9">
        <f>('panel reg'!G562+'panel reg'!H562+'panel reg'!I562+'panel reg'!K562+'panel reg'!M562+'panel reg'!N562)/6</f>
        <v>5.0195575908512646</v>
      </c>
      <c r="Y18" s="9">
        <f>'panel reg'!N562</f>
        <v>2.5290229760114098</v>
      </c>
      <c r="Z18" s="9">
        <f>AVERAGE('panel reg'!G1480:N1480)</f>
        <v>4.951655776526791</v>
      </c>
      <c r="AA18" s="9">
        <f>AVERAGE('panel reg'!G630:N630)</f>
        <v>0.59543571306681009</v>
      </c>
      <c r="AB18" s="9">
        <f>AVERAGE('panel reg'!G664:N664)</f>
        <v>0.81600845340312467</v>
      </c>
      <c r="AC18" s="9">
        <f>AVERAGE('panel reg'!G698:N698)</f>
        <v>0.77879658596054235</v>
      </c>
      <c r="AD18" s="9">
        <f>AVERAGE('panel reg'!G766:N766)</f>
        <v>2.780514263886948</v>
      </c>
      <c r="AE18" s="9">
        <f>AVERAGE('panel reg'!G800:N800)</f>
        <v>1.0679008519743955</v>
      </c>
      <c r="AF18" s="9">
        <f>AVERAGE('panel reg'!G834:N834)</f>
        <v>0.48864407868535004</v>
      </c>
      <c r="AG18" s="9">
        <f>AVERAGE('panel reg'!G868:N868)</f>
        <v>6.5595445929508216</v>
      </c>
      <c r="AH18" s="9">
        <f>AVERAGE('panel reg'!G732:N732)</f>
        <v>206.50781741865828</v>
      </c>
      <c r="AI18" s="9">
        <f>AVERAGE('panel reg'!G936:N936)</f>
        <v>1.9704317470210082</v>
      </c>
      <c r="AJ18" s="9">
        <f>AVERAGE('panel reg'!G970:N970)</f>
        <v>8.0541812615183908</v>
      </c>
      <c r="AK18" s="9">
        <f>AVERAGE('panel reg'!J1004:N1004)</f>
        <v>13.445984099921796</v>
      </c>
      <c r="AL18" s="9">
        <f>AVERAGE('panel reg'!J1038:N1038)</f>
        <v>18.011409279056004</v>
      </c>
      <c r="AM18" s="9">
        <f>AVERAGE('panel reg'!J1072:N1072)</f>
        <v>37.333555180409327</v>
      </c>
      <c r="AN18" s="9">
        <f>AVERAGE('panel reg'!J1106:N1106)</f>
        <v>92.130114559569762</v>
      </c>
      <c r="AO18" s="9">
        <f>AVERAGE('panel reg'!G1140:N1140)</f>
        <v>9.8270368534548318</v>
      </c>
      <c r="AP18">
        <f>AVERAGE('panel reg'!G1174:N1174)</f>
        <v>5036.5275590551182</v>
      </c>
      <c r="AQ18" s="10">
        <f>AVERAGE('panel reg'!G1208:N1208)</f>
        <v>511127.20000000007</v>
      </c>
      <c r="AR18" s="10">
        <f>'panel reg'!G1242</f>
        <v>639639</v>
      </c>
      <c r="AS18" s="9">
        <f>AVERAGE('panel reg'!G1276:N1276)</f>
        <v>176.13924729417684</v>
      </c>
      <c r="AT18" s="9">
        <f>AVERAGE('panel reg'!G1310:N1310)</f>
        <v>8.4756657483930216</v>
      </c>
      <c r="AU18">
        <f>AVERAGE('panel reg'!G1344:N1344)</f>
        <v>674.34810410008959</v>
      </c>
      <c r="AV18">
        <v>3.9348658093749933E-2</v>
      </c>
      <c r="AW18">
        <f>AVERAGE('panel reg'!G1378:N1378)</f>
        <v>1254314.5488377912</v>
      </c>
      <c r="AX18">
        <f>AVERAGE('panel reg'!J1412:M1412)</f>
        <v>18525.75</v>
      </c>
      <c r="AY18">
        <f>AVERAGE('panel reg'!G1446:N1446)</f>
        <v>6.3501660633789818</v>
      </c>
      <c r="AZ18">
        <f>_xlfn.STDEV.S('panel reg'!G1446:N1446)</f>
        <v>1.9195276820950191</v>
      </c>
      <c r="BA18">
        <f>_xlfn.STDEV.S('panel reg'!G426:N426)</f>
        <v>1.3542219853000002</v>
      </c>
    </row>
    <row r="19" spans="1:53">
      <c r="A19">
        <v>2</v>
      </c>
      <c r="B19">
        <v>18</v>
      </c>
      <c r="C19" t="s">
        <v>18</v>
      </c>
      <c r="D19">
        <v>128034968.01893912</v>
      </c>
      <c r="E19" s="9">
        <v>7.6273001022823683</v>
      </c>
      <c r="F19">
        <v>76.249278967520794</v>
      </c>
      <c r="G19">
        <v>1015000</v>
      </c>
      <c r="H19" s="9">
        <f>AVERAGE('panel reg'!G19:N19)</f>
        <v>-0.19417256736644475</v>
      </c>
      <c r="I19" s="9">
        <f>AVERAGE('panel reg'!G53:N53)</f>
        <v>4.6633526769816189</v>
      </c>
      <c r="J19" s="9">
        <f>AVERAGE('panel reg'!G87:N87)</f>
        <v>4.4575386861146775</v>
      </c>
      <c r="K19">
        <f>AVERAGE('panel reg'!G121:N121)</f>
        <v>156449082.87736738</v>
      </c>
      <c r="L19">
        <f>AVERAGE('panel reg'!G155:N155)</f>
        <v>15491697.427914247</v>
      </c>
      <c r="M19" s="9">
        <f>AVERAGE('panel reg'!G189:N189)</f>
        <v>9.8340409166841827</v>
      </c>
      <c r="N19">
        <f>AVERAGE('panel reg'!G223:N223)</f>
        <v>59114975.755080961</v>
      </c>
      <c r="O19" s="9">
        <f>AVERAGE('panel reg'!G257:N257)</f>
        <v>37.659860456627577</v>
      </c>
      <c r="P19">
        <f>AVERAGE('panel reg'!G291:N291)</f>
        <v>42243950.051099524</v>
      </c>
      <c r="Q19" s="9">
        <f>AVERAGE('panel reg'!G325:N325)</f>
        <v>26.782502941447255</v>
      </c>
      <c r="R19" s="9">
        <f>AVERAGE('panel reg'!G359:N359)</f>
        <v>2.630897080451414</v>
      </c>
      <c r="S19" s="9">
        <f>AVERAGE('panel reg'!G393:N393)</f>
        <v>7.8669442609539137</v>
      </c>
      <c r="T19" s="9">
        <f>AVERAGE('panel reg'!G427:N427)</f>
        <v>6.389305898079872</v>
      </c>
      <c r="U19" s="9">
        <f>AVERAGE('panel reg'!G461:N461)</f>
        <v>11.743780927429622</v>
      </c>
      <c r="V19" s="9">
        <f>AVERAGE('panel reg'!G495:N495)</f>
        <v>120.68839526252538</v>
      </c>
      <c r="W19" s="9">
        <f>AVERAGE('panel reg'!G529:N529)</f>
        <v>0.19713851303618707</v>
      </c>
      <c r="X19" s="9">
        <f>('panel reg'!G563+'panel reg'!H563+'panel reg'!I563+'panel reg'!K563+'panel reg'!M563+'panel reg'!N563)/6</f>
        <v>5.5111586075176069</v>
      </c>
      <c r="Y19" s="9">
        <f>'panel reg'!N563</f>
        <v>2.2181883174863701</v>
      </c>
      <c r="Z19" s="9">
        <f>AVERAGE('panel reg'!G1481:N1481)</f>
        <v>4.8813221044808905</v>
      </c>
      <c r="AA19" s="9">
        <f>AVERAGE('panel reg'!G631:N631)</f>
        <v>7.9627865124937858E-2</v>
      </c>
      <c r="AB19" s="9">
        <f>AVERAGE('panel reg'!G665:N665)</f>
        <v>0.61835902894733408</v>
      </c>
      <c r="AC19" s="9">
        <f>AVERAGE('panel reg'!G699:N699)</f>
        <v>0.34976498856201343</v>
      </c>
      <c r="AD19" s="9">
        <f>AVERAGE('panel reg'!G767:N767)</f>
        <v>1.7829717266485434</v>
      </c>
      <c r="AE19" s="9">
        <f>AVERAGE('panel reg'!G801:N801)</f>
        <v>0.61905937408921075</v>
      </c>
      <c r="AF19" s="9">
        <f>AVERAGE('panel reg'!G835:N835)</f>
        <v>0.19636668261671653</v>
      </c>
      <c r="AG19" s="9">
        <f>AVERAGE('panel reg'!G869:N869)</f>
        <v>2.7741757941321987</v>
      </c>
      <c r="AH19" s="9">
        <f>AVERAGE('panel reg'!G733:N733)</f>
        <v>181.0505885385337</v>
      </c>
      <c r="AI19" s="9">
        <f>AVERAGE('panel reg'!G937:N937)</f>
        <v>3.1641729226331297</v>
      </c>
      <c r="AJ19" s="9">
        <f>AVERAGE('panel reg'!G971:N971)</f>
        <v>5.4797235252937062</v>
      </c>
      <c r="AK19" s="9">
        <f>AVERAGE('panel reg'!G1005:N1005)</f>
        <v>9.3569514902927438</v>
      </c>
      <c r="AL19" s="9">
        <f>AVERAGE('panel reg'!G1039:N1039)</f>
        <v>9.2279516126012542</v>
      </c>
      <c r="AM19" s="9">
        <f>AVERAGE('panel reg'!G1073:N1073)</f>
        <v>10.49010445654825</v>
      </c>
      <c r="AN19" s="9">
        <f>AVERAGE('panel reg'!G1107:N1107)</f>
        <v>9.8104512250713078</v>
      </c>
      <c r="AO19" s="9">
        <f>AVERAGE('panel reg'!G1141:N1141)</f>
        <v>2.6846951993139578</v>
      </c>
      <c r="AP19">
        <f>AVERAGE('panel reg'!G1175:N1175)</f>
        <v>10874.657458563537</v>
      </c>
      <c r="AQ19" s="10">
        <f>AVERAGE('panel reg'!G1209:N1209)</f>
        <v>3085527.6999999997</v>
      </c>
      <c r="AR19" s="10">
        <f>'panel reg'!G1243</f>
        <v>1968313</v>
      </c>
      <c r="AS19" s="9">
        <f>AVERAGE('panel reg'!G1277:N1277)</f>
        <v>57.23964227234184</v>
      </c>
      <c r="AT19" s="9">
        <f>AVERAGE('panel reg'!G1311:N1311)</f>
        <v>239.9878318206425</v>
      </c>
      <c r="AU19">
        <f>AVERAGE('panel reg'!G1345:N1345)</f>
        <v>19075.155318319496</v>
      </c>
      <c r="AV19">
        <v>3.9348658093749933E-2</v>
      </c>
      <c r="AW19">
        <f>AVERAGE('panel reg'!G1379:N1379)</f>
        <v>1308933.5011665691</v>
      </c>
      <c r="AX19">
        <f>AVERAGE('panel reg'!J1413:M1413)</f>
        <v>20384</v>
      </c>
      <c r="AY19">
        <f>AVERAGE('panel reg'!G1447:N1447)</f>
        <v>5.485790355334907</v>
      </c>
      <c r="AZ19">
        <f>_xlfn.STDEV.S('panel reg'!G1447:N1447)</f>
        <v>1.8042400829309564</v>
      </c>
      <c r="BA19">
        <f>_xlfn.STDEV.S('panel reg'!G427:N427)</f>
        <v>0.78931937257744866</v>
      </c>
    </row>
    <row r="20" spans="1:53">
      <c r="A20">
        <v>2</v>
      </c>
      <c r="B20">
        <v>19</v>
      </c>
      <c r="C20" t="s">
        <v>19</v>
      </c>
      <c r="D20">
        <v>170769206.60957938</v>
      </c>
      <c r="E20" s="9">
        <v>6.4397071413414722</v>
      </c>
      <c r="F20">
        <v>22.444810260439525</v>
      </c>
      <c r="G20">
        <v>975000</v>
      </c>
      <c r="H20" s="9">
        <f>AVERAGE('panel reg'!G20:N20)</f>
        <v>-3.235409177238642E-2</v>
      </c>
      <c r="I20" s="9">
        <f>AVERAGE('panel reg'!G54:N54)</f>
        <v>4.6259825923503453</v>
      </c>
      <c r="J20" s="9">
        <f>AVERAGE('panel reg'!G88:N88)</f>
        <v>4.5270491311775753</v>
      </c>
      <c r="K20">
        <f>AVERAGE('panel reg'!G122:N122)</f>
        <v>205974248.82619742</v>
      </c>
      <c r="L20">
        <f>AVERAGE('panel reg'!G156:N156)</f>
        <v>27560505.005528949</v>
      </c>
      <c r="M20" s="9">
        <f>AVERAGE('panel reg'!G190:N190)</f>
        <v>13.36031190411958</v>
      </c>
      <c r="N20">
        <f>AVERAGE('panel reg'!G224:N224)</f>
        <v>122715566.63585415</v>
      </c>
      <c r="O20" s="9">
        <f>AVERAGE('panel reg'!G258:N258)</f>
        <v>59.502095114391636</v>
      </c>
      <c r="P20">
        <f>AVERAGE('panel reg'!G292:N292)</f>
        <v>56409809.761615627</v>
      </c>
      <c r="Q20" s="9">
        <f>AVERAGE('panel reg'!G326:N326)</f>
        <v>27.118898768064508</v>
      </c>
      <c r="R20" s="9">
        <f>AVERAGE('panel reg'!G360:N360)</f>
        <v>2.7073169480545829</v>
      </c>
      <c r="S20" s="9">
        <f>AVERAGE('panel reg'!G394:N394)</f>
        <v>5.7635277715862072</v>
      </c>
      <c r="T20" s="9">
        <f>AVERAGE('panel reg'!G428:N428)</f>
        <v>5.807227437908697</v>
      </c>
      <c r="U20" s="9">
        <f>AVERAGE('panel reg'!G462:N462)</f>
        <v>10.38481877711823</v>
      </c>
      <c r="V20" s="9">
        <f>AVERAGE('panel reg'!G496:N496)</f>
        <v>122.00639313452051</v>
      </c>
      <c r="W20" s="9">
        <f>AVERAGE('panel reg'!G530:N530)</f>
        <v>7.7932571416642643E-2</v>
      </c>
      <c r="X20" s="9">
        <f>('panel reg'!G564+'panel reg'!H564+'panel reg'!I564+'panel reg'!K564+'panel reg'!M564+'panel reg'!N564)/6</f>
        <v>5.5044162052904175</v>
      </c>
      <c r="Y20" s="9">
        <f>'panel reg'!N564</f>
        <v>2.8263018794133701</v>
      </c>
      <c r="Z20" s="9">
        <f>AVERAGE('panel reg'!G1482:N1482)</f>
        <v>4.9334721793713108</v>
      </c>
      <c r="AA20" s="9">
        <f>AVERAGE('panel reg'!G632:N632)</f>
        <v>7.8652035918165386E-2</v>
      </c>
      <c r="AB20" s="9">
        <f>AVERAGE('panel reg'!G666:N666)</f>
        <v>0.56659175319949651</v>
      </c>
      <c r="AC20" s="9">
        <f>AVERAGE('panel reg'!G700:N700)</f>
        <v>0.42330614156154839</v>
      </c>
      <c r="AD20" s="9">
        <f>AVERAGE('panel reg'!G768:N768)</f>
        <v>1.9506302088144452</v>
      </c>
      <c r="AE20" s="9">
        <f>AVERAGE('panel reg'!G802:N802)</f>
        <v>0.45855856382689375</v>
      </c>
      <c r="AF20" s="9">
        <f>AVERAGE('panel reg'!G836:N836)</f>
        <v>0.35187031227243237</v>
      </c>
      <c r="AG20" s="9">
        <f>AVERAGE('panel reg'!G870:N870)</f>
        <v>4.071274107859292</v>
      </c>
      <c r="AH20" s="9">
        <f>AVERAGE('panel reg'!G734:N734)</f>
        <v>53.980355518216683</v>
      </c>
      <c r="AI20" s="9">
        <f>AVERAGE('panel reg'!G938:N938)</f>
        <v>4.1842357645521355</v>
      </c>
      <c r="AJ20" s="9">
        <f>AVERAGE('panel reg'!G972:N972)</f>
        <v>8.0619344236024837</v>
      </c>
      <c r="AK20" s="9">
        <f>AVERAGE('panel reg'!G1006:N1006)</f>
        <v>15.827407660480688</v>
      </c>
      <c r="AL20" s="9">
        <f>AVERAGE('panel reg'!G1040:N1040)</f>
        <v>15.535421404309723</v>
      </c>
      <c r="AM20" s="9">
        <f>AVERAGE('panel reg'!G1074:N1074)</f>
        <v>10.790274708780771</v>
      </c>
      <c r="AN20" s="9">
        <f>AVERAGE('panel reg'!G1108:N1108)</f>
        <v>20.883740687748748</v>
      </c>
      <c r="AO20" s="9">
        <f>AVERAGE('panel reg'!G1142:N1142)</f>
        <v>2.9227100045196659</v>
      </c>
      <c r="AP20">
        <f>AVERAGE('panel reg'!G1176:N1176)</f>
        <v>8590.6790254237294</v>
      </c>
      <c r="AQ20" s="10">
        <f>AVERAGE('panel reg'!G1210:N1210)</f>
        <v>1999346.9000000001</v>
      </c>
      <c r="AR20" s="10">
        <f>'panel reg'!G1244</f>
        <v>8109601</v>
      </c>
      <c r="AS20" s="9">
        <f>AVERAGE('panel reg'!G1278:N1278)</f>
        <v>13.892857614079903</v>
      </c>
      <c r="AT20" s="9">
        <f>AVERAGE('panel reg'!G1312:N1312)</f>
        <v>234.2204206355166</v>
      </c>
      <c r="AU20">
        <f>AVERAGE('panel reg'!G1346:N1346)</f>
        <v>5948.920939532848</v>
      </c>
      <c r="AV20">
        <v>3.9348658093749933E-2</v>
      </c>
      <c r="AW20">
        <f>AVERAGE('panel reg'!G1380:N1380)</f>
        <v>705498.51833809784</v>
      </c>
      <c r="AX20">
        <f>AVERAGE('panel reg'!J1414:M1414)</f>
        <v>10862.5</v>
      </c>
      <c r="AY20">
        <f>AVERAGE('panel reg'!G1448:N1448)</f>
        <v>5.4050375610213379</v>
      </c>
      <c r="AZ20">
        <f>_xlfn.STDEV.S('panel reg'!G1448:N1448)</f>
        <v>0.47121821862968616</v>
      </c>
      <c r="BA20">
        <f>_xlfn.STDEV.S('panel reg'!G428:N428)</f>
        <v>0.28152458515771633</v>
      </c>
    </row>
    <row r="21" spans="1:53">
      <c r="A21">
        <v>2</v>
      </c>
      <c r="B21">
        <v>20</v>
      </c>
      <c r="C21" t="s">
        <v>20</v>
      </c>
      <c r="D21">
        <v>17120069.793719415</v>
      </c>
      <c r="E21" s="9">
        <v>6.9840407765816348</v>
      </c>
      <c r="F21">
        <v>16.491941228162393</v>
      </c>
      <c r="G21">
        <v>960498</v>
      </c>
      <c r="H21" s="9">
        <f>AVERAGE('panel reg'!G21:N21)</f>
        <v>-0.68201216287421706</v>
      </c>
      <c r="I21" s="9">
        <f>AVERAGE('panel reg'!G55:N55)</f>
        <v>4.931597243480299</v>
      </c>
      <c r="J21" s="9">
        <f>AVERAGE('panel reg'!G89:N89)</f>
        <v>4.6196969353766271</v>
      </c>
      <c r="K21">
        <f>AVERAGE('panel reg'!G123:N123)</f>
        <v>21415196.849214926</v>
      </c>
      <c r="L21">
        <f>AVERAGE('panel reg'!G157:N157)</f>
        <v>3870746.2952144025</v>
      </c>
      <c r="M21" s="9">
        <f>AVERAGE('panel reg'!G191:N191)</f>
        <v>17.967252090906698</v>
      </c>
      <c r="N21">
        <f>AVERAGE('panel reg'!G225:N225)</f>
        <v>12356945.412869409</v>
      </c>
      <c r="O21" s="9">
        <f>AVERAGE('panel reg'!G259:N259)</f>
        <v>58.089860553000079</v>
      </c>
      <c r="P21">
        <f>AVERAGE('panel reg'!G293:N293)</f>
        <v>12857794.036881188</v>
      </c>
      <c r="Q21" s="9">
        <f>AVERAGE('panel reg'!G327:N327)</f>
        <v>54.956848917433597</v>
      </c>
      <c r="R21" s="9">
        <f>AVERAGE('panel reg'!G361:N361)</f>
        <v>3.7876881849050217</v>
      </c>
      <c r="S21" s="9">
        <f>AVERAGE('panel reg'!G395:N395)</f>
        <v>9.0577881042495321</v>
      </c>
      <c r="T21" s="9">
        <f>AVERAGE('panel reg'!G429:N429)</f>
        <v>4.4693156289635354</v>
      </c>
      <c r="U21" s="9">
        <f>AVERAGE('panel reg'!G463:N463)</f>
        <v>49.316207044403562</v>
      </c>
      <c r="V21" s="9">
        <f>AVERAGE('panel reg'!G497:N497)</f>
        <v>123.40798472389216</v>
      </c>
      <c r="W21" s="9">
        <f>AVERAGE('panel reg'!G531:N531)</f>
        <v>-0.5482150255835464</v>
      </c>
      <c r="X21" s="9">
        <f>('panel reg'!G565+'panel reg'!H565+'panel reg'!I565+'panel reg'!K565+'panel reg'!M565+'panel reg'!N565)/6</f>
        <v>4.8844059789514231</v>
      </c>
      <c r="Y21" s="9">
        <f>'panel reg'!N565</f>
        <v>2.5105889920883602</v>
      </c>
      <c r="Z21" s="9">
        <f>AVERAGE('panel reg'!G1483:N1483)</f>
        <v>4.5973475372486448</v>
      </c>
      <c r="AA21" s="9">
        <f>AVERAGE('panel reg'!G633:N633)</f>
        <v>0.28919071799394253</v>
      </c>
      <c r="AB21" s="9">
        <f>AVERAGE('panel reg'!G667:N667)</f>
        <v>1.050897734202769</v>
      </c>
      <c r="AC21" s="9">
        <f>AVERAGE('panel reg'!G701:N701)</f>
        <v>0.76848373668996484</v>
      </c>
      <c r="AD21" s="9">
        <f>AVERAGE('panel reg'!G769:N769)</f>
        <v>2.5799838071824723</v>
      </c>
      <c r="AE21" s="9">
        <f>AVERAGE('panel reg'!G803:N803)</f>
        <v>0.56870648457155271</v>
      </c>
      <c r="AF21" s="9">
        <f>AVERAGE('panel reg'!G837:N837)</f>
        <v>0.27255402644812782</v>
      </c>
      <c r="AG21" s="9">
        <f>AVERAGE('panel reg'!G871:N871)</f>
        <v>4.3749262421048831</v>
      </c>
      <c r="AH21" s="9">
        <f>AVERAGE('panel reg'!G735:N735)</f>
        <v>44.061298740551919</v>
      </c>
      <c r="AI21" s="9">
        <f>AVERAGE('panel reg'!G939:N939)</f>
        <v>5.965453526759279</v>
      </c>
      <c r="AJ21" s="9">
        <f>AVERAGE('panel reg'!G973:N973)</f>
        <v>29.832963411912964</v>
      </c>
      <c r="AK21" s="9">
        <f>AVERAGE('panel reg'!G1007:N1007)</f>
        <v>14.507713596673105</v>
      </c>
      <c r="AL21" s="9">
        <f>AVERAGE('panel reg'!G1041:N1041)</f>
        <v>19.41875328827707</v>
      </c>
      <c r="AM21" s="9">
        <f>AVERAGE('panel reg'!G1075:N1075)</f>
        <v>16.466862370564353</v>
      </c>
      <c r="AN21" s="9">
        <f>AVERAGE('panel reg'!G1109:N1109)</f>
        <v>25.743668798527743</v>
      </c>
      <c r="AO21" s="9">
        <f>AVERAGE('panel reg'!G1143:N1143)</f>
        <v>4.4017452974547648</v>
      </c>
      <c r="AP21">
        <f>AVERAGE('panel reg'!G1177:N1177)</f>
        <v>8057.4652777777792</v>
      </c>
      <c r="AQ21" s="10">
        <f>AVERAGE('panel reg'!G1211:N1211)</f>
        <v>563388.9</v>
      </c>
      <c r="AR21" s="10">
        <f>'panel reg'!G1245</f>
        <v>1160275</v>
      </c>
      <c r="AS21" s="9">
        <f>AVERAGE('panel reg'!G1279:N1279)</f>
        <v>97.102438646010654</v>
      </c>
      <c r="AT21" s="9">
        <f>AVERAGE('panel reg'!G1313:N1313)</f>
        <v>36.278433518330338</v>
      </c>
      <c r="AU21">
        <f>AVERAGE('panel reg'!G1347:N1347)</f>
        <v>669.59108416211768</v>
      </c>
      <c r="AV21">
        <v>3.9348658093749933E-2</v>
      </c>
      <c r="AW21">
        <f>AVERAGE('panel reg'!G1381:N1381)</f>
        <v>765986.00957619073</v>
      </c>
      <c r="AX21">
        <f>AVERAGE('panel reg'!J1415:M1415)</f>
        <v>15099</v>
      </c>
      <c r="AY21">
        <f>AVERAGE('panel reg'!G1449:N1449)</f>
        <v>6.5544137587028626</v>
      </c>
      <c r="AZ21">
        <f>_xlfn.STDEV.S('panel reg'!G1449:N1449)</f>
        <v>0.88468302515652664</v>
      </c>
      <c r="BA21">
        <f>_xlfn.STDEV.S('panel reg'!G429:N429)</f>
        <v>0.68215853079434918</v>
      </c>
    </row>
    <row r="22" spans="1:53">
      <c r="A22">
        <v>3</v>
      </c>
      <c r="B22">
        <v>21</v>
      </c>
      <c r="C22" t="s">
        <v>21</v>
      </c>
      <c r="D22">
        <v>21000078.8135106</v>
      </c>
      <c r="E22" s="9">
        <v>7.157527941095795</v>
      </c>
      <c r="F22">
        <v>13.694161492364946</v>
      </c>
      <c r="G22">
        <v>975000</v>
      </c>
      <c r="H22" s="9">
        <f>AVERAGE('panel reg'!G22:N22)</f>
        <v>-0.10398324370319217</v>
      </c>
      <c r="I22" s="9">
        <f>AVERAGE('panel reg'!G56:N56)</f>
        <v>4.888511202161876</v>
      </c>
      <c r="J22" s="9">
        <f>AVERAGE('panel reg'!G90:N90)</f>
        <v>4.7932451019401849</v>
      </c>
      <c r="K22">
        <f>AVERAGE('panel reg'!G124:N124)</f>
        <v>25775032.226688825</v>
      </c>
      <c r="L22">
        <f>AVERAGE('panel reg'!G158:N158)</f>
        <v>4205281.8268692102</v>
      </c>
      <c r="M22" s="9">
        <f>AVERAGE('panel reg'!G192:N192)</f>
        <v>16.284488617988146</v>
      </c>
      <c r="N22">
        <f>AVERAGE('panel reg'!G226:N226)</f>
        <v>17025279.634587679</v>
      </c>
      <c r="O22" s="9">
        <f>AVERAGE('panel reg'!G260:N260)</f>
        <v>66.086332341186491</v>
      </c>
      <c r="P22">
        <f>AVERAGE('panel reg'!G294:N294)</f>
        <v>10075697.851058343</v>
      </c>
      <c r="Q22" s="9">
        <f>AVERAGE('panel reg'!G328:N328)</f>
        <v>38.388029600687929</v>
      </c>
      <c r="R22" s="9">
        <f>AVERAGE('panel reg'!G362:N362)</f>
        <v>4.8489255837259488</v>
      </c>
      <c r="S22" s="9">
        <f>AVERAGE('panel reg'!G396:N396)</f>
        <v>6.9237906824535322</v>
      </c>
      <c r="T22" s="9">
        <f>AVERAGE('panel reg'!G430:N430)</f>
        <v>5.7050736855580713</v>
      </c>
      <c r="U22" s="9">
        <f>AVERAGE('panel reg'!G464:N464)</f>
        <v>13.913522260672661</v>
      </c>
      <c r="V22" s="9">
        <f>AVERAGE('panel reg'!G498:N498)</f>
        <v>119.99363523091925</v>
      </c>
      <c r="W22" s="9">
        <f>AVERAGE('panel reg'!G532:N532)</f>
        <v>-1.7428139707168513E-2</v>
      </c>
      <c r="X22" s="9">
        <f>('panel reg'!G566+'panel reg'!H566+'panel reg'!I566+'panel reg'!K566+'panel reg'!M566+'panel reg'!N566)/6</f>
        <v>4.8002534494747726</v>
      </c>
      <c r="Y22" s="9">
        <f>'panel reg'!N566</f>
        <v>1.99811602742123</v>
      </c>
      <c r="Z22" s="9">
        <f>AVERAGE('panel reg'!G1484:N1484)</f>
        <v>4.4677669357208005</v>
      </c>
      <c r="AA22" s="9">
        <f>AVERAGE('panel reg'!G634:N634)</f>
        <v>-3.1169757456980536E-2</v>
      </c>
      <c r="AB22" s="9">
        <f>AVERAGE('panel reg'!G668:N668)</f>
        <v>1.1999967557293452</v>
      </c>
      <c r="AC22" s="9">
        <f>AVERAGE('panel reg'!G702:N702)</f>
        <v>1.4310267474647116</v>
      </c>
      <c r="AD22" s="9">
        <f>AVERAGE('panel reg'!G770:N770)</f>
        <v>2.8626244384838837</v>
      </c>
      <c r="AE22" s="9">
        <f>AVERAGE('panel reg'!G804:N804)</f>
        <v>1.4727536182023115</v>
      </c>
      <c r="AF22" s="9">
        <f>AVERAGE('panel reg'!G838:N838)</f>
        <v>0.55335094841749877</v>
      </c>
      <c r="AG22" s="9">
        <f>AVERAGE('panel reg'!G872:N872)</f>
        <v>7.2741953522948029</v>
      </c>
      <c r="AH22" s="9">
        <f>AVERAGE('panel reg'!G736:N736)</f>
        <v>39.372326638043788</v>
      </c>
      <c r="AI22" s="9">
        <f>AVERAGE('panel reg'!G940:N940)</f>
        <v>3.8039945032382865</v>
      </c>
      <c r="AJ22" s="9">
        <f>AVERAGE('panel reg'!G974:N974)</f>
        <v>38.748246394493556</v>
      </c>
      <c r="AK22" s="9">
        <f>AVERAGE('panel reg'!G1008:N1008)</f>
        <v>14.168728445205522</v>
      </c>
      <c r="AL22" s="9">
        <f>AVERAGE('panel reg'!G1042:N1042)</f>
        <v>14.636168069476378</v>
      </c>
      <c r="AM22" s="9">
        <f>AVERAGE('panel reg'!G1076:N1076)</f>
        <v>13.075863175440912</v>
      </c>
      <c r="AN22" s="9">
        <f>AVERAGE('panel reg'!G1110:N1110)</f>
        <v>20.597821270619452</v>
      </c>
      <c r="AO22" s="9">
        <f>AVERAGE('panel reg'!G1144:N1144)</f>
        <v>4.9269288722979949</v>
      </c>
      <c r="AP22">
        <f>AVERAGE('panel reg'!G1178:N1178)</f>
        <v>8547.4923857867998</v>
      </c>
      <c r="AQ22" s="10">
        <f>AVERAGE('panel reg'!G1212:N1212)</f>
        <v>792227.09999999986</v>
      </c>
      <c r="AR22" s="10">
        <f>'panel reg'!G1246</f>
        <v>1683856</v>
      </c>
      <c r="AS22" s="9">
        <f>AVERAGE('panel reg'!G1280:N1280)</f>
        <v>66.909244020866382</v>
      </c>
      <c r="AT22" s="9">
        <f>AVERAGE('panel reg'!G1314:N1314)</f>
        <v>35.89237590545941</v>
      </c>
      <c r="AU22">
        <f>AVERAGE('panel reg'!G1348:N1348)</f>
        <v>549.40989351562484</v>
      </c>
      <c r="AV22">
        <v>3.9348658093749933E-2</v>
      </c>
      <c r="AW22">
        <f>AVERAGE('panel reg'!G1382:N1382)</f>
        <v>776565.71714098367</v>
      </c>
      <c r="AX22">
        <f>AVERAGE('panel reg'!J1416:M1416)</f>
        <v>15573.5</v>
      </c>
      <c r="AY22">
        <f>AVERAGE('panel reg'!G1450:N1450)</f>
        <v>5.9479225110886738</v>
      </c>
      <c r="AZ22">
        <f>_xlfn.STDEV.S('panel reg'!G1450:N1450)</f>
        <v>0.63906916208710385</v>
      </c>
      <c r="BA22">
        <f>_xlfn.STDEV.S('panel reg'!G430:N430)</f>
        <v>1.2438111165645023</v>
      </c>
    </row>
    <row r="23" spans="1:53">
      <c r="A23">
        <v>3</v>
      </c>
      <c r="B23">
        <v>22</v>
      </c>
      <c r="C23" t="s">
        <v>22</v>
      </c>
      <c r="D23">
        <v>66340812.441145927</v>
      </c>
      <c r="E23" s="9">
        <v>-1.5410231222854793</v>
      </c>
      <c r="F23">
        <v>14.741708266442988</v>
      </c>
      <c r="G23">
        <v>1000000</v>
      </c>
      <c r="H23" s="9">
        <f>AVERAGE('panel reg'!G23:N23)</f>
        <v>4.7334945664332579</v>
      </c>
      <c r="I23" s="9">
        <f>AVERAGE('panel reg'!G57:N57)</f>
        <v>5.0215498006349044</v>
      </c>
      <c r="J23" s="9">
        <f>AVERAGE('panel reg'!G91:N91)</f>
        <v>4.4362519885988281</v>
      </c>
      <c r="K23">
        <f>AVERAGE('panel reg'!G125:N125)</f>
        <v>84040059.180143237</v>
      </c>
      <c r="L23">
        <f>AVERAGE('panel reg'!G159:N159)</f>
        <v>12328646.359984133</v>
      </c>
      <c r="M23" s="9">
        <f>AVERAGE('panel reg'!G193:N193)</f>
        <v>14.671039260832094</v>
      </c>
      <c r="N23">
        <f>AVERAGE('panel reg'!G227:N227)</f>
        <v>53331323.440572612</v>
      </c>
      <c r="O23" s="9">
        <f>AVERAGE('panel reg'!G261:N261)</f>
        <v>64.178208321477968</v>
      </c>
      <c r="P23">
        <f>AVERAGE('panel reg'!G295:N295)</f>
        <v>31191911.462275598</v>
      </c>
      <c r="Q23" s="9">
        <f>AVERAGE('panel reg'!G329:N329)</f>
        <v>36.268886254434086</v>
      </c>
      <c r="R23" s="9">
        <f>AVERAGE('panel reg'!G363:N363)</f>
        <v>4.0740005485929212</v>
      </c>
      <c r="S23" s="9">
        <f>AVERAGE('panel reg'!G397:N397)</f>
        <v>7.1598571372021249</v>
      </c>
      <c r="T23" s="9">
        <f>AVERAGE('panel reg'!G431:N431)</f>
        <v>3.4121428683979911</v>
      </c>
      <c r="U23" s="9">
        <f>AVERAGE('panel reg'!G465:N465)</f>
        <v>20.696667195967112</v>
      </c>
      <c r="V23" s="9">
        <f>AVERAGE('panel reg'!G499:N499)</f>
        <v>120.10462054097454</v>
      </c>
      <c r="W23" s="9">
        <f>AVERAGE('panel reg'!G533:N533)</f>
        <v>3.1903811481151108</v>
      </c>
      <c r="X23" s="9">
        <f>('panel reg'!G567+'panel reg'!H567+'panel reg'!I567+'panel reg'!K567+'panel reg'!M567+'panel reg'!N567)/6</f>
        <v>4.7749521866496067</v>
      </c>
      <c r="Y23" s="9">
        <f>'panel reg'!N567</f>
        <v>2.3506309562586201</v>
      </c>
      <c r="Z23" s="9">
        <f>AVERAGE('panel reg'!G1485:N1485)</f>
        <v>4.5049740135526459</v>
      </c>
      <c r="AA23" s="9">
        <f>AVERAGE('panel reg'!G635:N635)</f>
        <v>-2.8869869949819789</v>
      </c>
      <c r="AB23" s="9">
        <f>AVERAGE('panel reg'!G669:N669)</f>
        <v>0.71888067881323203</v>
      </c>
      <c r="AC23" s="9">
        <f>AVERAGE('panel reg'!G703:N703)</f>
        <v>0.66391154468695224</v>
      </c>
      <c r="AD23" s="9">
        <f>AVERAGE('panel reg'!G771:N771)</f>
        <v>2.1124908650847067</v>
      </c>
      <c r="AE23" s="9">
        <f>AVERAGE('panel reg'!G805:N805)</f>
        <v>1.7603904085181434</v>
      </c>
      <c r="AF23" s="9">
        <f>AVERAGE('panel reg'!G839:N839)</f>
        <v>0.32914157804125416</v>
      </c>
      <c r="AG23" s="9">
        <f>AVERAGE('panel reg'!G873:N873)</f>
        <v>7.3540084567183692</v>
      </c>
      <c r="AH23" s="9">
        <f>AVERAGE('panel reg'!G737:N737)</f>
        <v>38.234696029022253</v>
      </c>
      <c r="AI23" s="9">
        <f>AVERAGE('panel reg'!G941:N941)</f>
        <v>3.1837059858332211</v>
      </c>
      <c r="AJ23" s="9">
        <f>AVERAGE('panel reg'!G975:N975)</f>
        <v>13.621832334719194</v>
      </c>
      <c r="AK23" s="9">
        <f>AVERAGE('panel reg'!G1009:N1009)</f>
        <v>15.752041582213275</v>
      </c>
      <c r="AL23" s="9">
        <f>AVERAGE('panel reg'!G1043:N1043)</f>
        <v>16.439698468816811</v>
      </c>
      <c r="AM23" s="9">
        <f>AVERAGE('panel reg'!G1077:N1077)</f>
        <v>17.217132224842562</v>
      </c>
      <c r="AN23" s="9">
        <f>AVERAGE('panel reg'!G1111:N1111)</f>
        <v>17.680171055270929</v>
      </c>
      <c r="AO23" s="9">
        <f>AVERAGE('panel reg'!G1145:N1145)</f>
        <v>1.9065579242647881</v>
      </c>
      <c r="AP23">
        <f>AVERAGE('panel reg'!G1179:N1179)</f>
        <v>11155.006928406467</v>
      </c>
      <c r="AQ23" s="10">
        <f>AVERAGE('panel reg'!G1213:N1213)</f>
        <v>825490.09999999986</v>
      </c>
      <c r="AR23" s="10">
        <f>'panel reg'!G1247</f>
        <v>4830118</v>
      </c>
      <c r="AS23" s="9">
        <f>AVERAGE('panel reg'!G1281:N1281)</f>
        <v>23.32562724140487</v>
      </c>
      <c r="AT23" s="9">
        <f>AVERAGE('panel reg'!G1315:N1315)</f>
        <v>260.07079352498772</v>
      </c>
      <c r="AU23">
        <f>AVERAGE('panel reg'!G1349:N1349)</f>
        <v>4525.0167550496244</v>
      </c>
      <c r="AV23">
        <v>3.9348658093749933E-2</v>
      </c>
      <c r="AW23">
        <f>AVERAGE('panel reg'!G1383:N1383)</f>
        <v>679363.05568908947</v>
      </c>
      <c r="AX23">
        <f>AVERAGE('panel reg'!J1417:M1417)</f>
        <v>10426</v>
      </c>
      <c r="AY23">
        <f>AVERAGE('panel reg'!G1451:N1451)</f>
        <v>4.499527663149034</v>
      </c>
      <c r="AZ23">
        <f>_xlfn.STDEV.S('panel reg'!G1451:N1451)</f>
        <v>7.9000851679054023</v>
      </c>
      <c r="BA23">
        <f>_xlfn.STDEV.S('panel reg'!G431:N431)</f>
        <v>1.6233348291442378</v>
      </c>
    </row>
    <row r="24" spans="1:53">
      <c r="A24">
        <v>3</v>
      </c>
      <c r="B24">
        <v>23</v>
      </c>
      <c r="C24" t="s">
        <v>23</v>
      </c>
      <c r="D24">
        <v>48863187.53611052</v>
      </c>
      <c r="E24" s="9">
        <v>5.4583093448781064</v>
      </c>
      <c r="F24">
        <v>10.43232116303837</v>
      </c>
      <c r="G24">
        <v>925000</v>
      </c>
      <c r="H24" s="9">
        <f>AVERAGE('panel reg'!G24:N24)</f>
        <v>-8.4451002609622905E-3</v>
      </c>
      <c r="I24" s="9">
        <f>AVERAGE('panel reg'!G58:N58)</f>
        <v>4.8317436933572449</v>
      </c>
      <c r="J24" s="9">
        <f>AVERAGE('panel reg'!G92:N92)</f>
        <v>4.3298111623629634</v>
      </c>
      <c r="K24">
        <f>AVERAGE('panel reg'!G126:N126)</f>
        <v>58620469.817013815</v>
      </c>
      <c r="L24">
        <f>AVERAGE('panel reg'!G160:N160)</f>
        <v>7158225.2868131818</v>
      </c>
      <c r="M24" s="9">
        <f>AVERAGE('panel reg'!G194:N194)</f>
        <v>12.171602930219606</v>
      </c>
      <c r="N24">
        <f>AVERAGE('panel reg'!G228:N228)</f>
        <v>45289722.995010868</v>
      </c>
      <c r="O24" s="9">
        <f>AVERAGE('panel reg'!G262:N262)</f>
        <v>77.288677127371116</v>
      </c>
      <c r="P24">
        <f>AVERAGE('panel reg'!G296:N296)</f>
        <v>21385486.704273187</v>
      </c>
      <c r="Q24" s="9">
        <f>AVERAGE('panel reg'!G330:N330)</f>
        <v>35.694688811080411</v>
      </c>
      <c r="R24" s="9">
        <f>AVERAGE('panel reg'!G364:N364)</f>
        <v>3.3397116855982238</v>
      </c>
      <c r="S24" s="9">
        <f>AVERAGE('panel reg'!G398:N398)</f>
        <v>6.566785482960233</v>
      </c>
      <c r="T24" s="9">
        <f>AVERAGE('panel reg'!G432:N432)</f>
        <v>5.0597649401629807</v>
      </c>
      <c r="U24" s="9">
        <f>AVERAGE('panel reg'!G466:N466)</f>
        <v>15.258057303574631</v>
      </c>
      <c r="V24" s="9">
        <f>AVERAGE('panel reg'!G500:N500)</f>
        <v>120.65457862927113</v>
      </c>
      <c r="W24" s="9">
        <f>AVERAGE('panel reg'!G534:N534)</f>
        <v>-9.912178385356385E-2</v>
      </c>
      <c r="X24" s="9">
        <f>('panel reg'!G568+'panel reg'!H568+'panel reg'!I568+'panel reg'!K568+'panel reg'!M568+'panel reg'!N568)/6</f>
        <v>4.7420561104721202</v>
      </c>
      <c r="Y24" s="9">
        <f>'panel reg'!N568</f>
        <v>2.25128717420922</v>
      </c>
      <c r="Z24" s="9">
        <f>AVERAGE('panel reg'!G1486:N1486)</f>
        <v>4.4090889879865882</v>
      </c>
      <c r="AA24" s="9">
        <f>AVERAGE('panel reg'!G636:N636)</f>
        <v>5.5548454251574127E-2</v>
      </c>
      <c r="AB24" s="9">
        <f>AVERAGE('panel reg'!G670:N670)</f>
        <v>0.89576827979580009</v>
      </c>
      <c r="AC24" s="9">
        <f>AVERAGE('panel reg'!G704:N704)</f>
        <v>0.70114059864724954</v>
      </c>
      <c r="AD24" s="9">
        <f>AVERAGE('panel reg'!G772:N772)</f>
        <v>2.0653400199972816</v>
      </c>
      <c r="AE24" s="9">
        <f>AVERAGE('panel reg'!G806:N806)</f>
        <v>0.88505153401129966</v>
      </c>
      <c r="AF24" s="9">
        <f>AVERAGE('panel reg'!G840:N840)</f>
        <v>0.4356425449762048</v>
      </c>
      <c r="AG24" s="9">
        <f>AVERAGE('panel reg'!G874:N874)</f>
        <v>4.7412161779275328</v>
      </c>
      <c r="AH24" s="9">
        <f>AVERAGE('panel reg'!G738:N738)</f>
        <v>25.840299777053882</v>
      </c>
      <c r="AI24" s="9">
        <f>AVERAGE('panel reg'!G942:N942)</f>
        <v>5.0426631134864532</v>
      </c>
      <c r="AJ24" s="9">
        <f>AVERAGE('panel reg'!G976:N976)</f>
        <v>28.14174806029672</v>
      </c>
      <c r="AK24" s="9">
        <f>AVERAGE('panel reg'!G1010:N1010)</f>
        <v>20.426888198044665</v>
      </c>
      <c r="AL24" s="9">
        <f>AVERAGE('panel reg'!G1044:N1044)</f>
        <v>21.973876886984517</v>
      </c>
      <c r="AM24" s="9">
        <f>AVERAGE('panel reg'!G1078:N1078)</f>
        <v>15.46211611067449</v>
      </c>
      <c r="AN24" s="9">
        <f>AVERAGE('panel reg'!G1112:N1112)</f>
        <v>30.70086565831247</v>
      </c>
      <c r="AO24" s="9">
        <f>AVERAGE('panel reg'!G1146:N1146)</f>
        <v>3.114542022056765</v>
      </c>
      <c r="AP24">
        <f>AVERAGE('panel reg'!G1180:N1180)</f>
        <v>7507.7239353891337</v>
      </c>
      <c r="AQ24" s="10">
        <f>AVERAGE('panel reg'!G1214:N1214)</f>
        <v>436558.20000000007</v>
      </c>
      <c r="AR24" s="10">
        <f>'panel reg'!G1248</f>
        <v>5112760</v>
      </c>
      <c r="AS24" s="9">
        <f>AVERAGE('panel reg'!G1282:N1282)</f>
        <v>22.036147208161541</v>
      </c>
      <c r="AT24" s="9">
        <f>AVERAGE('panel reg'!G1316:N1316)</f>
        <v>104.94580043146183</v>
      </c>
      <c r="AU24">
        <f>AVERAGE('panel reg'!G1350:N1350)</f>
        <v>1203.2585387569266</v>
      </c>
      <c r="AV24">
        <v>3.9348658093749933E-2</v>
      </c>
      <c r="AW24">
        <f>AVERAGE('panel reg'!G1384:N1384)</f>
        <v>540396.76061216835</v>
      </c>
      <c r="AX24">
        <f>AVERAGE('panel reg'!J1418:M1418)</f>
        <v>12252.25</v>
      </c>
      <c r="AY24">
        <f>AVERAGE('panel reg'!G1452:N1452)</f>
        <v>5.1747086791593091</v>
      </c>
      <c r="AZ24">
        <f>_xlfn.STDEV.S('panel reg'!G1452:N1452)</f>
        <v>0.17853355443379931</v>
      </c>
      <c r="BA24">
        <f>_xlfn.STDEV.S('panel reg'!G432:N432)</f>
        <v>0.5957364599744045</v>
      </c>
    </row>
    <row r="25" spans="1:53">
      <c r="A25">
        <v>2</v>
      </c>
      <c r="B25">
        <v>24</v>
      </c>
      <c r="C25" t="s">
        <v>24</v>
      </c>
      <c r="D25">
        <v>107890942.59440541</v>
      </c>
      <c r="E25" s="9">
        <v>1.7198789079495385</v>
      </c>
      <c r="F25">
        <v>38.078515594763083</v>
      </c>
      <c r="G25">
        <v>1585000</v>
      </c>
      <c r="H25" s="9">
        <f>AVERAGE('panel reg'!G25:N25)</f>
        <v>-3.35845976631611</v>
      </c>
      <c r="I25" s="9">
        <f>AVERAGE('panel reg'!G59:N59)</f>
        <v>5.0700535853891626</v>
      </c>
      <c r="J25" s="9">
        <f>AVERAGE('panel reg'!G93:N93)</f>
        <v>4.6794311632622136</v>
      </c>
      <c r="K25">
        <f>AVERAGE('panel reg'!G127:N127)</f>
        <v>132770826.44930068</v>
      </c>
      <c r="L25">
        <f>AVERAGE('panel reg'!G161:N161)</f>
        <v>11739853.371230481</v>
      </c>
      <c r="M25" s="9">
        <f>AVERAGE('panel reg'!G195:N195)</f>
        <v>8.8271251403120647</v>
      </c>
      <c r="N25">
        <f>AVERAGE('panel reg'!G229:N229)</f>
        <v>55123243.831011623</v>
      </c>
      <c r="O25" s="9">
        <f>AVERAGE('panel reg'!G263:N263)</f>
        <v>41.561349995312298</v>
      </c>
      <c r="P25">
        <f>AVERAGE('panel reg'!G297:N297)</f>
        <v>17622186.574196126</v>
      </c>
      <c r="Q25" s="9">
        <f>AVERAGE('panel reg'!G331:N331)</f>
        <v>13.466842305221867</v>
      </c>
      <c r="R25" s="9">
        <f>AVERAGE('panel reg'!G365:N365)</f>
        <v>4.0304690344430991</v>
      </c>
      <c r="S25" s="9">
        <f>AVERAGE('panel reg'!G399:N399)</f>
        <v>7.5932637735826534</v>
      </c>
      <c r="T25" s="9">
        <f>AVERAGE('panel reg'!G433:N433)</f>
        <v>5.8261175414917927</v>
      </c>
      <c r="U25" s="9">
        <f>AVERAGE('panel reg'!G467:N467)</f>
        <v>13.398159310655334</v>
      </c>
      <c r="V25" s="9">
        <f>AVERAGE('panel reg'!G501:N501)</f>
        <v>122.84436701149191</v>
      </c>
      <c r="W25" s="9">
        <f>AVERAGE('panel reg'!G535:N535)</f>
        <v>7.2399500097380853</v>
      </c>
      <c r="X25" s="9">
        <f>('panel reg'!G569+'panel reg'!H569+'panel reg'!I569+'panel reg'!K569+'panel reg'!M569+'panel reg'!N569)/6</f>
        <v>4.8679414445109304</v>
      </c>
      <c r="Y25" s="9">
        <f>'panel reg'!N569</f>
        <v>2.0074279359026699</v>
      </c>
      <c r="Z25" s="9">
        <f>AVERAGE('panel reg'!G1487:N1487)</f>
        <v>4.5588452901583469</v>
      </c>
      <c r="AA25" s="9">
        <f>AVERAGE('panel reg'!G637:N637)</f>
        <v>0.34332433464263423</v>
      </c>
      <c r="AB25" s="9">
        <f>AVERAGE('panel reg'!G671:N671)</f>
        <v>1.0092665047742917</v>
      </c>
      <c r="AC25" s="9">
        <f>AVERAGE('panel reg'!G705:N705)</f>
        <v>1.0006925375438709</v>
      </c>
      <c r="AD25" s="9">
        <f>AVERAGE('panel reg'!G773:N773)</f>
        <v>2.315076463449302</v>
      </c>
      <c r="AE25" s="9">
        <f>AVERAGE('panel reg'!G807:N807)</f>
        <v>0.90485937082479384</v>
      </c>
      <c r="AF25" s="9">
        <f>AVERAGE('panel reg'!G841:N841)</f>
        <v>0.37366919148386357</v>
      </c>
      <c r="AG25" s="9">
        <f>AVERAGE('panel reg'!G875:N875)</f>
        <v>2.4893002850983401</v>
      </c>
      <c r="AH25" s="9">
        <f>AVERAGE('panel reg'!G739:N739)</f>
        <v>79.99740560947285</v>
      </c>
      <c r="AI25" s="9">
        <f>AVERAGE('panel reg'!G943:N943)</f>
        <v>5.0465318856579451</v>
      </c>
      <c r="AJ25" s="9">
        <f>AVERAGE('panel reg'!G977:N977)</f>
        <v>18.764411633963068</v>
      </c>
      <c r="AK25" s="9">
        <f>AVERAGE('panel reg'!G1011:N1011)</f>
        <v>10.985220347951046</v>
      </c>
      <c r="AL25" s="9">
        <f>AVERAGE('panel reg'!G1045:N1045)</f>
        <v>10.881723636978553</v>
      </c>
      <c r="AM25" s="9">
        <f>AVERAGE('panel reg'!G1079:N1079)</f>
        <v>13.99288413899875</v>
      </c>
      <c r="AN25" s="9">
        <f>AVERAGE('panel reg'!G1113:N1113)</f>
        <v>10.797575456565681</v>
      </c>
      <c r="AO25" s="9">
        <f>AVERAGE('panel reg'!G1147:N1147)</f>
        <v>1.1038903064615511</v>
      </c>
      <c r="AP25">
        <f>AVERAGE('panel reg'!G1181:N1181)</f>
        <v>4663.3353115727004</v>
      </c>
      <c r="AQ25" s="10">
        <f>AVERAGE('panel reg'!G1215:N1215)</f>
        <v>577514</v>
      </c>
      <c r="AR25" s="10">
        <f>'panel reg'!G1249</f>
        <v>3143088</v>
      </c>
      <c r="AS25" s="9">
        <f>AVERAGE('panel reg'!G1283:N1283)</f>
        <v>35.845490803948216</v>
      </c>
      <c r="AT25" s="9">
        <f>AVERAGE('panel reg'!G1317:N1317)</f>
        <v>9.8518270897599205</v>
      </c>
      <c r="AU25">
        <f>AVERAGE('panel reg'!G1351:N1351)</f>
        <v>416.16245703048509</v>
      </c>
      <c r="AV25">
        <v>3.9348658093749933E-2</v>
      </c>
      <c r="AW25">
        <f>AVERAGE('panel reg'!G1385:N1385)</f>
        <v>835499.48234629165</v>
      </c>
      <c r="AX25">
        <f>AVERAGE('panel reg'!J1419:M1419)</f>
        <v>22999.75</v>
      </c>
      <c r="AY25">
        <f>AVERAGE('panel reg'!G1453:N1453)</f>
        <v>3.3380027505844692</v>
      </c>
      <c r="AZ25">
        <f>_xlfn.STDEV.S('panel reg'!G1453:N1453)</f>
        <v>8.1126164935422143</v>
      </c>
      <c r="BA25">
        <f>_xlfn.STDEV.S('panel reg'!G433:N433)</f>
        <v>0.99601565637527723</v>
      </c>
    </row>
    <row r="26" spans="1:53">
      <c r="A26">
        <v>2</v>
      </c>
      <c r="B26">
        <v>25</v>
      </c>
      <c r="C26" t="s">
        <v>25</v>
      </c>
      <c r="D26">
        <v>425625998.50735348</v>
      </c>
      <c r="E26" s="9">
        <v>3.7565975740040578</v>
      </c>
      <c r="F26">
        <v>76.850450413877141</v>
      </c>
      <c r="G26">
        <v>1238000</v>
      </c>
      <c r="H26" s="9">
        <f>AVERAGE('panel reg'!G26:N26)</f>
        <v>-1.1657349246231019E-2</v>
      </c>
      <c r="I26" s="9">
        <f>AVERAGE('panel reg'!G60:N60)</f>
        <v>4.8511790506844541</v>
      </c>
      <c r="J26" s="9">
        <f>AVERAGE('panel reg'!G94:N94)</f>
        <v>4.5573174602698305</v>
      </c>
      <c r="K26">
        <f>AVERAGE('panel reg'!G128:N128)</f>
        <v>458322053.43841922</v>
      </c>
      <c r="L26">
        <f>AVERAGE('panel reg'!G162:N162)</f>
        <v>42969090.072532311</v>
      </c>
      <c r="M26" s="9">
        <f>AVERAGE('panel reg'!G196:N196)</f>
        <v>9.3493129621297406</v>
      </c>
      <c r="N26">
        <f>AVERAGE('panel reg'!G230:N230)</f>
        <v>150812227.44461995</v>
      </c>
      <c r="O26" s="9">
        <f>AVERAGE('panel reg'!G264:N264)</f>
        <v>32.806930459723738</v>
      </c>
      <c r="P26">
        <f>AVERAGE('panel reg'!G298:N298)</f>
        <v>80331344.649484888</v>
      </c>
      <c r="Q26" s="9">
        <f>AVERAGE('panel reg'!G332:N332)</f>
        <v>17.408740528018484</v>
      </c>
      <c r="R26" s="9">
        <f>AVERAGE('panel reg'!G366:N366)</f>
        <v>4.0786801152384253</v>
      </c>
      <c r="S26" s="9">
        <f>AVERAGE('panel reg'!G400:N400)</f>
        <v>5.5744174538612441</v>
      </c>
      <c r="T26" s="9">
        <f>AVERAGE('panel reg'!G434:N434)</f>
        <v>5.2333242454983138</v>
      </c>
      <c r="U26" s="9">
        <f>AVERAGE('panel reg'!G468:N468)</f>
        <v>10.400554809377883</v>
      </c>
      <c r="V26" s="9">
        <f>AVERAGE('panel reg'!G502:N502)</f>
        <v>121.72118685949374</v>
      </c>
      <c r="W26" s="9">
        <f>AVERAGE('panel reg'!G536:N536)</f>
        <v>-0.69869844467239028</v>
      </c>
      <c r="X26" s="9">
        <f>('panel reg'!G570+'panel reg'!H570+'panel reg'!I570+'panel reg'!K570+'panel reg'!M570+'panel reg'!N570)/6</f>
        <v>5.1662645232174897</v>
      </c>
      <c r="Y26" s="9">
        <f>'panel reg'!N570</f>
        <v>1.8589032401177601</v>
      </c>
      <c r="Z26" s="9">
        <f>AVERAGE('panel reg'!G1488:N1488)</f>
        <v>4.5733653212805736</v>
      </c>
      <c r="AA26" s="9">
        <f>AVERAGE('panel reg'!G638:N638)</f>
        <v>0.21685222020168976</v>
      </c>
      <c r="AB26" s="9">
        <f>AVERAGE('panel reg'!G672:N672)</f>
        <v>0.53910882658442005</v>
      </c>
      <c r="AC26" s="9">
        <f>AVERAGE('panel reg'!G706:N706)</f>
        <v>0.46649860045232266</v>
      </c>
      <c r="AD26" s="9">
        <f>AVERAGE('panel reg'!G774:N774)</f>
        <v>1.8981424569336096</v>
      </c>
      <c r="AE26" s="9">
        <f>AVERAGE('panel reg'!G808:N808)</f>
        <v>0.78429831374496461</v>
      </c>
      <c r="AF26" s="9">
        <f>AVERAGE('panel reg'!G842:N842)</f>
        <v>0.27366369340492319</v>
      </c>
      <c r="AG26" s="9">
        <f>AVERAGE('panel reg'!G876:N876)</f>
        <v>4.2254607180587831</v>
      </c>
      <c r="AH26" s="9">
        <f>AVERAGE('panel reg'!G740:N740)</f>
        <v>170.70584167258005</v>
      </c>
      <c r="AI26" s="9">
        <f>AVERAGE('panel reg'!G944:N944)</f>
        <v>1.7540949911284189</v>
      </c>
      <c r="AJ26" s="9">
        <f>AVERAGE('panel reg'!G978:N978)</f>
        <v>3.985231631769262</v>
      </c>
      <c r="AK26" s="9">
        <f>AVERAGE('panel reg'!G1012:N1012)</f>
        <v>7.4628431843609935</v>
      </c>
      <c r="AL26" s="9">
        <f>AVERAGE('panel reg'!G1046:N1046)</f>
        <v>13.259207863978604</v>
      </c>
      <c r="AM26" s="9">
        <f>AVERAGE('panel reg'!G1080:N1080)</f>
        <v>12.091791921875561</v>
      </c>
      <c r="AN26" s="9">
        <f>AVERAGE('panel reg'!G1114:N1114)</f>
        <v>16.951644852868185</v>
      </c>
      <c r="AO26" s="9">
        <f>AVERAGE('panel reg'!G1148:N1148)</f>
        <v>-0.70788449524675645</v>
      </c>
      <c r="AP26">
        <f>AVERAGE('panel reg'!G1182:N1182)</f>
        <v>5729.3583710407247</v>
      </c>
      <c r="AQ26" s="10">
        <f>AVERAGE('panel reg'!G1216:N1216)</f>
        <v>1236844.0999999999</v>
      </c>
      <c r="AR26" s="10">
        <f>'panel reg'!G1250</f>
        <v>6330941</v>
      </c>
      <c r="AS26" s="9">
        <f>AVERAGE('panel reg'!G1284:N1284)</f>
        <v>17.796016737480258</v>
      </c>
      <c r="AT26" s="9">
        <f>AVERAGE('panel reg'!G1318:N1318)</f>
        <v>72.749652221016675</v>
      </c>
      <c r="AU26">
        <f>AVERAGE('panel reg'!G1352:N1352)</f>
        <v>5266.6372965515266</v>
      </c>
      <c r="AV26">
        <v>3.9348658093749933E-2</v>
      </c>
      <c r="AW26">
        <f>AVERAGE('panel reg'!G1386:N1386)</f>
        <v>990945.94009653758</v>
      </c>
      <c r="AX26">
        <f>AVERAGE('panel reg'!J1420:M1420)</f>
        <v>14720.75</v>
      </c>
      <c r="AY26">
        <f>AVERAGE('panel reg'!G1454:N1454)</f>
        <v>2.4023685903408403</v>
      </c>
      <c r="AZ26">
        <f>_xlfn.STDEV.S('panel reg'!G1454:N1454)</f>
        <v>0.99892366167503432</v>
      </c>
      <c r="BA26">
        <f>_xlfn.STDEV.S('panel reg'!G434:N434)</f>
        <v>1.8137451046132633</v>
      </c>
    </row>
    <row r="27" spans="1:53">
      <c r="A27">
        <v>3</v>
      </c>
      <c r="B27">
        <v>26</v>
      </c>
      <c r="C27" t="s">
        <v>26</v>
      </c>
      <c r="D27">
        <v>20786885.756613344</v>
      </c>
      <c r="E27" s="9">
        <v>9.2465161171083636</v>
      </c>
      <c r="F27">
        <v>17.940592772641065</v>
      </c>
      <c r="G27">
        <v>1127000</v>
      </c>
      <c r="H27" s="9">
        <f>AVERAGE('panel reg'!G27:N27)</f>
        <v>5.3499846098607751E-2</v>
      </c>
      <c r="I27" s="9">
        <f>AVERAGE('panel reg'!G61:N61)</f>
        <v>4.3599785875544228</v>
      </c>
      <c r="J27" s="9">
        <f>AVERAGE('panel reg'!G95:N95)</f>
        <v>3.9257691043220682</v>
      </c>
      <c r="K27">
        <f>AVERAGE('panel reg'!G129:N129)</f>
        <v>26762056.094576668</v>
      </c>
      <c r="L27">
        <f>AVERAGE('panel reg'!G163:N163)</f>
        <v>2729534.105</v>
      </c>
      <c r="M27" s="9">
        <f>AVERAGE('panel reg'!G197:N197)</f>
        <v>10.229948740943243</v>
      </c>
      <c r="N27">
        <f>AVERAGE('panel reg'!G231:N231)</f>
        <v>13689909.357919574</v>
      </c>
      <c r="O27" s="9">
        <f>AVERAGE('panel reg'!G265:N265)</f>
        <v>51.460420893194126</v>
      </c>
      <c r="P27">
        <f>AVERAGE('panel reg'!G299:N299)</f>
        <v>7363437.7974814698</v>
      </c>
      <c r="Q27" s="9">
        <f>AVERAGE('panel reg'!G333:N333)</f>
        <v>26.709878058284588</v>
      </c>
      <c r="R27" s="9">
        <f>AVERAGE('panel reg'!G367:N367)</f>
        <v>5.7544050515248761</v>
      </c>
      <c r="S27" s="9">
        <f>AVERAGE('panel reg'!G401:N401)</f>
        <v>6.2629229378623217</v>
      </c>
      <c r="T27" s="9">
        <f>AVERAGE('panel reg'!G435:N435)</f>
        <v>5.0054347091272735</v>
      </c>
      <c r="U27" s="9">
        <f>AVERAGE('panel reg'!G469:N469)</f>
        <v>17.315452830314921</v>
      </c>
      <c r="V27" s="9">
        <f>AVERAGE('panel reg'!G503:N503)</f>
        <v>119.38174003549989</v>
      </c>
      <c r="W27" s="9">
        <f>AVERAGE('panel reg'!G537:N537)</f>
        <v>-0.3765927745284231</v>
      </c>
      <c r="X27" s="9">
        <f>('panel reg'!G571+'panel reg'!H571+'panel reg'!I571+'panel reg'!K571+'panel reg'!M571+'panel reg'!N571)/6</f>
        <v>4.9950291926286701</v>
      </c>
      <c r="Y27" s="9">
        <f>'panel reg'!N571</f>
        <v>2.6036675831437801</v>
      </c>
      <c r="Z27" s="9">
        <f>AVERAGE('panel reg'!G1489:N1489)</f>
        <v>4.6200724974626448</v>
      </c>
      <c r="AA27" s="9">
        <f>AVERAGE('panel reg'!G639:N639)</f>
        <v>-0.12167200388056945</v>
      </c>
      <c r="AB27" s="9">
        <f>AVERAGE('panel reg'!G673:N673)</f>
        <v>0.57811184204580668</v>
      </c>
      <c r="AC27" s="9">
        <f>AVERAGE('panel reg'!G707:N707)</f>
        <v>0.5221309576361729</v>
      </c>
      <c r="AD27" s="9">
        <f>AVERAGE('panel reg'!G775:N775)</f>
        <v>1.9284593445073224</v>
      </c>
      <c r="AE27" s="9">
        <f>AVERAGE('panel reg'!G809:N809)</f>
        <v>0.4433732029070821</v>
      </c>
      <c r="AF27" s="9">
        <f>AVERAGE('panel reg'!G843:N843)</f>
        <v>0.27028787732501686</v>
      </c>
      <c r="AG27" s="9">
        <f>AVERAGE('panel reg'!G877:N877)</f>
        <v>3.5282049129210433</v>
      </c>
      <c r="AH27" s="9">
        <f>AVERAGE('panel reg'!G741:N741)</f>
        <v>44.321706794290883</v>
      </c>
      <c r="AI27" s="9">
        <f>AVERAGE('panel reg'!G945:N945)</f>
        <v>5.3874293238249216</v>
      </c>
      <c r="AJ27" s="9">
        <f>AVERAGE('panel reg'!G979:N979)</f>
        <v>16.497980600499137</v>
      </c>
      <c r="AK27" s="9">
        <f>AVERAGE('panel reg'!G1013:N1013)</f>
        <v>14.718688758175844</v>
      </c>
      <c r="AL27" s="9">
        <f>AVERAGE('panel reg'!G1047:N1047)</f>
        <v>14.595274428632038</v>
      </c>
      <c r="AM27" s="9">
        <f>AVERAGE('panel reg'!G1081:N1081)</f>
        <v>9.5342713051012709</v>
      </c>
      <c r="AN27" s="9">
        <f>AVERAGE('panel reg'!G1115:N1115)</f>
        <v>24.918673010620282</v>
      </c>
      <c r="AO27" s="9">
        <f>AVERAGE('panel reg'!G1149:N1149)</f>
        <v>4.4446261922791068</v>
      </c>
      <c r="AP27">
        <f>AVERAGE('panel reg'!G1183:N1183)</f>
        <v>5739.8834080717488</v>
      </c>
      <c r="AQ27" s="10">
        <f>AVERAGE('panel reg'!G1217:N1217)</f>
        <v>131656.9</v>
      </c>
      <c r="AR27" s="10">
        <f>'panel reg'!G1251</f>
        <v>1279994</v>
      </c>
      <c r="AS27" s="9">
        <f>AVERAGE('panel reg'!G1285:N1285)</f>
        <v>88.020359470434997</v>
      </c>
      <c r="AT27" s="9">
        <f>AVERAGE('panel reg'!G1319:N1319)</f>
        <v>76.248303765135063</v>
      </c>
      <c r="AU27">
        <f>AVERAGE('panel reg'!G1353:N1353)</f>
        <v>1594.1960528556115</v>
      </c>
      <c r="AV27">
        <v>3.9348658093749933E-2</v>
      </c>
      <c r="AW27">
        <f>AVERAGE('panel reg'!G1387:N1387)</f>
        <v>594976.18597495661</v>
      </c>
      <c r="AX27">
        <f>AVERAGE('panel reg'!J1421:M1421)</f>
        <v>12833.25</v>
      </c>
      <c r="AY27">
        <f>AVERAGE('panel reg'!G1455:N1455)</f>
        <v>7.080874105519209</v>
      </c>
      <c r="AZ27">
        <f>_xlfn.STDEV.S('panel reg'!G1455:N1455)</f>
        <v>1.3228236766406791</v>
      </c>
      <c r="BA27">
        <f>_xlfn.STDEV.S('panel reg'!G435:N435)</f>
        <v>0.22103698889282378</v>
      </c>
    </row>
    <row r="28" spans="1:53">
      <c r="A28">
        <v>2</v>
      </c>
      <c r="B28">
        <v>27</v>
      </c>
      <c r="C28" t="s">
        <v>27</v>
      </c>
      <c r="D28">
        <v>202184587.70059687</v>
      </c>
      <c r="E28" s="9">
        <v>8.8720311056709971</v>
      </c>
      <c r="F28">
        <v>25.163686915552702</v>
      </c>
      <c r="G28">
        <v>1200000</v>
      </c>
      <c r="H28" s="9">
        <f>AVERAGE('panel reg'!G28:N28)</f>
        <v>4.8889224524021752E-2</v>
      </c>
      <c r="I28" s="9">
        <f>AVERAGE('panel reg'!G62:N62)</f>
        <v>4.6840209390796002</v>
      </c>
      <c r="J28" s="9">
        <f>AVERAGE('panel reg'!G96:N96)</f>
        <v>4.6178112337067692</v>
      </c>
      <c r="K28">
        <f>AVERAGE('panel reg'!G130:N130)</f>
        <v>262828626.0875746</v>
      </c>
      <c r="L28">
        <f>AVERAGE('panel reg'!G164:N164)</f>
        <v>41779012.584204085</v>
      </c>
      <c r="M28" s="9">
        <f>AVERAGE('panel reg'!G198:N198)</f>
        <v>15.79486553208327</v>
      </c>
      <c r="N28">
        <f>AVERAGE('panel reg'!G232:N232)</f>
        <v>140143609.87436432</v>
      </c>
      <c r="O28" s="9">
        <f>AVERAGE('panel reg'!G266:N266)</f>
        <v>53.561548892063279</v>
      </c>
      <c r="P28">
        <f>AVERAGE('panel reg'!G300:N300)</f>
        <v>101093543.75400928</v>
      </c>
      <c r="Q28" s="9">
        <f>AVERAGE('panel reg'!G334:N334)</f>
        <v>38.051797406396489</v>
      </c>
      <c r="R28" s="9">
        <f>AVERAGE('panel reg'!G368:N368)</f>
        <v>5.8615489897430404</v>
      </c>
      <c r="S28" s="9">
        <f>AVERAGE('panel reg'!G402:N402)</f>
        <v>9.3172488755910905</v>
      </c>
      <c r="T28" s="9">
        <f>AVERAGE('panel reg'!G436:N436)</f>
        <v>6.1715768029651628</v>
      </c>
      <c r="U28" s="9">
        <f>AVERAGE('panel reg'!G470:N470)</f>
        <v>11.54446469719641</v>
      </c>
      <c r="V28" s="9">
        <f>AVERAGE('panel reg'!G504:N504)</f>
        <v>120.4773249104479</v>
      </c>
      <c r="W28" s="9">
        <f>AVERAGE('panel reg'!G538:N538)</f>
        <v>0.14522135149112259</v>
      </c>
      <c r="X28" s="9">
        <f>('panel reg'!G572+'panel reg'!H572+'panel reg'!I572+'panel reg'!K572+'panel reg'!M572+'panel reg'!N572)/6</f>
        <v>4.5589246499684286</v>
      </c>
      <c r="Y28" s="9">
        <f>'panel reg'!N572</f>
        <v>2.1357200311476898</v>
      </c>
      <c r="Z28" s="9">
        <f>AVERAGE('panel reg'!G1490:N1490)</f>
        <v>4.3897872748854612</v>
      </c>
      <c r="AA28" s="9">
        <f>AVERAGE('panel reg'!G640:N640)</f>
        <v>5.0106266396712229E-3</v>
      </c>
      <c r="AB28" s="9">
        <f>AVERAGE('panel reg'!G674:N674)</f>
        <v>0.61898645563717902</v>
      </c>
      <c r="AC28" s="9">
        <f>AVERAGE('panel reg'!G708:N708)</f>
        <v>0.53416345250704234</v>
      </c>
      <c r="AD28" s="9">
        <f>AVERAGE('panel reg'!G776:N776)</f>
        <v>1.5328664905371541</v>
      </c>
      <c r="AE28" s="9">
        <f>AVERAGE('panel reg'!G810:N810)</f>
        <v>0.59052435227283662</v>
      </c>
      <c r="AF28" s="9">
        <f>AVERAGE('panel reg'!G844:N844)</f>
        <v>0.36114459240959945</v>
      </c>
      <c r="AG28" s="9">
        <f>AVERAGE('panel reg'!G878:N878)</f>
        <v>4.0329529120637835</v>
      </c>
      <c r="AH28" s="9">
        <f>AVERAGE('panel reg'!G742:N742)</f>
        <v>72.582564203688506</v>
      </c>
      <c r="AI28" s="9">
        <f>AVERAGE('panel reg'!G946:N946)</f>
        <v>3.9362944026074138</v>
      </c>
      <c r="AJ28" s="9">
        <f>AVERAGE('panel reg'!G980:N980)</f>
        <v>9.7233826064408735</v>
      </c>
      <c r="AK28" s="9">
        <f>AVERAGE('panel reg'!G1014:N1014)</f>
        <v>16.155906478427021</v>
      </c>
      <c r="AL28" s="9">
        <f>AVERAGE('panel reg'!G1048:N1048)</f>
        <v>16.071597971626687</v>
      </c>
      <c r="AM28" s="9">
        <f>AVERAGE('panel reg'!G1082:N1082)</f>
        <v>11.292098739410262</v>
      </c>
      <c r="AN28" s="9">
        <f>AVERAGE('panel reg'!G1116:N1116)</f>
        <v>19.626716206038221</v>
      </c>
      <c r="AO28" s="9">
        <f>AVERAGE('panel reg'!G1150:N1150)</f>
        <v>5.4909063870764658</v>
      </c>
      <c r="AP28">
        <f>AVERAGE('panel reg'!G1184:N1184)</f>
        <v>8240.6660212971929</v>
      </c>
      <c r="AQ28" s="10">
        <f>AVERAGE('panel reg'!G1218:N1218)</f>
        <v>1284640.8</v>
      </c>
      <c r="AR28" s="10">
        <f>'panel reg'!G1252</f>
        <v>8512608</v>
      </c>
      <c r="AS28" s="9">
        <f>AVERAGE('panel reg'!G1286:N1286)</f>
        <v>13.235136869922824</v>
      </c>
      <c r="AT28" s="9">
        <f>AVERAGE('panel reg'!G1320:N1320)</f>
        <v>182.2146228777751</v>
      </c>
      <c r="AU28">
        <f>AVERAGE('panel reg'!G1354:N1354)</f>
        <v>5625.9161685856043</v>
      </c>
      <c r="AV28">
        <v>3.9348658093749933E-2</v>
      </c>
      <c r="AW28">
        <f>AVERAGE('panel reg'!G1388:N1388)</f>
        <v>748000.4946506425</v>
      </c>
      <c r="AX28">
        <f>AVERAGE('panel reg'!J1422:M1422)</f>
        <v>14642.75</v>
      </c>
      <c r="AY28">
        <f>AVERAGE('panel reg'!G1456:N1456)</f>
        <v>7.4770757902831777</v>
      </c>
      <c r="AZ28">
        <f>_xlfn.STDEV.S('panel reg'!G1456:N1456)</f>
        <v>0.61111734969391629</v>
      </c>
      <c r="BA28">
        <f>_xlfn.STDEV.S('panel reg'!G436:N436)</f>
        <v>0.63724032637550931</v>
      </c>
    </row>
    <row r="29" spans="1:53">
      <c r="A29">
        <v>2</v>
      </c>
      <c r="B29">
        <v>28</v>
      </c>
      <c r="C29" t="s">
        <v>28</v>
      </c>
      <c r="D29">
        <v>62249529.248636022</v>
      </c>
      <c r="E29" s="9">
        <v>9.5290089237174094</v>
      </c>
      <c r="F29">
        <v>23.624029082494982</v>
      </c>
      <c r="G29">
        <v>885000</v>
      </c>
      <c r="H29" s="9">
        <f>AVERAGE('panel reg'!G29:N29)</f>
        <v>1.061505136747217</v>
      </c>
      <c r="I29" s="9">
        <f>AVERAGE('panel reg'!G63:N63)</f>
        <v>5.3997824824330749</v>
      </c>
      <c r="J29" s="9">
        <f>AVERAGE('panel reg'!G97:N97)</f>
        <v>5.1291275558270311</v>
      </c>
      <c r="K29">
        <f>AVERAGE('panel reg'!G131:N131)</f>
        <v>86005470.656079501</v>
      </c>
      <c r="L29">
        <f>AVERAGE('panel reg'!G165:N165)</f>
        <v>8391554.9979339615</v>
      </c>
      <c r="M29" s="9">
        <f>AVERAGE('panel reg'!G199:N199)</f>
        <v>9.8898672215516044</v>
      </c>
      <c r="N29">
        <f>AVERAGE('panel reg'!G233:N233)</f>
        <v>43347796.733076371</v>
      </c>
      <c r="O29" s="9">
        <f>AVERAGE('panel reg'!G267:N267)</f>
        <v>51.152038027464286</v>
      </c>
      <c r="P29">
        <f>AVERAGE('panel reg'!G301:N301)</f>
        <v>27551501.914457999</v>
      </c>
      <c r="Q29" s="9">
        <f>AVERAGE('panel reg'!G335:N335)</f>
        <v>31.599153081149801</v>
      </c>
      <c r="R29" s="9">
        <f>AVERAGE('panel reg'!G369:N369)</f>
        <v>4.7494381444974216</v>
      </c>
      <c r="S29" s="9">
        <f>AVERAGE('panel reg'!G403:N403)</f>
        <v>5.6366057038813144</v>
      </c>
      <c r="T29" s="9">
        <f>AVERAGE('panel reg'!G437:N437)</f>
        <v>5.3502010752667397</v>
      </c>
      <c r="U29" s="9">
        <f>AVERAGE('panel reg'!G471:N471)</f>
        <v>13.796968983910979</v>
      </c>
      <c r="V29" s="9">
        <f>AVERAGE('panel reg'!G505:N505)</f>
        <v>122.47972729352502</v>
      </c>
      <c r="W29" s="9">
        <f>AVERAGE('panel reg'!G539:N539)</f>
        <v>2.6950067131020244E-2</v>
      </c>
      <c r="X29" s="9">
        <f>('panel reg'!G573+'panel reg'!H573+'panel reg'!I573+'panel reg'!K573+'panel reg'!M573+'panel reg'!N573)/6</f>
        <v>4.8801704736148297</v>
      </c>
      <c r="Y29" s="9">
        <f>'panel reg'!N573</f>
        <v>2.0265738943421998</v>
      </c>
      <c r="Z29" s="9">
        <f>AVERAGE('panel reg'!G1491:N1491)</f>
        <v>4.6860518559973929</v>
      </c>
      <c r="AA29" s="9">
        <f>AVERAGE('panel reg'!G641:N641)</f>
        <v>-0.81815629950545177</v>
      </c>
      <c r="AB29" s="9">
        <f>AVERAGE('panel reg'!G675:N675)</f>
        <v>1.0037546837917046</v>
      </c>
      <c r="AC29" s="9">
        <f>AVERAGE('panel reg'!G709:N709)</f>
        <v>1.2533662049299965</v>
      </c>
      <c r="AD29" s="9">
        <f>AVERAGE('panel reg'!G777:N777)</f>
        <v>1.8418061463752449</v>
      </c>
      <c r="AE29" s="9">
        <f>AVERAGE('panel reg'!G811:N811)</f>
        <v>1.4271022997222631</v>
      </c>
      <c r="AF29" s="9">
        <f>AVERAGE('panel reg'!G845:N845)</f>
        <v>0.48384891089538484</v>
      </c>
      <c r="AG29" s="9">
        <f>AVERAGE('panel reg'!G879:N879)</f>
        <v>4.9723039853563824</v>
      </c>
      <c r="AH29" s="9">
        <f>AVERAGE('panel reg'!G743:N743)</f>
        <v>62.80599456920929</v>
      </c>
      <c r="AI29" s="9">
        <f>AVERAGE('panel reg'!G947:N947)</f>
        <v>3.7310040132939846</v>
      </c>
      <c r="AJ29" s="9">
        <f>AVERAGE('panel reg'!G981:N981)</f>
        <v>12.378301881034004</v>
      </c>
      <c r="AK29" s="9">
        <f>AVERAGE('panel reg'!G1015:N1015)</f>
        <v>14.837703259401941</v>
      </c>
      <c r="AL29" s="9">
        <f>AVERAGE('panel reg'!G1049:N1049)</f>
        <v>15.149065143199802</v>
      </c>
      <c r="AM29" s="9">
        <f>AVERAGE('panel reg'!G1083:N1083)</f>
        <v>13.866932917079305</v>
      </c>
      <c r="AN29" s="9">
        <f>AVERAGE('panel reg'!G1117:N1117)</f>
        <v>17.151574337868961</v>
      </c>
      <c r="AO29" s="9">
        <f>AVERAGE('panel reg'!G1151:N1151)</f>
        <v>6.5930503396372107</v>
      </c>
      <c r="AP29">
        <f>AVERAGE('panel reg'!G1185:N1185)</f>
        <v>5441.017045454545</v>
      </c>
      <c r="AQ29" s="10">
        <f>AVERAGE('panel reg'!G1219:N1219)</f>
        <v>758215.20000000007</v>
      </c>
      <c r="AR29" s="10">
        <f>'panel reg'!G1253</f>
        <v>2872857</v>
      </c>
      <c r="AS29" s="9">
        <f>AVERAGE('panel reg'!G1287:N1287)</f>
        <v>39.217243322587933</v>
      </c>
      <c r="AT29" s="9">
        <f>AVERAGE('panel reg'!G1321:N1321)</f>
        <v>46.455321355683232</v>
      </c>
      <c r="AU29">
        <f>AVERAGE('panel reg'!G1355:N1355)</f>
        <v>1390.7450937080955</v>
      </c>
      <c r="AV29">
        <v>3.9348658093749933E-2</v>
      </c>
      <c r="AW29">
        <f>AVERAGE('panel reg'!G1389:N1389)</f>
        <v>758760.73599225935</v>
      </c>
      <c r="AX29">
        <f>AVERAGE('panel reg'!J1423:M1423)</f>
        <v>13172.25</v>
      </c>
      <c r="AY29">
        <f>AVERAGE('panel reg'!G1457:N1457)</f>
        <v>8.76920340036237</v>
      </c>
      <c r="AZ29">
        <f>_xlfn.STDEV.S('panel reg'!G1457:N1457)</f>
        <v>3.2342085338324789</v>
      </c>
      <c r="BA29">
        <f>_xlfn.STDEV.S('panel reg'!G437:N437)</f>
        <v>1.266408181188456</v>
      </c>
    </row>
    <row r="30" spans="1:53">
      <c r="A30">
        <v>4</v>
      </c>
      <c r="B30">
        <v>29</v>
      </c>
      <c r="C30" t="s">
        <v>29</v>
      </c>
      <c r="D30">
        <v>59785399.055994451</v>
      </c>
      <c r="E30" s="9">
        <v>11.650971495177826</v>
      </c>
      <c r="F30">
        <v>26.778542486602735</v>
      </c>
      <c r="G30">
        <v>1032300</v>
      </c>
      <c r="H30" s="9">
        <f>AVERAGE('panel reg'!G30:N30)</f>
        <v>9.8726241202856724E-2</v>
      </c>
      <c r="I30" s="9">
        <f>AVERAGE('panel reg'!G64:N64)</f>
        <v>4.411167448755446</v>
      </c>
      <c r="J30" s="9">
        <f>AVERAGE('panel reg'!G98:N98)</f>
        <v>4.1125522237038918</v>
      </c>
      <c r="K30">
        <f>AVERAGE('panel reg'!G132:N132)</f>
        <v>76061653.506999314</v>
      </c>
      <c r="L30">
        <f>AVERAGE('panel reg'!G166:N166)</f>
        <v>9792830.3464644104</v>
      </c>
      <c r="M30" s="9">
        <f>AVERAGE('panel reg'!G200:N200)</f>
        <v>12.812582998651884</v>
      </c>
      <c r="N30">
        <f>AVERAGE('panel reg'!G234:N234)</f>
        <v>36387128.786320716</v>
      </c>
      <c r="O30" s="9">
        <f>AVERAGE('panel reg'!G268:N268)</f>
        <v>47.931882885456631</v>
      </c>
      <c r="P30">
        <f>AVERAGE('panel reg'!G302:N302)</f>
        <v>20441969.832765996</v>
      </c>
      <c r="Q30" s="9">
        <f>AVERAGE('panel reg'!G336:N336)</f>
        <v>26.316687361663003</v>
      </c>
      <c r="R30" s="9">
        <f>AVERAGE('panel reg'!G370:N370)</f>
        <v>5.5856268695077187</v>
      </c>
      <c r="S30" s="9">
        <f>AVERAGE('panel reg'!G404:N404)</f>
        <v>8.5747669045008532</v>
      </c>
      <c r="T30" s="9">
        <f>AVERAGE('panel reg'!G438:N438)</f>
        <v>6.2793875545838116</v>
      </c>
      <c r="U30" s="9">
        <f>AVERAGE('panel reg'!G472:N472)</f>
        <v>16.710291939933917</v>
      </c>
      <c r="V30" s="9">
        <f>AVERAGE('panel reg'!G506:N506)</f>
        <v>118.83734543254346</v>
      </c>
      <c r="W30" s="9">
        <f>AVERAGE('panel reg'!G540:N540)</f>
        <v>-0.3765927745284231</v>
      </c>
      <c r="X30" s="9">
        <f>('panel reg'!G574+'panel reg'!H574+'panel reg'!I574+'panel reg'!K574+'panel reg'!M574+'panel reg'!N574)/6</f>
        <v>4.6105687181099633</v>
      </c>
      <c r="Y30" s="9">
        <f>'panel reg'!N574</f>
        <v>1.9511708642212</v>
      </c>
      <c r="Z30" s="9">
        <f>AVERAGE('panel reg'!G1492:N1492)</f>
        <v>4.4370485417394852</v>
      </c>
      <c r="AA30" s="9">
        <f>AVERAGE('panel reg'!G642:N642)</f>
        <v>5.4245466193088565E-2</v>
      </c>
      <c r="AB30" s="9">
        <f>AVERAGE('panel reg'!G676:N676)</f>
        <v>0.96488123358619737</v>
      </c>
      <c r="AC30" s="9">
        <f>AVERAGE('panel reg'!G710:N710)</f>
        <v>0.71026455877456318</v>
      </c>
      <c r="AD30" s="9">
        <f>AVERAGE('panel reg'!G778:N778)</f>
        <v>1.9510686354544036</v>
      </c>
      <c r="AE30" s="9">
        <f>AVERAGE('panel reg'!G812:N812)</f>
        <v>1.177727802838209</v>
      </c>
      <c r="AF30" s="9">
        <f>AVERAGE('panel reg'!G846:N846)</f>
        <v>0.43000833723349041</v>
      </c>
      <c r="AG30" s="9">
        <f>AVERAGE('panel reg'!G880:N880)</f>
        <v>4.4097388602788348</v>
      </c>
      <c r="AH30" s="9">
        <f>AVERAGE('panel reg'!G744:N744)</f>
        <v>67.638040457443779</v>
      </c>
      <c r="AI30" s="9">
        <f>AVERAGE('panel reg'!G948:N948)</f>
        <v>4.3216132815676938</v>
      </c>
      <c r="AJ30" s="9">
        <f>AVERAGE('panel reg'!G982:N982)</f>
        <v>14.696943890322169</v>
      </c>
      <c r="AK30" s="9">
        <f>AVERAGE('panel reg'!G1016:N1016)</f>
        <v>15.822974401274823</v>
      </c>
      <c r="AL30" s="9">
        <f>AVERAGE('panel reg'!G1050:N1050)</f>
        <v>16.129801824409832</v>
      </c>
      <c r="AM30" s="9">
        <f>AVERAGE('panel reg'!G1084:N1084)</f>
        <v>16.672258183564491</v>
      </c>
      <c r="AN30" s="9">
        <f>AVERAGE('panel reg'!G1118:N1118)</f>
        <v>17.960654874824385</v>
      </c>
      <c r="AO30" s="9">
        <f>AVERAGE('panel reg'!G1152:N1152)</f>
        <v>4.7846170440209885</v>
      </c>
      <c r="AP30">
        <f>AVERAGE('panel reg'!G1186:N1186)</f>
        <v>4377.6280701754376</v>
      </c>
      <c r="AQ30" s="10">
        <f>AVERAGE('panel reg'!G1220:N1220)</f>
        <v>940755.70000000007</v>
      </c>
      <c r="AR30" s="10">
        <f>'panel reg'!G1254</f>
        <v>2495248</v>
      </c>
      <c r="AS30" s="9">
        <f>AVERAGE('panel reg'!G1288:N1288)</f>
        <v>45.152037793437771</v>
      </c>
      <c r="AT30" s="9">
        <f>AVERAGE('panel reg'!G1322:N1322)</f>
        <v>65.547642752254546</v>
      </c>
      <c r="AU30">
        <f>AVERAGE('panel reg'!G1356:N1356)</f>
        <v>1998.062754172154</v>
      </c>
      <c r="AV30">
        <v>3.9348658093749933E-2</v>
      </c>
      <c r="AW30">
        <f>AVERAGE('panel reg'!G1390:N1390)</f>
        <v>699260.92101378168</v>
      </c>
      <c r="AX30">
        <f>AVERAGE('panel reg'!J1424:M1424)</f>
        <v>16365.25</v>
      </c>
      <c r="AY30">
        <f>AVERAGE('panel reg'!G1458:N1458)</f>
        <v>7.3115666013960272</v>
      </c>
      <c r="AZ30">
        <f>_xlfn.STDEV.S('panel reg'!G1458:N1458)</f>
        <v>1.7945102402762647</v>
      </c>
      <c r="BA30">
        <f>_xlfn.STDEV.S('panel reg'!G438:N438)</f>
        <v>0.66979974883862925</v>
      </c>
    </row>
    <row r="31" spans="1:53">
      <c r="A31">
        <v>3</v>
      </c>
      <c r="B31">
        <v>30</v>
      </c>
      <c r="C31" t="s">
        <v>30</v>
      </c>
      <c r="D31">
        <v>58677586.673855215</v>
      </c>
      <c r="E31" s="9">
        <v>6.8596387106181007</v>
      </c>
      <c r="F31">
        <v>25.842372079337416</v>
      </c>
      <c r="G31">
        <v>1250000</v>
      </c>
      <c r="H31" s="9">
        <f>AVERAGE('panel reg'!G31:N31)</f>
        <v>3.6715787000704991E-2</v>
      </c>
      <c r="I31" s="9">
        <f>AVERAGE('panel reg'!G65:N65)</f>
        <v>4.5853916505198491</v>
      </c>
      <c r="J31" s="9">
        <f>AVERAGE('panel reg'!G99:N99)</f>
        <v>4.9411865875116199</v>
      </c>
      <c r="K31">
        <f>AVERAGE('panel reg'!G133:N133)</f>
        <v>73177880.959231898</v>
      </c>
      <c r="L31">
        <f>AVERAGE('panel reg'!G167:N167)</f>
        <v>10960850.1975</v>
      </c>
      <c r="M31" s="9">
        <f>AVERAGE('panel reg'!G201:N201)</f>
        <v>14.944801023521679</v>
      </c>
      <c r="N31">
        <f>AVERAGE('panel reg'!G235:N235)</f>
        <v>34562957.423467107</v>
      </c>
      <c r="O31" s="9">
        <f>AVERAGE('panel reg'!G269:N269)</f>
        <v>47.330538396495662</v>
      </c>
      <c r="P31">
        <f>AVERAGE('panel reg'!G303:N303)</f>
        <v>33326864.736241281</v>
      </c>
      <c r="Q31" s="9">
        <f>AVERAGE('panel reg'!G337:N337)</f>
        <v>44.852084698014835</v>
      </c>
      <c r="R31" s="9">
        <f>AVERAGE('panel reg'!G371:N371)</f>
        <v>4.5509077871943555</v>
      </c>
      <c r="S31" s="9">
        <f>AVERAGE('panel reg'!G405:N405)</f>
        <v>6.9216972035166862</v>
      </c>
      <c r="T31" s="9">
        <f>AVERAGE('panel reg'!G439:N439)</f>
        <v>5.4984489382207737</v>
      </c>
      <c r="U31" s="9">
        <f>AVERAGE('panel reg'!G473:N473)</f>
        <v>11.138788596488018</v>
      </c>
      <c r="V31" s="9">
        <f>AVERAGE('panel reg'!G507:N507)</f>
        <v>120.08568562383752</v>
      </c>
      <c r="W31" s="9">
        <f>AVERAGE('panel reg'!G541:N541)</f>
        <v>0.15293273160719409</v>
      </c>
      <c r="X31" s="9">
        <f>('panel reg'!G575+'panel reg'!H575+'panel reg'!I575+'panel reg'!K575+'panel reg'!M575+'panel reg'!N575)/6</f>
        <v>5.1936577404671853</v>
      </c>
      <c r="Y31" s="9">
        <f>'panel reg'!N575</f>
        <v>2.1120077212116102</v>
      </c>
      <c r="Z31" s="9">
        <f>AVERAGE('panel reg'!G1493:N1493)</f>
        <v>4.7601924253167915</v>
      </c>
      <c r="AA31" s="9">
        <f>AVERAGE('panel reg'!G643:N643)</f>
        <v>2.2185988855459582E-3</v>
      </c>
      <c r="AB31" s="9">
        <f>AVERAGE('panel reg'!G677:N677)</f>
        <v>1.2151901487034833</v>
      </c>
      <c r="AC31" s="9">
        <f>AVERAGE('panel reg'!G711:N711)</f>
        <v>1.0225359402496037</v>
      </c>
      <c r="AD31" s="9">
        <f>AVERAGE('panel reg'!G779:N779)</f>
        <v>2.3259646679031203</v>
      </c>
      <c r="AE31" s="9">
        <f>AVERAGE('panel reg'!G813:N813)</f>
        <v>2.5086688250637077</v>
      </c>
      <c r="AF31" s="9">
        <f>AVERAGE('panel reg'!G847:N847)</f>
        <v>0.49488451242717485</v>
      </c>
      <c r="AG31" s="9">
        <f>AVERAGE('panel reg'!G881:N881)</f>
        <v>3.8703113548127703</v>
      </c>
      <c r="AH31" s="9">
        <f>AVERAGE('panel reg'!G745:N745)</f>
        <v>70.288328179725369</v>
      </c>
      <c r="AI31" s="9">
        <f>AVERAGE('panel reg'!G949:N949)</f>
        <v>5.8533126927097419</v>
      </c>
      <c r="AJ31" s="9">
        <f>AVERAGE('panel reg'!G983:N983)</f>
        <v>17.107729704709111</v>
      </c>
      <c r="AK31" s="9">
        <f>AVERAGE('panel reg'!G1017:N1017)</f>
        <v>15.253583432258838</v>
      </c>
      <c r="AL31" s="9">
        <f>AVERAGE('panel reg'!G1051:N1051)</f>
        <v>17.511788503015737</v>
      </c>
      <c r="AM31" s="9">
        <f>AVERAGE('panel reg'!G1085:N1085)</f>
        <v>18.532435859761094</v>
      </c>
      <c r="AN31" s="9">
        <f>AVERAGE('panel reg'!G1119:N1119)</f>
        <v>17.535244027796157</v>
      </c>
      <c r="AO31" s="9">
        <f>AVERAGE('panel reg'!G1153:N1153)</f>
        <v>4.6307704606879234</v>
      </c>
      <c r="AP31">
        <f>AVERAGE('panel reg'!G1187:N1187)</f>
        <v>8367.78125</v>
      </c>
      <c r="AQ31" s="10">
        <f>AVERAGE('panel reg'!G1221:N1221)</f>
        <v>773501.09999999986</v>
      </c>
      <c r="AR31" s="10">
        <f>'panel reg'!G1255</f>
        <v>2409921</v>
      </c>
      <c r="AS31" s="9">
        <f>AVERAGE('panel reg'!G1289:N1289)</f>
        <v>46.750715894836389</v>
      </c>
      <c r="AT31" s="9">
        <f>AVERAGE('panel reg'!G1323:N1323)</f>
        <v>173.98091489527593</v>
      </c>
      <c r="AU31">
        <f>AVERAGE('panel reg'!G1357:N1357)</f>
        <v>5282.9759479189397</v>
      </c>
      <c r="AV31">
        <v>3.9348658093749933E-2</v>
      </c>
      <c r="AW31">
        <f>AVERAGE('panel reg'!G1391:N1391)</f>
        <v>887592.7160995364</v>
      </c>
      <c r="AX31">
        <f>AVERAGE('panel reg'!J1425:M1425)</f>
        <v>15726.75</v>
      </c>
      <c r="AY31">
        <f>AVERAGE('panel reg'!G1459:N1459)</f>
        <v>6.2271469668997721</v>
      </c>
      <c r="AZ31">
        <f>_xlfn.STDEV.S('panel reg'!G1459:N1459)</f>
        <v>0.34274340146799726</v>
      </c>
      <c r="BA31">
        <f>_xlfn.STDEV.S('panel reg'!G439:N439)</f>
        <v>0.85638639909183734</v>
      </c>
    </row>
    <row r="32" spans="1:53">
      <c r="A32">
        <v>2</v>
      </c>
      <c r="B32">
        <v>31</v>
      </c>
      <c r="C32" t="s">
        <v>31</v>
      </c>
      <c r="D32">
        <v>118724424.66589314</v>
      </c>
      <c r="E32" s="9">
        <v>6.3081694821109604</v>
      </c>
      <c r="F32">
        <v>24.49487388063055</v>
      </c>
      <c r="G32">
        <v>1150000</v>
      </c>
      <c r="H32" s="9">
        <f>AVERAGE('panel reg'!G32:N32)</f>
        <v>6.5943174847364019E-2</v>
      </c>
      <c r="I32" s="9">
        <f>AVERAGE('panel reg'!G66:N66)</f>
        <v>5.3220644773959496</v>
      </c>
      <c r="J32" s="9">
        <f>AVERAGE('panel reg'!G100:N100)</f>
        <v>4.8592102892965308</v>
      </c>
      <c r="K32">
        <f>AVERAGE('panel reg'!G134:N134)</f>
        <v>144893984.20823663</v>
      </c>
      <c r="L32">
        <f>AVERAGE('panel reg'!G168:N168)</f>
        <v>24134469.904323511</v>
      </c>
      <c r="M32" s="9">
        <f>AVERAGE('panel reg'!G202:N202)</f>
        <v>16.622928871971038</v>
      </c>
      <c r="N32">
        <f>AVERAGE('panel reg'!G236:N236)</f>
        <v>75213186.623532057</v>
      </c>
      <c r="O32" s="9">
        <f>AVERAGE('panel reg'!G270:N270)</f>
        <v>52.040581136145356</v>
      </c>
      <c r="P32">
        <f>AVERAGE('panel reg'!G304:N304)</f>
        <v>46366802.629779965</v>
      </c>
      <c r="Q32" s="9">
        <f>AVERAGE('panel reg'!G338:N338)</f>
        <v>31.785169612164264</v>
      </c>
      <c r="R32" s="9">
        <f>AVERAGE('panel reg'!G372:N372)</f>
        <v>3.5187349036767905</v>
      </c>
      <c r="S32" s="9">
        <f>AVERAGE('panel reg'!G406:N406)</f>
        <v>6.5726646648800342</v>
      </c>
      <c r="T32" s="9">
        <f>AVERAGE('panel reg'!G440:N440)</f>
        <v>4.4570672189532372</v>
      </c>
      <c r="U32" s="9">
        <f>AVERAGE('panel reg'!G474:N474)</f>
        <v>8.8706418602404256</v>
      </c>
      <c r="V32" s="9">
        <f>AVERAGE('panel reg'!G508:N508)</f>
        <v>123.82528352278763</v>
      </c>
      <c r="W32" s="9">
        <f>AVERAGE('panel reg'!G542:N542)</f>
        <v>6.6170764138077556E-2</v>
      </c>
      <c r="X32" s="9">
        <f>('panel reg'!G576+'panel reg'!H576+'panel reg'!I576+'panel reg'!K576+'panel reg'!M576+'panel reg'!N576)/6</f>
        <v>5.3309087741300898</v>
      </c>
      <c r="Y32" s="9">
        <f>'panel reg'!N576</f>
        <v>2.2529792790557002</v>
      </c>
      <c r="Z32" s="9">
        <f>AVERAGE('panel reg'!G1494:N1494)</f>
        <v>4.7557557371741455</v>
      </c>
      <c r="AA32" s="9">
        <f>AVERAGE('panel reg'!G644:N644)</f>
        <v>2.0862495465699269E-2</v>
      </c>
      <c r="AB32" s="9">
        <f>AVERAGE('panel reg'!G678:N678)</f>
        <v>0.80312398558524734</v>
      </c>
      <c r="AC32" s="9">
        <f>AVERAGE('panel reg'!G712:N712)</f>
        <v>0.67727162293008003</v>
      </c>
      <c r="AD32" s="9">
        <f>AVERAGE('panel reg'!G780:N780)</f>
        <v>2.4754779546008123</v>
      </c>
      <c r="AE32" s="9">
        <f>AVERAGE('panel reg'!G814:N814)</f>
        <v>1.5410773409959968</v>
      </c>
      <c r="AF32" s="9">
        <f>AVERAGE('panel reg'!G848:N848)</f>
        <v>0.34270224353903644</v>
      </c>
      <c r="AG32" s="9">
        <f>AVERAGE('panel reg'!G882:N882)</f>
        <v>4.3455364545076991</v>
      </c>
      <c r="AH32" s="9">
        <f>AVERAGE('panel reg'!G746:N746)</f>
        <v>63.58904007353177</v>
      </c>
      <c r="AI32" s="9">
        <f>AVERAGE('panel reg'!G950:N950)</f>
        <v>3.6671243131584528</v>
      </c>
      <c r="AJ32" s="9">
        <f>AVERAGE('panel reg'!G984:N984)</f>
        <v>11.933168606312503</v>
      </c>
      <c r="AK32" s="9">
        <f>AVERAGE('panel reg'!G1018:N1018)</f>
        <v>16.467676985625946</v>
      </c>
      <c r="AL32" s="9">
        <f>AVERAGE('panel reg'!G1052:N1052)</f>
        <v>15.262049392050983</v>
      </c>
      <c r="AM32" s="9">
        <f>AVERAGE('panel reg'!G1086:N1086)</f>
        <v>11.561051863504932</v>
      </c>
      <c r="AN32" s="9">
        <f>AVERAGE('panel reg'!G1120:N1120)</f>
        <v>18.956769941809878</v>
      </c>
      <c r="AO32" s="9">
        <f>AVERAGE('panel reg'!G1154:N1154)</f>
        <v>2.9374143880317396</v>
      </c>
      <c r="AP32">
        <f>AVERAGE('panel reg'!G1188:N1188)</f>
        <v>6455.9415422885568</v>
      </c>
      <c r="AQ32" s="10">
        <f>AVERAGE('panel reg'!G1222:N1222)</f>
        <v>1668868.9000000001</v>
      </c>
      <c r="AR32" s="10">
        <f>'panel reg'!G1256</f>
        <v>5190577</v>
      </c>
      <c r="AS32" s="9">
        <f>AVERAGE('panel reg'!G1290:N1290)</f>
        <v>21.705781842750813</v>
      </c>
      <c r="AT32" s="9">
        <f>AVERAGE('panel reg'!G1324:N1324)</f>
        <v>123.54724942749714</v>
      </c>
      <c r="AU32">
        <f>AVERAGE('panel reg'!G1358:N1358)</f>
        <v>3448.7983142372887</v>
      </c>
      <c r="AV32">
        <v>3.9348658093749933E-2</v>
      </c>
      <c r="AW32">
        <f>AVERAGE('panel reg'!G1392:N1392)</f>
        <v>891552.74707760883</v>
      </c>
      <c r="AX32">
        <f>AVERAGE('panel reg'!J1426:M1426)</f>
        <v>13377</v>
      </c>
      <c r="AY32">
        <f>AVERAGE('panel reg'!G1460:N1460)</f>
        <v>5.5720811599201587</v>
      </c>
      <c r="AZ32">
        <f>_xlfn.STDEV.S('panel reg'!G1460:N1460)</f>
        <v>0.4625959089418083</v>
      </c>
      <c r="BA32">
        <f>_xlfn.STDEV.S('panel reg'!G440:N440)</f>
        <v>0.20048800565966879</v>
      </c>
    </row>
    <row r="33" spans="1:53">
      <c r="A33">
        <v>3</v>
      </c>
      <c r="B33">
        <v>32</v>
      </c>
      <c r="C33" t="s">
        <v>32</v>
      </c>
      <c r="D33">
        <v>220459198.28634048</v>
      </c>
      <c r="E33" s="9">
        <v>6.8319689604651819</v>
      </c>
      <c r="F33">
        <v>29.590273787713841</v>
      </c>
      <c r="G33">
        <v>1195220</v>
      </c>
      <c r="H33" s="9">
        <f>AVERAGE('panel reg'!G33:N33)</f>
        <v>-0.32482766857498013</v>
      </c>
      <c r="I33" s="9">
        <f>AVERAGE('panel reg'!G67:N67)</f>
        <v>4.2994581089881763</v>
      </c>
      <c r="J33" s="9">
        <f>AVERAGE('panel reg'!G101:N101)</f>
        <v>4.0850914918437109</v>
      </c>
      <c r="K33">
        <f>AVERAGE('panel reg'!G135:N135)</f>
        <v>264074657.78579256</v>
      </c>
      <c r="L33">
        <f>AVERAGE('panel reg'!G169:N169)</f>
        <v>29849624.5</v>
      </c>
      <c r="M33" s="9">
        <f>AVERAGE('panel reg'!G203:N203)</f>
        <v>11.252305028340636</v>
      </c>
      <c r="N33">
        <f>AVERAGE('panel reg'!G237:N237)</f>
        <v>166450497.28638119</v>
      </c>
      <c r="O33" s="9">
        <f>AVERAGE('panel reg'!G271:N271)</f>
        <v>63.190322144778122</v>
      </c>
      <c r="P33">
        <f>AVERAGE('panel reg'!G305:N305)</f>
        <v>95217351.944423318</v>
      </c>
      <c r="Q33" s="9">
        <f>AVERAGE('panel reg'!G339:N339)</f>
        <v>35.535503697192304</v>
      </c>
      <c r="R33" s="9">
        <f>AVERAGE('panel reg'!G373:N373)</f>
        <v>3.3616144533484436</v>
      </c>
      <c r="S33" s="9">
        <f>AVERAGE('panel reg'!G407:N407)</f>
        <v>7.1398356143635962</v>
      </c>
      <c r="T33" s="9">
        <f>AVERAGE('panel reg'!G441:N441)</f>
        <v>4.5872519282364026</v>
      </c>
      <c r="U33" s="9">
        <f>AVERAGE('panel reg'!G475:N475)</f>
        <v>12.868558752984697</v>
      </c>
      <c r="V33" s="9">
        <f>AVERAGE('panel reg'!G509:N509)</f>
        <v>118.64667769096943</v>
      </c>
      <c r="W33" s="9">
        <f>AVERAGE('panel reg'!G543:N543)</f>
        <v>-0.30451789589699846</v>
      </c>
      <c r="X33" s="9">
        <f>('panel reg'!G577+'panel reg'!H577+'panel reg'!I577+'panel reg'!K577+'panel reg'!M577+'panel reg'!N577)/6</f>
        <v>5.5941217379815278</v>
      </c>
      <c r="Y33" s="9">
        <f>'panel reg'!N577</f>
        <v>2.5953906201832599</v>
      </c>
      <c r="Z33" s="9">
        <f>AVERAGE('panel reg'!G1495:N1495)</f>
        <v>4.7802809469930967</v>
      </c>
      <c r="AA33" s="9">
        <f>AVERAGE('panel reg'!G645:N645)</f>
        <v>0.20439477001882983</v>
      </c>
      <c r="AB33" s="9">
        <f>AVERAGE('panel reg'!G679:N679)</f>
        <v>0.59180574816586784</v>
      </c>
      <c r="AC33" s="9">
        <f>AVERAGE('panel reg'!G713:N713)</f>
        <v>0.33580113137954409</v>
      </c>
      <c r="AD33" s="9">
        <f>AVERAGE('panel reg'!G781:N781)</f>
        <v>1.6244375224743575</v>
      </c>
      <c r="AE33" s="9">
        <f>AVERAGE('panel reg'!G815:N815)</f>
        <v>0.66654205386283605</v>
      </c>
      <c r="AF33" s="9">
        <f>AVERAGE('panel reg'!G849:N849)</f>
        <v>0.22409211789030931</v>
      </c>
      <c r="AG33" s="9">
        <f>AVERAGE('panel reg'!G883:N883)</f>
        <v>3.346972459771564</v>
      </c>
      <c r="AH33" s="9">
        <f>AVERAGE('panel reg'!G747:N747)</f>
        <v>68.865819908130646</v>
      </c>
      <c r="AI33" s="9">
        <f>AVERAGE('panel reg'!G951:N951)</f>
        <v>4.3199819219365452</v>
      </c>
      <c r="AJ33" s="9">
        <f>AVERAGE('panel reg'!G985:N985)</f>
        <v>7.4877277533912343</v>
      </c>
      <c r="AK33" s="9">
        <f>AVERAGE('panel reg'!G1019:N1019)</f>
        <v>12.248888198152141</v>
      </c>
      <c r="AL33" s="9">
        <f>AVERAGE('panel reg'!G1053:N1053)</f>
        <v>13.487825243912935</v>
      </c>
      <c r="AM33" s="9">
        <f>AVERAGE('panel reg'!G1087:N1087)</f>
        <v>10.969765582318965</v>
      </c>
      <c r="AN33" s="9">
        <f>AVERAGE('panel reg'!G1121:N1121)</f>
        <v>18.485649582798526</v>
      </c>
      <c r="AO33" s="9">
        <f>AVERAGE('panel reg'!G1155:N1155)</f>
        <v>3.436244939259089</v>
      </c>
      <c r="AP33">
        <f>AVERAGE('panel reg'!G1189:N1189)</f>
        <v>6038.3198198198206</v>
      </c>
      <c r="AQ33" s="10">
        <f>AVERAGE('panel reg'!G1223:N1223)</f>
        <v>2642036</v>
      </c>
      <c r="AR33" s="10">
        <f>'panel reg'!G1257</f>
        <v>8043042</v>
      </c>
      <c r="AS33" s="9">
        <f>AVERAGE('panel reg'!G1291:N1291)</f>
        <v>14.007825894729878</v>
      </c>
      <c r="AT33" s="9">
        <f>AVERAGE('panel reg'!G1325:N1325)</f>
        <v>87.813392438654603</v>
      </c>
      <c r="AU33">
        <f>AVERAGE('panel reg'!G1359:N1359)</f>
        <v>2883.1493802030645</v>
      </c>
      <c r="AV33">
        <v>3.9348658093749933E-2</v>
      </c>
      <c r="AW33">
        <f>AVERAGE('panel reg'!G1393:N1393)</f>
        <v>766391.30087786203</v>
      </c>
      <c r="AX33">
        <f>AVERAGE('panel reg'!J1427:M1427)</f>
        <v>12663.5</v>
      </c>
      <c r="AY33">
        <f>AVERAGE('panel reg'!G1461:N1461)</f>
        <v>5.457485566408673</v>
      </c>
      <c r="AZ33">
        <f>_xlfn.STDEV.S('panel reg'!G1461:N1461)</f>
        <v>0.75701608323569514</v>
      </c>
      <c r="BA33">
        <f>_xlfn.STDEV.S('panel reg'!G441:N441)</f>
        <v>1.0175350034466268</v>
      </c>
    </row>
    <row r="34" spans="1:53">
      <c r="A34">
        <v>2</v>
      </c>
      <c r="B34">
        <v>33</v>
      </c>
      <c r="C34" t="s">
        <v>33</v>
      </c>
      <c r="D34">
        <v>375924139.45150906</v>
      </c>
      <c r="E34" s="9">
        <v>6.4495833520329757</v>
      </c>
      <c r="F34">
        <v>28.956881239234036</v>
      </c>
      <c r="G34">
        <v>1200000</v>
      </c>
      <c r="H34" s="9">
        <f>AVERAGE('panel reg'!G34:N34)</f>
        <v>-5.8960716599104068E-3</v>
      </c>
      <c r="I34" s="9">
        <f>AVERAGE('panel reg'!G68:N68)</f>
        <v>4.9849393497083003</v>
      </c>
      <c r="J34" s="9">
        <f>AVERAGE('panel reg'!G102:N102)</f>
        <v>4.8182242459512636</v>
      </c>
      <c r="K34">
        <f>AVERAGE('panel reg'!G136:N136)</f>
        <v>454847420.43143862</v>
      </c>
      <c r="L34">
        <f>AVERAGE('panel reg'!G170:N170)</f>
        <v>90196828.138989046</v>
      </c>
      <c r="M34" s="9">
        <f>AVERAGE('panel reg'!G204:N204)</f>
        <v>19.800443589220968</v>
      </c>
      <c r="N34">
        <f>AVERAGE('panel reg'!G238:N238)</f>
        <v>233448940.947164</v>
      </c>
      <c r="O34" s="9">
        <f>AVERAGE('panel reg'!G272:N272)</f>
        <v>51.344994566590216</v>
      </c>
      <c r="P34">
        <f>AVERAGE('panel reg'!G306:N306)</f>
        <v>173410090.23824894</v>
      </c>
      <c r="Q34" s="9">
        <f>AVERAGE('panel reg'!G340:N340)</f>
        <v>37.768960034356255</v>
      </c>
      <c r="R34" s="9">
        <f>AVERAGE('panel reg'!G374:N374)</f>
        <v>4.9888740374277338</v>
      </c>
      <c r="S34" s="9">
        <f>AVERAGE('panel reg'!G408:N408)</f>
        <v>6.1964252043925923</v>
      </c>
      <c r="T34" s="9">
        <f>AVERAGE('panel reg'!G442:N442)</f>
        <v>5.0197413831458064</v>
      </c>
      <c r="U34" s="9">
        <f>AVERAGE('panel reg'!G476:N476)</f>
        <v>10.525256427710342</v>
      </c>
      <c r="V34" s="9">
        <f>AVERAGE('panel reg'!G510:N510)</f>
        <v>123.39891824861724</v>
      </c>
      <c r="W34" s="9">
        <f>AVERAGE('panel reg'!G544:N544)</f>
        <v>-0.1545097054742125</v>
      </c>
      <c r="X34" s="9">
        <f>('panel reg'!G578+'panel reg'!H578+'panel reg'!I578+'panel reg'!K578+'panel reg'!M578+'panel reg'!N578)/6</f>
        <v>4.7530035915638598</v>
      </c>
      <c r="Y34" s="9">
        <f>'panel reg'!N578</f>
        <v>1.9386396812409501</v>
      </c>
      <c r="Z34" s="9">
        <f>AVERAGE('panel reg'!G1496:N1496)</f>
        <v>4.4214886790666998</v>
      </c>
      <c r="AA34" s="9">
        <f>AVERAGE('panel reg'!G646:N646)</f>
        <v>9.2534600494960817E-2</v>
      </c>
      <c r="AB34" s="9">
        <f>AVERAGE('panel reg'!G680:N680)</f>
        <v>0.74054773886283598</v>
      </c>
      <c r="AC34" s="9">
        <f>AVERAGE('panel reg'!G714:N714)</f>
        <v>0.67576111409283424</v>
      </c>
      <c r="AD34" s="9">
        <f>AVERAGE('panel reg'!G782:N782)</f>
        <v>2.1951468347485168</v>
      </c>
      <c r="AE34" s="9">
        <f>AVERAGE('panel reg'!G816:N816)</f>
        <v>0.88194405022206213</v>
      </c>
      <c r="AF34" s="9">
        <f>AVERAGE('panel reg'!G850:N850)</f>
        <v>0.31817157255435619</v>
      </c>
      <c r="AG34" s="9">
        <f>AVERAGE('panel reg'!G884:N884)</f>
        <v>4.1760547516900361</v>
      </c>
      <c r="AH34" s="9">
        <f>AVERAGE('panel reg'!G748:N748)</f>
        <v>72.67871507371089</v>
      </c>
      <c r="AI34" s="9">
        <f>AVERAGE('panel reg'!G952:N952)</f>
        <v>2.8606878800264428</v>
      </c>
      <c r="AJ34" s="9">
        <f>AVERAGE('panel reg'!G986:N986)</f>
        <v>6.9172281295904581</v>
      </c>
      <c r="AK34" s="9">
        <f>AVERAGE('panel reg'!G1020:N1020)</f>
        <v>16.06873604193591</v>
      </c>
      <c r="AL34" s="9">
        <f>AVERAGE('panel reg'!G1054:N1054)</f>
        <v>18.36354994880346</v>
      </c>
      <c r="AM34" s="9">
        <f>AVERAGE('panel reg'!G1088:N1088)</f>
        <v>13.778711291260379</v>
      </c>
      <c r="AN34" s="9">
        <f>AVERAGE('panel reg'!G1122:N1122)</f>
        <v>24.599791899466247</v>
      </c>
      <c r="AO34" s="9">
        <f>AVERAGE('panel reg'!G1156:N1156)</f>
        <v>3.2211592393829953</v>
      </c>
      <c r="AP34">
        <f>AVERAGE('panel reg'!G1190:N1190)</f>
        <v>8034.1961915753036</v>
      </c>
      <c r="AQ34" s="10">
        <f>AVERAGE('panel reg'!G1224:N1224)</f>
        <v>1390255.0999999999</v>
      </c>
      <c r="AR34" s="10">
        <f>'panel reg'!G1258</f>
        <v>13923262</v>
      </c>
      <c r="AS34" s="9">
        <f>AVERAGE('panel reg'!G1292:N1292)</f>
        <v>8.0918919718669375</v>
      </c>
      <c r="AT34" s="9">
        <f>AVERAGE('panel reg'!G1326:N1326)</f>
        <v>190.77867007722398</v>
      </c>
      <c r="AU34">
        <f>AVERAGE('panel reg'!G1360:N1360)</f>
        <v>6232.3890736212397</v>
      </c>
      <c r="AV34">
        <v>3.9348658093749933E-2</v>
      </c>
      <c r="AW34">
        <f>AVERAGE('panel reg'!G1394:N1394)</f>
        <v>773529.3363105125</v>
      </c>
      <c r="AX34">
        <f>AVERAGE('panel reg'!J1428:M1428)</f>
        <v>12251</v>
      </c>
      <c r="AY34">
        <f>AVERAGE('panel reg'!G1462:N1462)</f>
        <v>5.4415080890170255</v>
      </c>
      <c r="AZ34">
        <f>_xlfn.STDEV.S('panel reg'!G1462:N1462)</f>
        <v>0.5159887040317811</v>
      </c>
      <c r="BA34">
        <f>_xlfn.STDEV.S('panel reg'!G442:N442)</f>
        <v>0.43506494213294072</v>
      </c>
    </row>
    <row r="35" spans="1:53">
      <c r="A35">
        <v>4</v>
      </c>
      <c r="B35">
        <v>34</v>
      </c>
      <c r="C35" t="s">
        <v>34</v>
      </c>
      <c r="D35">
        <v>71702449.18428123</v>
      </c>
      <c r="E35" s="9">
        <v>5.3674966648647189</v>
      </c>
      <c r="F35">
        <v>20.738289466055367</v>
      </c>
      <c r="G35">
        <v>892660</v>
      </c>
      <c r="H35" s="9">
        <f>AVERAGE('panel reg'!G35:N35)</f>
        <v>-0.31612525064564378</v>
      </c>
      <c r="I35" s="9">
        <f>AVERAGE('panel reg'!G69:N69)</f>
        <v>4.2931170725467904</v>
      </c>
      <c r="J35" s="9">
        <f>AVERAGE('panel reg'!G103:N103)</f>
        <v>4.1542293067688867</v>
      </c>
      <c r="K35">
        <f>AVERAGE('panel reg'!G137:N137)</f>
        <v>86605566.898035154</v>
      </c>
      <c r="L35">
        <f>AVERAGE('panel reg'!G171:N171)</f>
        <v>15363929.23625931</v>
      </c>
      <c r="M35" s="9">
        <f>AVERAGE('panel reg'!G205:N205)</f>
        <v>17.707629911976724</v>
      </c>
      <c r="N35">
        <f>AVERAGE('panel reg'!G239:N239)</f>
        <v>51578429.188702114</v>
      </c>
      <c r="O35" s="9">
        <f>AVERAGE('panel reg'!G273:N273)</f>
        <v>59.675250324164061</v>
      </c>
      <c r="P35">
        <f>AVERAGE('panel reg'!G307:N307)</f>
        <v>30937188.01674163</v>
      </c>
      <c r="Q35" s="9">
        <f>AVERAGE('panel reg'!G341:N341)</f>
        <v>34.912109112542147</v>
      </c>
      <c r="R35" s="9">
        <f>AVERAGE('panel reg'!G375:N375)</f>
        <v>1.7479787946961367</v>
      </c>
      <c r="S35" s="9">
        <f>AVERAGE('panel reg'!G409:N409)</f>
        <v>6.4085233254737313</v>
      </c>
      <c r="T35" s="9">
        <f>AVERAGE('panel reg'!G443:N443)</f>
        <v>4.846503711620187</v>
      </c>
      <c r="U35" s="9">
        <f>AVERAGE('panel reg'!G477:N477)</f>
        <v>14.470944237605377</v>
      </c>
      <c r="V35" s="9">
        <f>AVERAGE('panel reg'!G511:N511)</f>
        <v>119.009683479486</v>
      </c>
      <c r="W35" s="9">
        <f>AVERAGE('panel reg'!G545:N545)</f>
        <v>-7.4458266884735835E-2</v>
      </c>
      <c r="X35" s="9">
        <f>('panel reg'!G579+'panel reg'!H579+'panel reg'!I579+'panel reg'!K579+'panel reg'!M579+'panel reg'!N579)/6</f>
        <v>4.7533520419311719</v>
      </c>
      <c r="Y35" s="9">
        <f>'panel reg'!N579</f>
        <v>2.6309645764871701</v>
      </c>
      <c r="Z35" s="9">
        <f>AVERAGE('panel reg'!G1497:N1497)</f>
        <v>4.3373538071252469</v>
      </c>
      <c r="AA35" s="9">
        <f>AVERAGE('panel reg'!G647:N647)</f>
        <v>0.18573014133463508</v>
      </c>
      <c r="AB35" s="9">
        <f>AVERAGE('panel reg'!G681:N681)</f>
        <v>0.44298205148752368</v>
      </c>
      <c r="AC35" s="9">
        <f>AVERAGE('panel reg'!G715:N715)</f>
        <v>0.25440214827709395</v>
      </c>
      <c r="AD35" s="9">
        <f>AVERAGE('panel reg'!G783:N783)</f>
        <v>1.466346220079741</v>
      </c>
      <c r="AE35" s="9">
        <f>AVERAGE('panel reg'!G817:N817)</f>
        <v>0.37412076089676477</v>
      </c>
      <c r="AF35" s="9">
        <f>AVERAGE('panel reg'!G851:N851)</f>
        <v>0.35244385007690371</v>
      </c>
      <c r="AG35" s="9">
        <f>AVERAGE('panel reg'!G885:N885)</f>
        <v>3.8786049103049995</v>
      </c>
      <c r="AH35" s="9">
        <f>AVERAGE('panel reg'!G749:N749)</f>
        <v>43.179913766699485</v>
      </c>
      <c r="AI35" s="9">
        <f>AVERAGE('panel reg'!G953:N953)</f>
        <v>3.9085544514687873</v>
      </c>
      <c r="AJ35" s="9">
        <f>AVERAGE('panel reg'!G987:N987)</f>
        <v>14.63351091019204</v>
      </c>
      <c r="AK35" s="9">
        <f>AVERAGE('panel reg'!G1021:N1021)</f>
        <v>17.799515345364362</v>
      </c>
      <c r="AL35" s="9">
        <f>AVERAGE('panel reg'!G1055:N1055)</f>
        <v>21.899340073209345</v>
      </c>
      <c r="AM35" s="9">
        <f>AVERAGE('panel reg'!G1089:N1089)</f>
        <v>20.871917273299836</v>
      </c>
      <c r="AN35" s="9">
        <f>AVERAGE('panel reg'!G1123:N1123)</f>
        <v>23.634226300363967</v>
      </c>
      <c r="AO35" s="9">
        <f>AVERAGE('panel reg'!G1157:N1157)</f>
        <v>3.3156254667348826</v>
      </c>
      <c r="AP35">
        <f>AVERAGE('panel reg'!G1191:N1191)</f>
        <v>7336.8622754491016</v>
      </c>
      <c r="AQ35" s="10">
        <f>AVERAGE('panel reg'!G1225:N1225)</f>
        <v>1042850.5999999999</v>
      </c>
      <c r="AR35" s="10">
        <f>'panel reg'!G1259</f>
        <v>3675768</v>
      </c>
      <c r="AS35" s="9">
        <f>AVERAGE('panel reg'!G1293:N1293)</f>
        <v>30.650882210193892</v>
      </c>
      <c r="AT35" s="9">
        <f>AVERAGE('panel reg'!G1327:N1327)</f>
        <v>1173.1860906755182</v>
      </c>
      <c r="AU35">
        <f>AVERAGE('panel reg'!G1361:N1361)</f>
        <v>27641.691874961347</v>
      </c>
      <c r="AV35">
        <v>3.9348658093749933E-2</v>
      </c>
      <c r="AW35">
        <f>AVERAGE('panel reg'!G1395:N1395)</f>
        <v>938246.74016846146</v>
      </c>
      <c r="AX35">
        <f>AVERAGE('panel reg'!J1429:M1429)</f>
        <v>11724</v>
      </c>
      <c r="AY35">
        <f>AVERAGE('panel reg'!G1463:N1463)</f>
        <v>5.5082858369268779</v>
      </c>
      <c r="AZ35">
        <f>_xlfn.STDEV.S('panel reg'!G1463:N1463)</f>
        <v>0.58365494732365775</v>
      </c>
      <c r="BA35">
        <f>_xlfn.STDEV.S('panel reg'!G443:N443)</f>
        <v>0.80879474778880611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10FB-593C-4631-8036-3B12D93AD19D}">
  <sheetPr codeName="Sheet6"/>
  <dimension ref="A1:J3265"/>
  <sheetViews>
    <sheetView workbookViewId="0">
      <selection activeCell="L7" sqref="L7"/>
    </sheetView>
  </sheetViews>
  <sheetFormatPr defaultRowHeight="18"/>
  <cols>
    <col min="1" max="1" width="8.6640625" style="1"/>
    <col min="2" max="2" width="17.25" style="1" bestFit="1" customWidth="1"/>
    <col min="3" max="3" width="9.5" style="1" bestFit="1" customWidth="1"/>
    <col min="4" max="257" width="8.6640625" style="1"/>
    <col min="258" max="258" width="17.25" style="1" bestFit="1" customWidth="1"/>
    <col min="259" max="259" width="9.5" style="1" bestFit="1" customWidth="1"/>
    <col min="260" max="513" width="8.6640625" style="1"/>
    <col min="514" max="514" width="17.25" style="1" bestFit="1" customWidth="1"/>
    <col min="515" max="515" width="9.5" style="1" bestFit="1" customWidth="1"/>
    <col min="516" max="769" width="8.6640625" style="1"/>
    <col min="770" max="770" width="17.25" style="1" bestFit="1" customWidth="1"/>
    <col min="771" max="771" width="9.5" style="1" bestFit="1" customWidth="1"/>
    <col min="772" max="1025" width="8.6640625" style="1"/>
    <col min="1026" max="1026" width="17.25" style="1" bestFit="1" customWidth="1"/>
    <col min="1027" max="1027" width="9.5" style="1" bestFit="1" customWidth="1"/>
    <col min="1028" max="1281" width="8.6640625" style="1"/>
    <col min="1282" max="1282" width="17.25" style="1" bestFit="1" customWidth="1"/>
    <col min="1283" max="1283" width="9.5" style="1" bestFit="1" customWidth="1"/>
    <col min="1284" max="1537" width="8.6640625" style="1"/>
    <col min="1538" max="1538" width="17.25" style="1" bestFit="1" customWidth="1"/>
    <col min="1539" max="1539" width="9.5" style="1" bestFit="1" customWidth="1"/>
    <col min="1540" max="1793" width="8.6640625" style="1"/>
    <col min="1794" max="1794" width="17.25" style="1" bestFit="1" customWidth="1"/>
    <col min="1795" max="1795" width="9.5" style="1" bestFit="1" customWidth="1"/>
    <col min="1796" max="2049" width="8.6640625" style="1"/>
    <col min="2050" max="2050" width="17.25" style="1" bestFit="1" customWidth="1"/>
    <col min="2051" max="2051" width="9.5" style="1" bestFit="1" customWidth="1"/>
    <col min="2052" max="2305" width="8.6640625" style="1"/>
    <col min="2306" max="2306" width="17.25" style="1" bestFit="1" customWidth="1"/>
    <col min="2307" max="2307" width="9.5" style="1" bestFit="1" customWidth="1"/>
    <col min="2308" max="2561" width="8.6640625" style="1"/>
    <col min="2562" max="2562" width="17.25" style="1" bestFit="1" customWidth="1"/>
    <col min="2563" max="2563" width="9.5" style="1" bestFit="1" customWidth="1"/>
    <col min="2564" max="2817" width="8.6640625" style="1"/>
    <col min="2818" max="2818" width="17.25" style="1" bestFit="1" customWidth="1"/>
    <col min="2819" max="2819" width="9.5" style="1" bestFit="1" customWidth="1"/>
    <col min="2820" max="3073" width="8.6640625" style="1"/>
    <col min="3074" max="3074" width="17.25" style="1" bestFit="1" customWidth="1"/>
    <col min="3075" max="3075" width="9.5" style="1" bestFit="1" customWidth="1"/>
    <col min="3076" max="3329" width="8.6640625" style="1"/>
    <col min="3330" max="3330" width="17.25" style="1" bestFit="1" customWidth="1"/>
    <col min="3331" max="3331" width="9.5" style="1" bestFit="1" customWidth="1"/>
    <col min="3332" max="3585" width="8.6640625" style="1"/>
    <col min="3586" max="3586" width="17.25" style="1" bestFit="1" customWidth="1"/>
    <col min="3587" max="3587" width="9.5" style="1" bestFit="1" customWidth="1"/>
    <col min="3588" max="3841" width="8.6640625" style="1"/>
    <col min="3842" max="3842" width="17.25" style="1" bestFit="1" customWidth="1"/>
    <col min="3843" max="3843" width="9.5" style="1" bestFit="1" customWidth="1"/>
    <col min="3844" max="4097" width="8.6640625" style="1"/>
    <col min="4098" max="4098" width="17.25" style="1" bestFit="1" customWidth="1"/>
    <col min="4099" max="4099" width="9.5" style="1" bestFit="1" customWidth="1"/>
    <col min="4100" max="4353" width="8.6640625" style="1"/>
    <col min="4354" max="4354" width="17.25" style="1" bestFit="1" customWidth="1"/>
    <col min="4355" max="4355" width="9.5" style="1" bestFit="1" customWidth="1"/>
    <col min="4356" max="4609" width="8.6640625" style="1"/>
    <col min="4610" max="4610" width="17.25" style="1" bestFit="1" customWidth="1"/>
    <col min="4611" max="4611" width="9.5" style="1" bestFit="1" customWidth="1"/>
    <col min="4612" max="4865" width="8.6640625" style="1"/>
    <col min="4866" max="4866" width="17.25" style="1" bestFit="1" customWidth="1"/>
    <col min="4867" max="4867" width="9.5" style="1" bestFit="1" customWidth="1"/>
    <col min="4868" max="5121" width="8.6640625" style="1"/>
    <col min="5122" max="5122" width="17.25" style="1" bestFit="1" customWidth="1"/>
    <col min="5123" max="5123" width="9.5" style="1" bestFit="1" customWidth="1"/>
    <col min="5124" max="5377" width="8.6640625" style="1"/>
    <col min="5378" max="5378" width="17.25" style="1" bestFit="1" customWidth="1"/>
    <col min="5379" max="5379" width="9.5" style="1" bestFit="1" customWidth="1"/>
    <col min="5380" max="5633" width="8.6640625" style="1"/>
    <col min="5634" max="5634" width="17.25" style="1" bestFit="1" customWidth="1"/>
    <col min="5635" max="5635" width="9.5" style="1" bestFit="1" customWidth="1"/>
    <col min="5636" max="5889" width="8.6640625" style="1"/>
    <col min="5890" max="5890" width="17.25" style="1" bestFit="1" customWidth="1"/>
    <col min="5891" max="5891" width="9.5" style="1" bestFit="1" customWidth="1"/>
    <col min="5892" max="6145" width="8.6640625" style="1"/>
    <col min="6146" max="6146" width="17.25" style="1" bestFit="1" customWidth="1"/>
    <col min="6147" max="6147" width="9.5" style="1" bestFit="1" customWidth="1"/>
    <col min="6148" max="6401" width="8.6640625" style="1"/>
    <col min="6402" max="6402" width="17.25" style="1" bestFit="1" customWidth="1"/>
    <col min="6403" max="6403" width="9.5" style="1" bestFit="1" customWidth="1"/>
    <col min="6404" max="6657" width="8.6640625" style="1"/>
    <col min="6658" max="6658" width="17.25" style="1" bestFit="1" customWidth="1"/>
    <col min="6659" max="6659" width="9.5" style="1" bestFit="1" customWidth="1"/>
    <col min="6660" max="6913" width="8.6640625" style="1"/>
    <col min="6914" max="6914" width="17.25" style="1" bestFit="1" customWidth="1"/>
    <col min="6915" max="6915" width="9.5" style="1" bestFit="1" customWidth="1"/>
    <col min="6916" max="7169" width="8.6640625" style="1"/>
    <col min="7170" max="7170" width="17.25" style="1" bestFit="1" customWidth="1"/>
    <col min="7171" max="7171" width="9.5" style="1" bestFit="1" customWidth="1"/>
    <col min="7172" max="7425" width="8.6640625" style="1"/>
    <col min="7426" max="7426" width="17.25" style="1" bestFit="1" customWidth="1"/>
    <col min="7427" max="7427" width="9.5" style="1" bestFit="1" customWidth="1"/>
    <col min="7428" max="7681" width="8.6640625" style="1"/>
    <col min="7682" max="7682" width="17.25" style="1" bestFit="1" customWidth="1"/>
    <col min="7683" max="7683" width="9.5" style="1" bestFit="1" customWidth="1"/>
    <col min="7684" max="7937" width="8.6640625" style="1"/>
    <col min="7938" max="7938" width="17.25" style="1" bestFit="1" customWidth="1"/>
    <col min="7939" max="7939" width="9.5" style="1" bestFit="1" customWidth="1"/>
    <col min="7940" max="8193" width="8.6640625" style="1"/>
    <col min="8194" max="8194" width="17.25" style="1" bestFit="1" customWidth="1"/>
    <col min="8195" max="8195" width="9.5" style="1" bestFit="1" customWidth="1"/>
    <col min="8196" max="8449" width="8.6640625" style="1"/>
    <col min="8450" max="8450" width="17.25" style="1" bestFit="1" customWidth="1"/>
    <col min="8451" max="8451" width="9.5" style="1" bestFit="1" customWidth="1"/>
    <col min="8452" max="8705" width="8.6640625" style="1"/>
    <col min="8706" max="8706" width="17.25" style="1" bestFit="1" customWidth="1"/>
    <col min="8707" max="8707" width="9.5" style="1" bestFit="1" customWidth="1"/>
    <col min="8708" max="8961" width="8.6640625" style="1"/>
    <col min="8962" max="8962" width="17.25" style="1" bestFit="1" customWidth="1"/>
    <col min="8963" max="8963" width="9.5" style="1" bestFit="1" customWidth="1"/>
    <col min="8964" max="9217" width="8.6640625" style="1"/>
    <col min="9218" max="9218" width="17.25" style="1" bestFit="1" customWidth="1"/>
    <col min="9219" max="9219" width="9.5" style="1" bestFit="1" customWidth="1"/>
    <col min="9220" max="9473" width="8.6640625" style="1"/>
    <col min="9474" max="9474" width="17.25" style="1" bestFit="1" customWidth="1"/>
    <col min="9475" max="9475" width="9.5" style="1" bestFit="1" customWidth="1"/>
    <col min="9476" max="9729" width="8.6640625" style="1"/>
    <col min="9730" max="9730" width="17.25" style="1" bestFit="1" customWidth="1"/>
    <col min="9731" max="9731" width="9.5" style="1" bestFit="1" customWidth="1"/>
    <col min="9732" max="9985" width="8.6640625" style="1"/>
    <col min="9986" max="9986" width="17.25" style="1" bestFit="1" customWidth="1"/>
    <col min="9987" max="9987" width="9.5" style="1" bestFit="1" customWidth="1"/>
    <col min="9988" max="10241" width="8.6640625" style="1"/>
    <col min="10242" max="10242" width="17.25" style="1" bestFit="1" customWidth="1"/>
    <col min="10243" max="10243" width="9.5" style="1" bestFit="1" customWidth="1"/>
    <col min="10244" max="10497" width="8.6640625" style="1"/>
    <col min="10498" max="10498" width="17.25" style="1" bestFit="1" customWidth="1"/>
    <col min="10499" max="10499" width="9.5" style="1" bestFit="1" customWidth="1"/>
    <col min="10500" max="10753" width="8.6640625" style="1"/>
    <col min="10754" max="10754" width="17.25" style="1" bestFit="1" customWidth="1"/>
    <col min="10755" max="10755" width="9.5" style="1" bestFit="1" customWidth="1"/>
    <col min="10756" max="11009" width="8.6640625" style="1"/>
    <col min="11010" max="11010" width="17.25" style="1" bestFit="1" customWidth="1"/>
    <col min="11011" max="11011" width="9.5" style="1" bestFit="1" customWidth="1"/>
    <col min="11012" max="11265" width="8.6640625" style="1"/>
    <col min="11266" max="11266" width="17.25" style="1" bestFit="1" customWidth="1"/>
    <col min="11267" max="11267" width="9.5" style="1" bestFit="1" customWidth="1"/>
    <col min="11268" max="11521" width="8.6640625" style="1"/>
    <col min="11522" max="11522" width="17.25" style="1" bestFit="1" customWidth="1"/>
    <col min="11523" max="11523" width="9.5" style="1" bestFit="1" customWidth="1"/>
    <col min="11524" max="11777" width="8.6640625" style="1"/>
    <col min="11778" max="11778" width="17.25" style="1" bestFit="1" customWidth="1"/>
    <col min="11779" max="11779" width="9.5" style="1" bestFit="1" customWidth="1"/>
    <col min="11780" max="12033" width="8.6640625" style="1"/>
    <col min="12034" max="12034" width="17.25" style="1" bestFit="1" customWidth="1"/>
    <col min="12035" max="12035" width="9.5" style="1" bestFit="1" customWidth="1"/>
    <col min="12036" max="12289" width="8.6640625" style="1"/>
    <col min="12290" max="12290" width="17.25" style="1" bestFit="1" customWidth="1"/>
    <col min="12291" max="12291" width="9.5" style="1" bestFit="1" customWidth="1"/>
    <col min="12292" max="12545" width="8.6640625" style="1"/>
    <col min="12546" max="12546" width="17.25" style="1" bestFit="1" customWidth="1"/>
    <col min="12547" max="12547" width="9.5" style="1" bestFit="1" customWidth="1"/>
    <col min="12548" max="12801" width="8.6640625" style="1"/>
    <col min="12802" max="12802" width="17.25" style="1" bestFit="1" customWidth="1"/>
    <col min="12803" max="12803" width="9.5" style="1" bestFit="1" customWidth="1"/>
    <col min="12804" max="13057" width="8.6640625" style="1"/>
    <col min="13058" max="13058" width="17.25" style="1" bestFit="1" customWidth="1"/>
    <col min="13059" max="13059" width="9.5" style="1" bestFit="1" customWidth="1"/>
    <col min="13060" max="13313" width="8.6640625" style="1"/>
    <col min="13314" max="13314" width="17.25" style="1" bestFit="1" customWidth="1"/>
    <col min="13315" max="13315" width="9.5" style="1" bestFit="1" customWidth="1"/>
    <col min="13316" max="13569" width="8.6640625" style="1"/>
    <col min="13570" max="13570" width="17.25" style="1" bestFit="1" customWidth="1"/>
    <col min="13571" max="13571" width="9.5" style="1" bestFit="1" customWidth="1"/>
    <col min="13572" max="13825" width="8.6640625" style="1"/>
    <col min="13826" max="13826" width="17.25" style="1" bestFit="1" customWidth="1"/>
    <col min="13827" max="13827" width="9.5" style="1" bestFit="1" customWidth="1"/>
    <col min="13828" max="14081" width="8.6640625" style="1"/>
    <col min="14082" max="14082" width="17.25" style="1" bestFit="1" customWidth="1"/>
    <col min="14083" max="14083" width="9.5" style="1" bestFit="1" customWidth="1"/>
    <col min="14084" max="14337" width="8.6640625" style="1"/>
    <col min="14338" max="14338" width="17.25" style="1" bestFit="1" customWidth="1"/>
    <col min="14339" max="14339" width="9.5" style="1" bestFit="1" customWidth="1"/>
    <col min="14340" max="14593" width="8.6640625" style="1"/>
    <col min="14594" max="14594" width="17.25" style="1" bestFit="1" customWidth="1"/>
    <col min="14595" max="14595" width="9.5" style="1" bestFit="1" customWidth="1"/>
    <col min="14596" max="14849" width="8.6640625" style="1"/>
    <col min="14850" max="14850" width="17.25" style="1" bestFit="1" customWidth="1"/>
    <col min="14851" max="14851" width="9.5" style="1" bestFit="1" customWidth="1"/>
    <col min="14852" max="15105" width="8.6640625" style="1"/>
    <col min="15106" max="15106" width="17.25" style="1" bestFit="1" customWidth="1"/>
    <col min="15107" max="15107" width="9.5" style="1" bestFit="1" customWidth="1"/>
    <col min="15108" max="15361" width="8.6640625" style="1"/>
    <col min="15362" max="15362" width="17.25" style="1" bestFit="1" customWidth="1"/>
    <col min="15363" max="15363" width="9.5" style="1" bestFit="1" customWidth="1"/>
    <col min="15364" max="15617" width="8.6640625" style="1"/>
    <col min="15618" max="15618" width="17.25" style="1" bestFit="1" customWidth="1"/>
    <col min="15619" max="15619" width="9.5" style="1" bestFit="1" customWidth="1"/>
    <col min="15620" max="15873" width="8.6640625" style="1"/>
    <col min="15874" max="15874" width="17.25" style="1" bestFit="1" customWidth="1"/>
    <col min="15875" max="15875" width="9.5" style="1" bestFit="1" customWidth="1"/>
    <col min="15876" max="16129" width="8.6640625" style="1"/>
    <col min="16130" max="16130" width="17.25" style="1" bestFit="1" customWidth="1"/>
    <col min="16131" max="16131" width="9.5" style="1" bestFit="1" customWidth="1"/>
    <col min="16132" max="16384" width="8.6640625" style="1"/>
  </cols>
  <sheetData>
    <row r="1" spans="1:10">
      <c r="A1" s="1" t="s">
        <v>78</v>
      </c>
      <c r="B1" s="1" t="s">
        <v>0</v>
      </c>
      <c r="C1" s="1" t="s">
        <v>175</v>
      </c>
      <c r="D1" s="1" t="s">
        <v>74</v>
      </c>
      <c r="E1" s="1" t="s">
        <v>176</v>
      </c>
      <c r="F1" s="1" t="s">
        <v>177</v>
      </c>
      <c r="G1" s="1" t="s">
        <v>178</v>
      </c>
      <c r="H1" s="1" t="s">
        <v>179</v>
      </c>
      <c r="I1" s="2" t="s">
        <v>180</v>
      </c>
      <c r="J1" s="2" t="s">
        <v>181</v>
      </c>
    </row>
    <row r="2" spans="1:10">
      <c r="A2" s="1">
        <v>1</v>
      </c>
      <c r="B2" s="1" t="s">
        <v>1</v>
      </c>
      <c r="C2" s="3">
        <v>40909</v>
      </c>
      <c r="D2" s="1">
        <v>99.519881796281922</v>
      </c>
      <c r="E2" s="1">
        <v>4.6003575325012207</v>
      </c>
      <c r="F2" s="1">
        <v>4.5844759941101074</v>
      </c>
      <c r="G2" s="1">
        <v>5</v>
      </c>
      <c r="H2" s="1">
        <v>4</v>
      </c>
      <c r="I2" s="1">
        <f>AVERAGE(F2:F35)</f>
        <v>4.5779418103835159</v>
      </c>
      <c r="J2" s="1">
        <f>F2/I2</f>
        <v>1.001427319087318</v>
      </c>
    </row>
    <row r="3" spans="1:10">
      <c r="A3" s="1">
        <v>2</v>
      </c>
      <c r="B3" s="1" t="s">
        <v>2</v>
      </c>
      <c r="C3" s="3">
        <v>40909</v>
      </c>
      <c r="D3" s="1">
        <v>98.620859650984571</v>
      </c>
      <c r="E3" s="1">
        <v>4.591282844543457</v>
      </c>
      <c r="F3" s="1">
        <v>4.5809555053710938</v>
      </c>
      <c r="G3" s="1">
        <v>4</v>
      </c>
      <c r="H3" s="1">
        <v>3</v>
      </c>
      <c r="I3" s="1">
        <f>I2</f>
        <v>4.5779418103835159</v>
      </c>
      <c r="J3" s="1">
        <f t="shared" ref="J3:J66" si="0">F3/I3</f>
        <v>1.0006583078405982</v>
      </c>
    </row>
    <row r="4" spans="1:10">
      <c r="A4" s="1">
        <v>3</v>
      </c>
      <c r="B4" s="1" t="s">
        <v>3</v>
      </c>
      <c r="C4" s="3">
        <v>40909</v>
      </c>
      <c r="D4" s="1">
        <v>99.678674428973977</v>
      </c>
      <c r="E4" s="1">
        <v>4.6019515991210938</v>
      </c>
      <c r="F4" s="1">
        <v>4.5757980346679688</v>
      </c>
      <c r="G4" s="1">
        <v>1</v>
      </c>
      <c r="H4" s="1">
        <v>1</v>
      </c>
      <c r="I4" s="1">
        <f t="shared" ref="I4:I35" si="1">I3</f>
        <v>4.5779418103835159</v>
      </c>
      <c r="J4" s="1">
        <f t="shared" si="0"/>
        <v>0.99953171625932757</v>
      </c>
    </row>
    <row r="5" spans="1:10">
      <c r="A5" s="1">
        <v>4</v>
      </c>
      <c r="B5" s="1" t="s">
        <v>4</v>
      </c>
      <c r="C5" s="3">
        <v>40909</v>
      </c>
      <c r="D5" s="1">
        <v>98.610411170500129</v>
      </c>
      <c r="E5" s="1">
        <v>4.5911769866943359</v>
      </c>
      <c r="F5" s="1">
        <v>4.5717592239379883</v>
      </c>
      <c r="G5" s="1">
        <v>1</v>
      </c>
      <c r="H5" s="1">
        <v>1</v>
      </c>
      <c r="I5" s="1">
        <f t="shared" si="1"/>
        <v>4.5779418103835159</v>
      </c>
      <c r="J5" s="1">
        <f t="shared" si="0"/>
        <v>0.99864948339196791</v>
      </c>
    </row>
    <row r="6" spans="1:10">
      <c r="A6" s="1">
        <v>5</v>
      </c>
      <c r="B6" s="1" t="s">
        <v>5</v>
      </c>
      <c r="C6" s="3">
        <v>40909</v>
      </c>
      <c r="D6" s="1">
        <v>99.266322332970105</v>
      </c>
      <c r="E6" s="1">
        <v>4.597806453704834</v>
      </c>
      <c r="F6" s="1">
        <v>4.5719161033630371</v>
      </c>
      <c r="G6" s="1">
        <v>1</v>
      </c>
      <c r="H6" s="1">
        <v>1</v>
      </c>
      <c r="I6" s="1">
        <f t="shared" si="1"/>
        <v>4.5779418103835159</v>
      </c>
      <c r="J6" s="1">
        <f t="shared" si="0"/>
        <v>0.99868375194136116</v>
      </c>
    </row>
    <row r="7" spans="1:10">
      <c r="A7" s="1">
        <v>6</v>
      </c>
      <c r="B7" s="1" t="s">
        <v>6</v>
      </c>
      <c r="C7" s="3">
        <v>40909</v>
      </c>
      <c r="D7" s="1">
        <v>98.343033591715951</v>
      </c>
      <c r="E7" s="1">
        <v>4.5884618759155273</v>
      </c>
      <c r="F7" s="1">
        <v>4.5825204849243164</v>
      </c>
      <c r="G7" s="1">
        <v>5</v>
      </c>
      <c r="H7" s="1">
        <v>4</v>
      </c>
      <c r="I7" s="1">
        <f t="shared" si="1"/>
        <v>4.5779418103835159</v>
      </c>
      <c r="J7" s="1">
        <f t="shared" si="0"/>
        <v>1.0010001600567344</v>
      </c>
    </row>
    <row r="8" spans="1:10">
      <c r="A8" s="1">
        <v>7</v>
      </c>
      <c r="B8" s="1" t="s">
        <v>7</v>
      </c>
      <c r="C8" s="3">
        <v>40909</v>
      </c>
      <c r="D8" s="1">
        <v>98.001467776278588</v>
      </c>
      <c r="E8" s="1">
        <v>4.5849823951721191</v>
      </c>
      <c r="F8" s="1">
        <v>4.5778970718383789</v>
      </c>
      <c r="G8" s="1">
        <v>4</v>
      </c>
      <c r="H8" s="1">
        <v>3</v>
      </c>
      <c r="I8" s="1">
        <f t="shared" si="1"/>
        <v>4.5779418103835159</v>
      </c>
      <c r="J8" s="1">
        <f t="shared" si="0"/>
        <v>0.99999022736701559</v>
      </c>
    </row>
    <row r="9" spans="1:10">
      <c r="A9" s="1">
        <v>8</v>
      </c>
      <c r="B9" s="1" t="s">
        <v>8</v>
      </c>
      <c r="C9" s="3">
        <v>40909</v>
      </c>
      <c r="D9" s="1">
        <v>98.681372256128043</v>
      </c>
      <c r="E9" s="1">
        <v>4.5918960571289063</v>
      </c>
      <c r="F9" s="1">
        <v>4.5776209831237793</v>
      </c>
      <c r="G9" s="1">
        <v>3</v>
      </c>
      <c r="H9" s="1">
        <v>2</v>
      </c>
      <c r="I9" s="1">
        <f t="shared" si="1"/>
        <v>4.5779418103835159</v>
      </c>
      <c r="J9" s="1">
        <f t="shared" si="0"/>
        <v>0.99992991888647231</v>
      </c>
    </row>
    <row r="10" spans="1:10">
      <c r="A10" s="1">
        <v>9</v>
      </c>
      <c r="B10" s="1" t="s">
        <v>9</v>
      </c>
      <c r="C10" s="3">
        <v>40909</v>
      </c>
      <c r="D10" s="1">
        <v>98.853101090886625</v>
      </c>
      <c r="E10" s="1">
        <v>4.593635082244873</v>
      </c>
      <c r="F10" s="1">
        <v>4.5794730186462402</v>
      </c>
      <c r="G10" s="1">
        <v>4</v>
      </c>
      <c r="H10" s="1">
        <v>3</v>
      </c>
      <c r="I10" s="1">
        <f t="shared" si="1"/>
        <v>4.5779418103835159</v>
      </c>
      <c r="J10" s="1">
        <f t="shared" si="0"/>
        <v>1.0003344752568177</v>
      </c>
    </row>
    <row r="11" spans="1:10">
      <c r="A11" s="1">
        <v>10</v>
      </c>
      <c r="B11" s="1" t="s">
        <v>10</v>
      </c>
      <c r="C11" s="3">
        <v>40909</v>
      </c>
      <c r="D11" s="1">
        <v>98.8562406730627</v>
      </c>
      <c r="E11" s="1">
        <v>4.5936665534973145</v>
      </c>
      <c r="F11" s="1">
        <v>4.5805754661560059</v>
      </c>
      <c r="G11" s="1">
        <v>4</v>
      </c>
      <c r="H11" s="1">
        <v>3</v>
      </c>
      <c r="I11" s="1">
        <f t="shared" si="1"/>
        <v>4.5779418103835159</v>
      </c>
      <c r="J11" s="1">
        <f t="shared" si="0"/>
        <v>1.0005752925400921</v>
      </c>
    </row>
    <row r="12" spans="1:10">
      <c r="A12" s="1">
        <v>11</v>
      </c>
      <c r="B12" s="1" t="s">
        <v>11</v>
      </c>
      <c r="C12" s="3">
        <v>40909</v>
      </c>
      <c r="D12" s="1">
        <v>98.434874991814368</v>
      </c>
      <c r="E12" s="1">
        <v>4.5893950462341309</v>
      </c>
      <c r="F12" s="1">
        <v>4.5791821479797363</v>
      </c>
      <c r="G12" s="1">
        <v>4</v>
      </c>
      <c r="H12" s="1">
        <v>3</v>
      </c>
      <c r="I12" s="1">
        <f t="shared" si="1"/>
        <v>4.5779418103835159</v>
      </c>
      <c r="J12" s="1">
        <f t="shared" si="0"/>
        <v>1.0002709378248118</v>
      </c>
    </row>
    <row r="13" spans="1:10">
      <c r="A13" s="1">
        <v>12</v>
      </c>
      <c r="B13" s="1" t="s">
        <v>12</v>
      </c>
      <c r="C13" s="3">
        <v>40909</v>
      </c>
      <c r="D13" s="1">
        <v>98.538447782378086</v>
      </c>
      <c r="E13" s="1">
        <v>4.590446949005127</v>
      </c>
      <c r="F13" s="1">
        <v>4.5798625946044922</v>
      </c>
      <c r="G13" s="1">
        <v>4</v>
      </c>
      <c r="H13" s="1">
        <v>3</v>
      </c>
      <c r="I13" s="1">
        <f t="shared" si="1"/>
        <v>4.5779418103835159</v>
      </c>
      <c r="J13" s="1">
        <f t="shared" si="0"/>
        <v>1.0004195737518156</v>
      </c>
    </row>
    <row r="14" spans="1:10">
      <c r="A14" s="1">
        <v>13</v>
      </c>
      <c r="B14" s="1" t="s">
        <v>13</v>
      </c>
      <c r="C14" s="3">
        <v>40909</v>
      </c>
      <c r="D14" s="1">
        <v>97.622807972402512</v>
      </c>
      <c r="E14" s="1">
        <v>4.581110954284668</v>
      </c>
      <c r="F14" s="1">
        <v>4.5716595649719238</v>
      </c>
      <c r="G14" s="1">
        <v>1</v>
      </c>
      <c r="H14" s="1">
        <v>1</v>
      </c>
      <c r="I14" s="1">
        <f t="shared" si="1"/>
        <v>4.5779418103835159</v>
      </c>
      <c r="J14" s="1">
        <f t="shared" si="0"/>
        <v>0.99862771400952655</v>
      </c>
    </row>
    <row r="15" spans="1:10">
      <c r="A15" s="1">
        <v>14</v>
      </c>
      <c r="B15" s="1" t="s">
        <v>14</v>
      </c>
      <c r="C15" s="3">
        <v>40909</v>
      </c>
      <c r="D15" s="1">
        <v>99.483324325259062</v>
      </c>
      <c r="E15" s="1">
        <v>4.5999898910522461</v>
      </c>
      <c r="F15" s="1">
        <v>4.5804858207702637</v>
      </c>
      <c r="G15" s="1">
        <v>3</v>
      </c>
      <c r="H15" s="1">
        <v>2</v>
      </c>
      <c r="I15" s="1">
        <f t="shared" si="1"/>
        <v>4.5779418103835159</v>
      </c>
      <c r="J15" s="1">
        <f t="shared" si="0"/>
        <v>1.0005557105118674</v>
      </c>
    </row>
    <row r="16" spans="1:10">
      <c r="A16" s="1">
        <v>15</v>
      </c>
      <c r="B16" s="1" t="s">
        <v>15</v>
      </c>
      <c r="C16" s="3">
        <v>40909</v>
      </c>
      <c r="D16" s="1">
        <v>99.113982976130018</v>
      </c>
      <c r="E16" s="1">
        <v>4.5962705612182617</v>
      </c>
      <c r="F16" s="1">
        <v>4.5824155807495117</v>
      </c>
      <c r="G16" s="1">
        <v>4</v>
      </c>
      <c r="H16" s="1">
        <v>3</v>
      </c>
      <c r="I16" s="1">
        <f t="shared" si="1"/>
        <v>4.5779418103835159</v>
      </c>
      <c r="J16" s="1">
        <f t="shared" si="0"/>
        <v>1.0009772449173227</v>
      </c>
    </row>
    <row r="17" spans="1:10">
      <c r="A17" s="1">
        <v>16</v>
      </c>
      <c r="B17" s="1" t="s">
        <v>16</v>
      </c>
      <c r="C17" s="3">
        <v>40909</v>
      </c>
      <c r="D17" s="1">
        <v>98.447693860785421</v>
      </c>
      <c r="E17" s="1">
        <v>4.5895252227783203</v>
      </c>
      <c r="F17" s="1">
        <v>4.5769600868225098</v>
      </c>
      <c r="G17" s="1">
        <v>2</v>
      </c>
      <c r="H17" s="1">
        <v>2</v>
      </c>
      <c r="I17" s="1">
        <f t="shared" si="1"/>
        <v>4.5779418103835159</v>
      </c>
      <c r="J17" s="1">
        <f t="shared" si="0"/>
        <v>0.99978555350817711</v>
      </c>
    </row>
    <row r="18" spans="1:10">
      <c r="A18" s="1">
        <v>17</v>
      </c>
      <c r="B18" s="1" t="s">
        <v>17</v>
      </c>
      <c r="C18" s="3">
        <v>40909</v>
      </c>
      <c r="D18" s="1">
        <v>97.96664984609636</v>
      </c>
      <c r="E18" s="1">
        <v>4.5846271514892578</v>
      </c>
      <c r="F18" s="1">
        <v>4.5695505142211914</v>
      </c>
      <c r="G18" s="1">
        <v>1</v>
      </c>
      <c r="H18" s="1">
        <v>1</v>
      </c>
      <c r="I18" s="1">
        <f t="shared" si="1"/>
        <v>4.5779418103835159</v>
      </c>
      <c r="J18" s="1">
        <f t="shared" si="0"/>
        <v>0.99816701554762188</v>
      </c>
    </row>
    <row r="19" spans="1:10">
      <c r="A19" s="1">
        <v>18</v>
      </c>
      <c r="B19" s="1" t="s">
        <v>18</v>
      </c>
      <c r="C19" s="3">
        <v>40909</v>
      </c>
      <c r="D19" s="1">
        <v>99.557219938621046</v>
      </c>
      <c r="E19" s="1">
        <v>4.6007323265075684</v>
      </c>
      <c r="F19" s="1">
        <v>4.5794200897216797</v>
      </c>
      <c r="G19" s="1">
        <v>3</v>
      </c>
      <c r="H19" s="1">
        <v>2</v>
      </c>
      <c r="I19" s="1">
        <f t="shared" si="1"/>
        <v>4.5779418103835159</v>
      </c>
      <c r="J19" s="1">
        <f t="shared" si="0"/>
        <v>1.000322913527387</v>
      </c>
    </row>
    <row r="20" spans="1:10">
      <c r="A20" s="1">
        <v>19</v>
      </c>
      <c r="B20" s="1" t="s">
        <v>19</v>
      </c>
      <c r="C20" s="3">
        <v>40909</v>
      </c>
      <c r="D20" s="1">
        <v>98.457221570633365</v>
      </c>
      <c r="E20" s="1">
        <v>4.5896220207214355</v>
      </c>
      <c r="F20" s="1">
        <v>4.5772123336791992</v>
      </c>
      <c r="G20" s="1">
        <v>3</v>
      </c>
      <c r="H20" s="1">
        <v>2</v>
      </c>
      <c r="I20" s="1">
        <f t="shared" si="1"/>
        <v>4.5779418103835159</v>
      </c>
      <c r="J20" s="1">
        <f t="shared" si="0"/>
        <v>0.99984065400249034</v>
      </c>
    </row>
    <row r="21" spans="1:10">
      <c r="A21" s="1">
        <v>20</v>
      </c>
      <c r="B21" s="1" t="s">
        <v>20</v>
      </c>
      <c r="C21" s="3">
        <v>40909</v>
      </c>
      <c r="D21" s="1">
        <v>98.303287826294834</v>
      </c>
      <c r="E21" s="1">
        <v>4.5880575180053711</v>
      </c>
      <c r="F21" s="1">
        <v>4.5731215476989746</v>
      </c>
      <c r="G21" s="1">
        <v>2</v>
      </c>
      <c r="H21" s="1">
        <v>2</v>
      </c>
      <c r="I21" s="1">
        <f t="shared" si="1"/>
        <v>4.5779418103835159</v>
      </c>
      <c r="J21" s="1">
        <f t="shared" si="0"/>
        <v>0.9989470677251493</v>
      </c>
    </row>
    <row r="22" spans="1:10">
      <c r="A22" s="1">
        <v>21</v>
      </c>
      <c r="B22" s="1" t="s">
        <v>21</v>
      </c>
      <c r="C22" s="3">
        <v>40909</v>
      </c>
      <c r="D22" s="1">
        <v>97.099581423409873</v>
      </c>
      <c r="E22" s="1">
        <v>4.5757369995117188</v>
      </c>
      <c r="F22" s="1">
        <v>4.5748758316040039</v>
      </c>
      <c r="G22" s="1">
        <v>4</v>
      </c>
      <c r="H22" s="1">
        <v>3</v>
      </c>
      <c r="I22" s="1">
        <f t="shared" si="1"/>
        <v>4.5779418103835159</v>
      </c>
      <c r="J22" s="1">
        <f t="shared" si="0"/>
        <v>0.99933027135195174</v>
      </c>
    </row>
    <row r="23" spans="1:10">
      <c r="A23" s="1">
        <v>22</v>
      </c>
      <c r="B23" s="1" t="s">
        <v>22</v>
      </c>
      <c r="C23" s="3">
        <v>40909</v>
      </c>
      <c r="D23" s="1">
        <v>98.952432329978265</v>
      </c>
      <c r="E23" s="1">
        <v>4.5946393013000488</v>
      </c>
      <c r="F23" s="1">
        <v>4.5814051628112793</v>
      </c>
      <c r="G23" s="1">
        <v>4</v>
      </c>
      <c r="H23" s="1">
        <v>3</v>
      </c>
      <c r="I23" s="1">
        <f t="shared" si="1"/>
        <v>4.5779418103835159</v>
      </c>
      <c r="J23" s="1">
        <f t="shared" si="0"/>
        <v>1.0007565304608959</v>
      </c>
    </row>
    <row r="24" spans="1:10">
      <c r="A24" s="1">
        <v>23</v>
      </c>
      <c r="B24" s="1" t="s">
        <v>23</v>
      </c>
      <c r="C24" s="3">
        <v>40909</v>
      </c>
      <c r="D24" s="1">
        <v>98.39804994421533</v>
      </c>
      <c r="E24" s="1">
        <v>4.5890212059020996</v>
      </c>
      <c r="F24" s="1">
        <v>4.5781540870666504</v>
      </c>
      <c r="G24" s="1">
        <v>4</v>
      </c>
      <c r="H24" s="1">
        <v>3</v>
      </c>
      <c r="I24" s="1">
        <f t="shared" si="1"/>
        <v>4.5779418103835159</v>
      </c>
      <c r="J24" s="1">
        <f t="shared" si="0"/>
        <v>1.0000463694585748</v>
      </c>
    </row>
    <row r="25" spans="1:10">
      <c r="A25" s="1">
        <v>24</v>
      </c>
      <c r="B25" s="1" t="s">
        <v>24</v>
      </c>
      <c r="C25" s="3">
        <v>40909</v>
      </c>
      <c r="D25" s="1">
        <v>98.685116745292802</v>
      </c>
      <c r="E25" s="1">
        <v>4.5919342041015625</v>
      </c>
      <c r="F25" s="1">
        <v>4.5773439407348633</v>
      </c>
      <c r="G25" s="1">
        <v>2</v>
      </c>
      <c r="H25" s="1">
        <v>2</v>
      </c>
      <c r="I25" s="1">
        <f t="shared" si="1"/>
        <v>4.5779418103835159</v>
      </c>
      <c r="J25" s="1">
        <f t="shared" si="0"/>
        <v>0.9998694020864799</v>
      </c>
    </row>
    <row r="26" spans="1:10">
      <c r="A26" s="1">
        <v>25</v>
      </c>
      <c r="B26" s="1" t="s">
        <v>25</v>
      </c>
      <c r="C26" s="3">
        <v>40909</v>
      </c>
      <c r="D26" s="1">
        <v>99.409024808394506</v>
      </c>
      <c r="E26" s="1">
        <v>4.5992426872253418</v>
      </c>
      <c r="F26" s="1">
        <v>4.5789732933044434</v>
      </c>
      <c r="G26" s="1">
        <v>3</v>
      </c>
      <c r="H26" s="1">
        <v>2</v>
      </c>
      <c r="I26" s="1">
        <f t="shared" si="1"/>
        <v>4.5779418103835159</v>
      </c>
      <c r="J26" s="1">
        <f t="shared" si="0"/>
        <v>1.0002253158654371</v>
      </c>
    </row>
    <row r="27" spans="1:10">
      <c r="A27" s="1">
        <v>26</v>
      </c>
      <c r="B27" s="1" t="s">
        <v>26</v>
      </c>
      <c r="C27" s="3">
        <v>40909</v>
      </c>
      <c r="D27" s="1">
        <v>98.876445216476995</v>
      </c>
      <c r="E27" s="1">
        <v>4.5938711166381836</v>
      </c>
      <c r="F27" s="1">
        <v>4.5787806510925293</v>
      </c>
      <c r="G27" s="1">
        <v>4</v>
      </c>
      <c r="H27" s="1">
        <v>3</v>
      </c>
      <c r="I27" s="1">
        <f t="shared" si="1"/>
        <v>4.5779418103835159</v>
      </c>
      <c r="J27" s="1">
        <f t="shared" si="0"/>
        <v>1.0001832353366988</v>
      </c>
    </row>
    <row r="28" spans="1:10">
      <c r="A28" s="1">
        <v>27</v>
      </c>
      <c r="B28" s="1" t="s">
        <v>27</v>
      </c>
      <c r="C28" s="3">
        <v>40909</v>
      </c>
      <c r="D28" s="1">
        <v>98.448022829283261</v>
      </c>
      <c r="E28" s="1">
        <v>4.5895285606384277</v>
      </c>
      <c r="F28" s="1">
        <v>4.5792422294616699</v>
      </c>
      <c r="G28" s="1">
        <v>2</v>
      </c>
      <c r="H28" s="1">
        <v>2</v>
      </c>
      <c r="I28" s="1">
        <f t="shared" si="1"/>
        <v>4.5779418103835159</v>
      </c>
      <c r="J28" s="1">
        <f t="shared" si="0"/>
        <v>1.0002840619501114</v>
      </c>
    </row>
    <row r="29" spans="1:10">
      <c r="A29" s="1">
        <v>28</v>
      </c>
      <c r="B29" s="1" t="s">
        <v>28</v>
      </c>
      <c r="C29" s="3">
        <v>40909</v>
      </c>
      <c r="D29" s="1">
        <v>97.63873858849847</v>
      </c>
      <c r="E29" s="1">
        <v>4.5812745094299316</v>
      </c>
      <c r="F29" s="1">
        <v>4.573850154876709</v>
      </c>
      <c r="G29" s="1">
        <v>2</v>
      </c>
      <c r="H29" s="1">
        <v>2</v>
      </c>
      <c r="I29" s="1">
        <f t="shared" si="1"/>
        <v>4.5779418103835159</v>
      </c>
      <c r="J29" s="1">
        <f t="shared" si="0"/>
        <v>0.99910622378433767</v>
      </c>
    </row>
    <row r="30" spans="1:10">
      <c r="A30" s="1">
        <v>29</v>
      </c>
      <c r="B30" s="1" t="s">
        <v>29</v>
      </c>
      <c r="C30" s="3">
        <v>40909</v>
      </c>
      <c r="D30" s="1">
        <v>98.335764932686899</v>
      </c>
      <c r="E30" s="1">
        <v>4.5883879661560059</v>
      </c>
      <c r="F30" s="1">
        <v>4.5804691314697266</v>
      </c>
      <c r="G30" s="1">
        <v>5</v>
      </c>
      <c r="H30" s="1">
        <v>4</v>
      </c>
      <c r="I30" s="1">
        <f t="shared" si="1"/>
        <v>4.5779418103835159</v>
      </c>
      <c r="J30" s="1">
        <f t="shared" si="0"/>
        <v>1.0005520649215065</v>
      </c>
    </row>
    <row r="31" spans="1:10">
      <c r="A31" s="1">
        <v>30</v>
      </c>
      <c r="B31" s="1" t="s">
        <v>30</v>
      </c>
      <c r="C31" s="3">
        <v>40909</v>
      </c>
      <c r="D31" s="1">
        <v>97.616871802006429</v>
      </c>
      <c r="E31" s="1">
        <v>4.5810503959655762</v>
      </c>
      <c r="F31" s="1">
        <v>4.5766215324401855</v>
      </c>
      <c r="G31" s="1">
        <v>4</v>
      </c>
      <c r="H31" s="1">
        <v>3</v>
      </c>
      <c r="I31" s="1">
        <f t="shared" si="1"/>
        <v>4.5779418103835159</v>
      </c>
      <c r="J31" s="1">
        <f t="shared" si="0"/>
        <v>0.9997116001037113</v>
      </c>
    </row>
    <row r="32" spans="1:10">
      <c r="A32" s="1">
        <v>31</v>
      </c>
      <c r="B32" s="1" t="s">
        <v>31</v>
      </c>
      <c r="C32" s="3">
        <v>40909</v>
      </c>
      <c r="D32" s="1">
        <v>99.128295416146102</v>
      </c>
      <c r="E32" s="1">
        <v>4.5964150428771973</v>
      </c>
      <c r="F32" s="1">
        <v>4.5751347541809082</v>
      </c>
      <c r="G32" s="1">
        <v>2</v>
      </c>
      <c r="H32" s="1">
        <v>2</v>
      </c>
      <c r="I32" s="1">
        <f t="shared" si="1"/>
        <v>4.5779418103835159</v>
      </c>
      <c r="J32" s="1">
        <f t="shared" si="0"/>
        <v>0.99938683008240936</v>
      </c>
    </row>
    <row r="33" spans="1:10">
      <c r="A33" s="1">
        <v>32</v>
      </c>
      <c r="B33" s="1" t="s">
        <v>32</v>
      </c>
      <c r="C33" s="3">
        <v>40909</v>
      </c>
      <c r="D33" s="1">
        <v>99.469369410587461</v>
      </c>
      <c r="E33" s="1">
        <v>4.5998497009277344</v>
      </c>
      <c r="F33" s="1">
        <v>4.5822296142578125</v>
      </c>
      <c r="G33" s="1">
        <v>4</v>
      </c>
      <c r="H33" s="1">
        <v>3</v>
      </c>
      <c r="I33" s="1">
        <f t="shared" si="1"/>
        <v>4.5779418103835159</v>
      </c>
      <c r="J33" s="1">
        <f t="shared" si="0"/>
        <v>1.0009366226247287</v>
      </c>
    </row>
    <row r="34" spans="1:10">
      <c r="A34" s="1">
        <v>33</v>
      </c>
      <c r="B34" s="1" t="s">
        <v>33</v>
      </c>
      <c r="C34" s="3">
        <v>40909</v>
      </c>
      <c r="D34" s="1">
        <v>99.769530624434239</v>
      </c>
      <c r="E34" s="1">
        <v>4.6028628349304199</v>
      </c>
      <c r="F34" s="1">
        <v>4.5782151222229004</v>
      </c>
      <c r="G34" s="1">
        <v>2</v>
      </c>
      <c r="H34" s="1">
        <v>2</v>
      </c>
      <c r="I34" s="1">
        <f t="shared" si="1"/>
        <v>4.5779418103835159</v>
      </c>
      <c r="J34" s="1">
        <f t="shared" si="0"/>
        <v>1.0000597019033235</v>
      </c>
    </row>
    <row r="35" spans="1:10">
      <c r="A35" s="1">
        <v>34</v>
      </c>
      <c r="B35" s="1" t="s">
        <v>34</v>
      </c>
      <c r="C35" s="3">
        <v>40909</v>
      </c>
      <c r="D35" s="1">
        <v>98.540768287113877</v>
      </c>
      <c r="E35" s="1">
        <v>4.5904703140258789</v>
      </c>
      <c r="F35" s="1">
        <v>4.5818638801574707</v>
      </c>
      <c r="G35" s="1">
        <v>5</v>
      </c>
      <c r="H35" s="1">
        <v>4</v>
      </c>
      <c r="I35" s="1">
        <f t="shared" si="1"/>
        <v>4.5779418103835159</v>
      </c>
      <c r="J35" s="1">
        <f t="shared" si="0"/>
        <v>1.0008567321159607</v>
      </c>
    </row>
    <row r="36" spans="1:10">
      <c r="A36" s="1">
        <v>1</v>
      </c>
      <c r="B36" s="1" t="s">
        <v>1</v>
      </c>
      <c r="C36" s="3">
        <v>40940</v>
      </c>
      <c r="D36" s="1">
        <v>99.629653891806484</v>
      </c>
      <c r="E36" s="1">
        <v>4.6014599800109863</v>
      </c>
      <c r="F36" s="1">
        <v>4.588228702545166</v>
      </c>
      <c r="G36" s="1">
        <v>5</v>
      </c>
      <c r="H36" s="1">
        <v>4</v>
      </c>
      <c r="I36" s="1">
        <f>AVERAGE(F36:F69)</f>
        <v>4.5830525229958923</v>
      </c>
      <c r="J36" s="1">
        <f t="shared" si="0"/>
        <v>1.0011294174621177</v>
      </c>
    </row>
    <row r="37" spans="1:10">
      <c r="A37" s="1">
        <v>2</v>
      </c>
      <c r="B37" s="1" t="s">
        <v>2</v>
      </c>
      <c r="C37" s="3">
        <v>40940</v>
      </c>
      <c r="D37" s="1">
        <v>98.828847209623447</v>
      </c>
      <c r="E37" s="1">
        <v>4.5933895111083984</v>
      </c>
      <c r="F37" s="1">
        <v>4.5857028961181641</v>
      </c>
      <c r="G37" s="1">
        <v>4</v>
      </c>
      <c r="H37" s="1">
        <v>3</v>
      </c>
      <c r="I37" s="1">
        <f>I36</f>
        <v>4.5830525229958923</v>
      </c>
      <c r="J37" s="1">
        <f t="shared" si="0"/>
        <v>1.0005782986577119</v>
      </c>
    </row>
    <row r="38" spans="1:10">
      <c r="A38" s="1">
        <v>3</v>
      </c>
      <c r="B38" s="1" t="s">
        <v>3</v>
      </c>
      <c r="C38" s="3">
        <v>40940</v>
      </c>
      <c r="D38" s="1">
        <v>98.764501444782496</v>
      </c>
      <c r="E38" s="1">
        <v>4.592738151550293</v>
      </c>
      <c r="F38" s="1">
        <v>4.5814142227172852</v>
      </c>
      <c r="G38" s="1">
        <v>1</v>
      </c>
      <c r="H38" s="1">
        <v>1</v>
      </c>
      <c r="I38" s="1">
        <f t="shared" ref="I38:I69" si="2">I37</f>
        <v>4.5830525229958923</v>
      </c>
      <c r="J38" s="1">
        <f t="shared" si="0"/>
        <v>0.99964253076516429</v>
      </c>
    </row>
    <row r="39" spans="1:10">
      <c r="A39" s="1">
        <v>4</v>
      </c>
      <c r="B39" s="1" t="s">
        <v>4</v>
      </c>
      <c r="C39" s="3">
        <v>40940</v>
      </c>
      <c r="D39" s="1">
        <v>98.589282490720279</v>
      </c>
      <c r="E39" s="1">
        <v>4.5909624099731445</v>
      </c>
      <c r="F39" s="1">
        <v>4.5782032012939453</v>
      </c>
      <c r="G39" s="1">
        <v>1</v>
      </c>
      <c r="H39" s="1">
        <v>1</v>
      </c>
      <c r="I39" s="1">
        <f t="shared" si="2"/>
        <v>4.5830525229958923</v>
      </c>
      <c r="J39" s="1">
        <f t="shared" si="0"/>
        <v>0.99894190134683924</v>
      </c>
    </row>
    <row r="40" spans="1:10">
      <c r="A40" s="1">
        <v>5</v>
      </c>
      <c r="B40" s="1" t="s">
        <v>5</v>
      </c>
      <c r="C40" s="3">
        <v>40940</v>
      </c>
      <c r="D40" s="1">
        <v>97.922946286593103</v>
      </c>
      <c r="E40" s="1">
        <v>4.5841808319091797</v>
      </c>
      <c r="F40" s="1">
        <v>4.5781693458557129</v>
      </c>
      <c r="G40" s="1">
        <v>1</v>
      </c>
      <c r="H40" s="1">
        <v>1</v>
      </c>
      <c r="I40" s="1">
        <f t="shared" si="2"/>
        <v>4.5830525229958923</v>
      </c>
      <c r="J40" s="1">
        <f t="shared" si="0"/>
        <v>0.99893451425318003</v>
      </c>
    </row>
    <row r="41" spans="1:10">
      <c r="A41" s="1">
        <v>6</v>
      </c>
      <c r="B41" s="1" t="s">
        <v>6</v>
      </c>
      <c r="C41" s="3">
        <v>40940</v>
      </c>
      <c r="D41" s="1">
        <v>98.822358546687738</v>
      </c>
      <c r="E41" s="1">
        <v>4.5933237075805664</v>
      </c>
      <c r="F41" s="1">
        <v>4.5864944458007813</v>
      </c>
      <c r="G41" s="1">
        <v>5</v>
      </c>
      <c r="H41" s="1">
        <v>4</v>
      </c>
      <c r="I41" s="1">
        <f t="shared" si="2"/>
        <v>4.5830525229958923</v>
      </c>
      <c r="J41" s="1">
        <f t="shared" si="0"/>
        <v>1.0007510109883355</v>
      </c>
    </row>
    <row r="42" spans="1:10">
      <c r="A42" s="1">
        <v>7</v>
      </c>
      <c r="B42" s="1" t="s">
        <v>7</v>
      </c>
      <c r="C42" s="3">
        <v>40940</v>
      </c>
      <c r="D42" s="1">
        <v>97.792728744114456</v>
      </c>
      <c r="E42" s="1">
        <v>4.582850456237793</v>
      </c>
      <c r="F42" s="1">
        <v>4.5824575424194336</v>
      </c>
      <c r="G42" s="1">
        <v>4</v>
      </c>
      <c r="H42" s="1">
        <v>3</v>
      </c>
      <c r="I42" s="1">
        <f t="shared" si="2"/>
        <v>4.5830525229958923</v>
      </c>
      <c r="J42" s="1">
        <f t="shared" si="0"/>
        <v>0.99987017810215495</v>
      </c>
    </row>
    <row r="43" spans="1:10">
      <c r="A43" s="1">
        <v>8</v>
      </c>
      <c r="B43" s="1" t="s">
        <v>8</v>
      </c>
      <c r="C43" s="3">
        <v>40940</v>
      </c>
      <c r="D43" s="1">
        <v>98.743426243986065</v>
      </c>
      <c r="E43" s="1">
        <v>4.5925250053405762</v>
      </c>
      <c r="F43" s="1">
        <v>4.5827736854553223</v>
      </c>
      <c r="G43" s="1">
        <v>3</v>
      </c>
      <c r="H43" s="1">
        <v>2</v>
      </c>
      <c r="I43" s="1">
        <f t="shared" si="2"/>
        <v>4.5830525229958923</v>
      </c>
      <c r="J43" s="1">
        <f t="shared" si="0"/>
        <v>0.99993915899083174</v>
      </c>
    </row>
    <row r="44" spans="1:10">
      <c r="A44" s="1">
        <v>9</v>
      </c>
      <c r="B44" s="1" t="s">
        <v>9</v>
      </c>
      <c r="C44" s="3">
        <v>40940</v>
      </c>
      <c r="D44" s="1">
        <v>97.884927666893404</v>
      </c>
      <c r="E44" s="1">
        <v>4.5837926864624023</v>
      </c>
      <c r="F44" s="1">
        <v>4.5846543312072754</v>
      </c>
      <c r="G44" s="1">
        <v>4</v>
      </c>
      <c r="H44" s="1">
        <v>3</v>
      </c>
      <c r="I44" s="1">
        <f t="shared" si="2"/>
        <v>4.5830525229958923</v>
      </c>
      <c r="J44" s="1">
        <f t="shared" si="0"/>
        <v>1.0003495068414219</v>
      </c>
    </row>
    <row r="45" spans="1:10">
      <c r="A45" s="1">
        <v>10</v>
      </c>
      <c r="B45" s="1" t="s">
        <v>10</v>
      </c>
      <c r="C45" s="3">
        <v>40940</v>
      </c>
      <c r="D45" s="1">
        <v>98.847234549274972</v>
      </c>
      <c r="E45" s="1">
        <v>4.5935754776000977</v>
      </c>
      <c r="F45" s="1">
        <v>4.585442066192627</v>
      </c>
      <c r="G45" s="1">
        <v>4</v>
      </c>
      <c r="H45" s="1">
        <v>3</v>
      </c>
      <c r="I45" s="1">
        <f t="shared" si="2"/>
        <v>4.5830525229958923</v>
      </c>
      <c r="J45" s="1">
        <f t="shared" si="0"/>
        <v>1.0005213868234644</v>
      </c>
    </row>
    <row r="46" spans="1:10">
      <c r="A46" s="1">
        <v>11</v>
      </c>
      <c r="B46" s="1" t="s">
        <v>11</v>
      </c>
      <c r="C46" s="3">
        <v>40940</v>
      </c>
      <c r="D46" s="1">
        <v>98.556988020573783</v>
      </c>
      <c r="E46" s="1">
        <v>4.590634822845459</v>
      </c>
      <c r="F46" s="1">
        <v>4.5841999053955078</v>
      </c>
      <c r="G46" s="1">
        <v>4</v>
      </c>
      <c r="H46" s="1">
        <v>3</v>
      </c>
      <c r="I46" s="1">
        <f t="shared" si="2"/>
        <v>4.5830525229958923</v>
      </c>
      <c r="J46" s="1">
        <f t="shared" si="0"/>
        <v>1.0002503533166722</v>
      </c>
    </row>
    <row r="47" spans="1:10">
      <c r="A47" s="1">
        <v>12</v>
      </c>
      <c r="B47" s="1" t="s">
        <v>12</v>
      </c>
      <c r="C47" s="3">
        <v>40940</v>
      </c>
      <c r="D47" s="1">
        <v>98.670218940851257</v>
      </c>
      <c r="E47" s="1">
        <v>4.5917830467224121</v>
      </c>
      <c r="F47" s="1">
        <v>4.5848803520202637</v>
      </c>
      <c r="G47" s="1">
        <v>4</v>
      </c>
      <c r="H47" s="1">
        <v>3</v>
      </c>
      <c r="I47" s="1">
        <f t="shared" si="2"/>
        <v>4.5830525229958923</v>
      </c>
      <c r="J47" s="1">
        <f t="shared" si="0"/>
        <v>1.0003988234948651</v>
      </c>
    </row>
    <row r="48" spans="1:10">
      <c r="A48" s="1">
        <v>13</v>
      </c>
      <c r="B48" s="1" t="s">
        <v>13</v>
      </c>
      <c r="C48" s="3">
        <v>40940</v>
      </c>
      <c r="D48" s="1">
        <v>98.683856421920865</v>
      </c>
      <c r="E48" s="1">
        <v>4.591921329498291</v>
      </c>
      <c r="F48" s="1">
        <v>4.5777134895324707</v>
      </c>
      <c r="G48" s="1">
        <v>1</v>
      </c>
      <c r="H48" s="1">
        <v>1</v>
      </c>
      <c r="I48" s="1">
        <f t="shared" si="2"/>
        <v>4.5830525229958923</v>
      </c>
      <c r="J48" s="1">
        <f t="shared" si="0"/>
        <v>0.99883504859771244</v>
      </c>
    </row>
    <row r="49" spans="1:10">
      <c r="A49" s="1">
        <v>14</v>
      </c>
      <c r="B49" s="1" t="s">
        <v>14</v>
      </c>
      <c r="C49" s="3">
        <v>40940</v>
      </c>
      <c r="D49" s="1">
        <v>99.086902214998318</v>
      </c>
      <c r="E49" s="1">
        <v>4.5959973335266113</v>
      </c>
      <c r="F49" s="1">
        <v>4.5847787857055664</v>
      </c>
      <c r="G49" s="1">
        <v>3</v>
      </c>
      <c r="H49" s="1">
        <v>2</v>
      </c>
      <c r="I49" s="1">
        <f t="shared" si="2"/>
        <v>4.5830525229958923</v>
      </c>
      <c r="J49" s="1">
        <f t="shared" si="0"/>
        <v>1.0003766622138874</v>
      </c>
    </row>
    <row r="50" spans="1:10">
      <c r="A50" s="1">
        <v>15</v>
      </c>
      <c r="B50" s="1" t="s">
        <v>15</v>
      </c>
      <c r="C50" s="3">
        <v>40940</v>
      </c>
      <c r="D50" s="1">
        <v>98.847288504628239</v>
      </c>
      <c r="E50" s="1">
        <v>4.5935759544372559</v>
      </c>
      <c r="F50" s="1">
        <v>4.587153434753418</v>
      </c>
      <c r="G50" s="1">
        <v>4</v>
      </c>
      <c r="H50" s="1">
        <v>3</v>
      </c>
      <c r="I50" s="1">
        <f t="shared" si="2"/>
        <v>4.5830525229958923</v>
      </c>
      <c r="J50" s="1">
        <f t="shared" si="0"/>
        <v>1.0008947992057584</v>
      </c>
    </row>
    <row r="51" spans="1:10">
      <c r="A51" s="1">
        <v>16</v>
      </c>
      <c r="B51" s="1" t="s">
        <v>16</v>
      </c>
      <c r="C51" s="3">
        <v>40940</v>
      </c>
      <c r="D51" s="1">
        <v>98.602863916867904</v>
      </c>
      <c r="E51" s="1">
        <v>4.5911002159118652</v>
      </c>
      <c r="F51" s="1">
        <v>4.5827479362487793</v>
      </c>
      <c r="G51" s="1">
        <v>2</v>
      </c>
      <c r="H51" s="1">
        <v>2</v>
      </c>
      <c r="I51" s="1">
        <f t="shared" si="2"/>
        <v>4.5830525229958923</v>
      </c>
      <c r="J51" s="1">
        <f t="shared" si="0"/>
        <v>0.99993354063790785</v>
      </c>
    </row>
    <row r="52" spans="1:10">
      <c r="A52" s="1">
        <v>17</v>
      </c>
      <c r="B52" s="1" t="s">
        <v>17</v>
      </c>
      <c r="C52" s="3">
        <v>40940</v>
      </c>
      <c r="D52" s="1">
        <v>98.572801657061291</v>
      </c>
      <c r="E52" s="1">
        <v>4.5907955169677734</v>
      </c>
      <c r="F52" s="1">
        <v>4.5765800476074219</v>
      </c>
      <c r="G52" s="1">
        <v>1</v>
      </c>
      <c r="H52" s="1">
        <v>1</v>
      </c>
      <c r="I52" s="1">
        <f t="shared" si="2"/>
        <v>4.5830525229958923</v>
      </c>
      <c r="J52" s="1">
        <f t="shared" si="0"/>
        <v>0.99858773702548809</v>
      </c>
    </row>
    <row r="53" spans="1:10">
      <c r="A53" s="1">
        <v>18</v>
      </c>
      <c r="B53" s="1" t="s">
        <v>18</v>
      </c>
      <c r="C53" s="3">
        <v>40940</v>
      </c>
      <c r="D53" s="1">
        <v>99.140349708395163</v>
      </c>
      <c r="E53" s="1">
        <v>4.5965366363525391</v>
      </c>
      <c r="F53" s="1">
        <v>4.5838527679443359</v>
      </c>
      <c r="G53" s="1">
        <v>3</v>
      </c>
      <c r="H53" s="1">
        <v>2</v>
      </c>
      <c r="I53" s="1">
        <f t="shared" si="2"/>
        <v>4.5830525229958923</v>
      </c>
      <c r="J53" s="1">
        <f t="shared" si="0"/>
        <v>1.0001746095957724</v>
      </c>
    </row>
    <row r="54" spans="1:10">
      <c r="A54" s="1">
        <v>19</v>
      </c>
      <c r="B54" s="1" t="s">
        <v>19</v>
      </c>
      <c r="C54" s="3">
        <v>40940</v>
      </c>
      <c r="D54" s="1">
        <v>98.293441713774328</v>
      </c>
      <c r="E54" s="1">
        <v>4.5879573822021484</v>
      </c>
      <c r="F54" s="1">
        <v>4.5826873779296875</v>
      </c>
      <c r="G54" s="1">
        <v>3</v>
      </c>
      <c r="H54" s="1">
        <v>2</v>
      </c>
      <c r="I54" s="1">
        <f t="shared" si="2"/>
        <v>4.5830525229958923</v>
      </c>
      <c r="J54" s="1">
        <f t="shared" si="0"/>
        <v>0.99992032710417944</v>
      </c>
    </row>
    <row r="55" spans="1:10">
      <c r="A55" s="1">
        <v>20</v>
      </c>
      <c r="B55" s="1" t="s">
        <v>20</v>
      </c>
      <c r="C55" s="3">
        <v>40940</v>
      </c>
      <c r="D55" s="1">
        <v>98.640456726466567</v>
      </c>
      <c r="E55" s="1">
        <v>4.5914816856384277</v>
      </c>
      <c r="F55" s="1">
        <v>4.5790014266967773</v>
      </c>
      <c r="G55" s="1">
        <v>2</v>
      </c>
      <c r="H55" s="1">
        <v>2</v>
      </c>
      <c r="I55" s="1">
        <f t="shared" si="2"/>
        <v>4.5830525229958923</v>
      </c>
      <c r="J55" s="1">
        <f t="shared" si="0"/>
        <v>0.99911607028748017</v>
      </c>
    </row>
    <row r="56" spans="1:10">
      <c r="A56" s="1">
        <v>21</v>
      </c>
      <c r="B56" s="1" t="s">
        <v>21</v>
      </c>
      <c r="C56" s="3">
        <v>40940</v>
      </c>
      <c r="D56" s="1">
        <v>97.911628300785694</v>
      </c>
      <c r="E56" s="1">
        <v>4.5840654373168945</v>
      </c>
      <c r="F56" s="1">
        <v>4.5797319412231445</v>
      </c>
      <c r="G56" s="1">
        <v>4</v>
      </c>
      <c r="H56" s="1">
        <v>3</v>
      </c>
      <c r="I56" s="1">
        <f t="shared" si="2"/>
        <v>4.5830525229958923</v>
      </c>
      <c r="J56" s="1">
        <f t="shared" si="0"/>
        <v>0.99927546504080278</v>
      </c>
    </row>
    <row r="57" spans="1:10">
      <c r="A57" s="1">
        <v>22</v>
      </c>
      <c r="B57" s="1" t="s">
        <v>22</v>
      </c>
      <c r="C57" s="3">
        <v>40940</v>
      </c>
      <c r="D57" s="1">
        <v>99.816181154824847</v>
      </c>
      <c r="E57" s="1">
        <v>4.603330135345459</v>
      </c>
      <c r="F57" s="1">
        <v>4.5863890647888184</v>
      </c>
      <c r="G57" s="1">
        <v>4</v>
      </c>
      <c r="H57" s="1">
        <v>3</v>
      </c>
      <c r="I57" s="1">
        <f t="shared" si="2"/>
        <v>4.5830525229958923</v>
      </c>
      <c r="J57" s="1">
        <f t="shared" si="0"/>
        <v>1.0007280173587767</v>
      </c>
    </row>
    <row r="58" spans="1:10">
      <c r="A58" s="1">
        <v>23</v>
      </c>
      <c r="B58" s="1" t="s">
        <v>23</v>
      </c>
      <c r="C58" s="3">
        <v>40940</v>
      </c>
      <c r="D58" s="1">
        <v>98.562100252409735</v>
      </c>
      <c r="E58" s="1">
        <v>4.5906867980957031</v>
      </c>
      <c r="F58" s="1">
        <v>4.5834193229675293</v>
      </c>
      <c r="G58" s="1">
        <v>4</v>
      </c>
      <c r="H58" s="1">
        <v>3</v>
      </c>
      <c r="I58" s="1">
        <f t="shared" si="2"/>
        <v>4.5830525229958923</v>
      </c>
      <c r="J58" s="1">
        <f t="shared" si="0"/>
        <v>1.0000800339882199</v>
      </c>
    </row>
    <row r="59" spans="1:10">
      <c r="A59" s="1">
        <v>24</v>
      </c>
      <c r="B59" s="1" t="s">
        <v>24</v>
      </c>
      <c r="C59" s="3">
        <v>40940</v>
      </c>
      <c r="D59" s="1">
        <v>99.432978174516563</v>
      </c>
      <c r="E59" s="1">
        <v>4.5994839668273926</v>
      </c>
      <c r="F59" s="1">
        <v>4.5827765464782715</v>
      </c>
      <c r="G59" s="1">
        <v>2</v>
      </c>
      <c r="H59" s="1">
        <v>2</v>
      </c>
      <c r="I59" s="1">
        <f t="shared" si="2"/>
        <v>4.5830525229958923</v>
      </c>
      <c r="J59" s="1">
        <f t="shared" si="0"/>
        <v>0.99993978325226773</v>
      </c>
    </row>
    <row r="60" spans="1:10">
      <c r="A60" s="1">
        <v>25</v>
      </c>
      <c r="B60" s="1" t="s">
        <v>25</v>
      </c>
      <c r="C60" s="3">
        <v>40940</v>
      </c>
      <c r="D60" s="1">
        <v>98.90005501328389</v>
      </c>
      <c r="E60" s="1">
        <v>4.5941100120544434</v>
      </c>
      <c r="F60" s="1">
        <v>4.5840816497802734</v>
      </c>
      <c r="G60" s="1">
        <v>3</v>
      </c>
      <c r="H60" s="1">
        <v>2</v>
      </c>
      <c r="I60" s="1">
        <f t="shared" si="2"/>
        <v>4.5830525229958923</v>
      </c>
      <c r="J60" s="1">
        <f t="shared" si="0"/>
        <v>1.0002245505106515</v>
      </c>
    </row>
    <row r="61" spans="1:10">
      <c r="A61" s="1">
        <v>26</v>
      </c>
      <c r="B61" s="1" t="s">
        <v>26</v>
      </c>
      <c r="C61" s="3">
        <v>40940</v>
      </c>
      <c r="D61" s="1">
        <v>99.03307645850056</v>
      </c>
      <c r="E61" s="1">
        <v>4.5954537391662598</v>
      </c>
      <c r="F61" s="1">
        <v>4.5832233428955078</v>
      </c>
      <c r="G61" s="1">
        <v>4</v>
      </c>
      <c r="H61" s="1">
        <v>3</v>
      </c>
      <c r="I61" s="1">
        <f t="shared" si="2"/>
        <v>4.5830525229958923</v>
      </c>
      <c r="J61" s="1">
        <f t="shared" si="0"/>
        <v>1.0000372720798547</v>
      </c>
    </row>
    <row r="62" spans="1:10">
      <c r="A62" s="1">
        <v>27</v>
      </c>
      <c r="B62" s="1" t="s">
        <v>27</v>
      </c>
      <c r="C62" s="3">
        <v>40940</v>
      </c>
      <c r="D62" s="1">
        <v>98.747393581287952</v>
      </c>
      <c r="E62" s="1">
        <v>4.5925650596618652</v>
      </c>
      <c r="F62" s="1">
        <v>4.5836520195007324</v>
      </c>
      <c r="G62" s="1">
        <v>2</v>
      </c>
      <c r="H62" s="1">
        <v>2</v>
      </c>
      <c r="I62" s="1">
        <f t="shared" si="2"/>
        <v>4.5830525229958923</v>
      </c>
      <c r="J62" s="1">
        <f t="shared" si="0"/>
        <v>1.0001308072516804</v>
      </c>
    </row>
    <row r="63" spans="1:10">
      <c r="A63" s="1">
        <v>28</v>
      </c>
      <c r="B63" s="1" t="s">
        <v>28</v>
      </c>
      <c r="C63" s="3">
        <v>40940</v>
      </c>
      <c r="D63" s="1">
        <v>97.591107376509328</v>
      </c>
      <c r="E63" s="1">
        <v>4.5807862281799316</v>
      </c>
      <c r="F63" s="1">
        <v>4.5792641639709473</v>
      </c>
      <c r="G63" s="1">
        <v>2</v>
      </c>
      <c r="H63" s="1">
        <v>2</v>
      </c>
      <c r="I63" s="1">
        <f t="shared" si="2"/>
        <v>4.5830525229958923</v>
      </c>
      <c r="J63" s="1">
        <f t="shared" si="0"/>
        <v>0.99917339829601848</v>
      </c>
    </row>
    <row r="64" spans="1:10">
      <c r="A64" s="1">
        <v>29</v>
      </c>
      <c r="B64" s="1" t="s">
        <v>29</v>
      </c>
      <c r="C64" s="3">
        <v>40940</v>
      </c>
      <c r="D64" s="1">
        <v>98.818553888376499</v>
      </c>
      <c r="E64" s="1">
        <v>4.5932855606079102</v>
      </c>
      <c r="F64" s="1">
        <v>4.5850276947021484</v>
      </c>
      <c r="G64" s="1">
        <v>5</v>
      </c>
      <c r="H64" s="1">
        <v>4</v>
      </c>
      <c r="I64" s="1">
        <f t="shared" si="2"/>
        <v>4.5830525229958923</v>
      </c>
      <c r="J64" s="1">
        <f t="shared" si="0"/>
        <v>1.0004309729588186</v>
      </c>
    </row>
    <row r="65" spans="1:10">
      <c r="A65" s="1">
        <v>30</v>
      </c>
      <c r="B65" s="1" t="s">
        <v>30</v>
      </c>
      <c r="C65" s="3">
        <v>40940</v>
      </c>
      <c r="D65" s="1">
        <v>97.925416808562161</v>
      </c>
      <c r="E65" s="1">
        <v>4.5842061042785645</v>
      </c>
      <c r="F65" s="1">
        <v>4.5813169479370117</v>
      </c>
      <c r="G65" s="1">
        <v>4</v>
      </c>
      <c r="H65" s="1">
        <v>3</v>
      </c>
      <c r="I65" s="1">
        <f t="shared" si="2"/>
        <v>4.5830525229958923</v>
      </c>
      <c r="J65" s="1">
        <f t="shared" si="0"/>
        <v>0.99962130587634068</v>
      </c>
    </row>
    <row r="66" spans="1:10">
      <c r="A66" s="1">
        <v>31</v>
      </c>
      <c r="B66" s="1" t="s">
        <v>31</v>
      </c>
      <c r="C66" s="3">
        <v>40940</v>
      </c>
      <c r="D66" s="1">
        <v>98.296579829270044</v>
      </c>
      <c r="E66" s="1">
        <v>4.587989330291748</v>
      </c>
      <c r="F66" s="1">
        <v>4.5810942649841309</v>
      </c>
      <c r="G66" s="1">
        <v>2</v>
      </c>
      <c r="H66" s="1">
        <v>2</v>
      </c>
      <c r="I66" s="1">
        <f t="shared" si="2"/>
        <v>4.5830525229958923</v>
      </c>
      <c r="J66" s="1">
        <f t="shared" si="0"/>
        <v>0.99957271752790622</v>
      </c>
    </row>
    <row r="67" spans="1:10">
      <c r="A67" s="1">
        <v>32</v>
      </c>
      <c r="B67" s="1" t="s">
        <v>32</v>
      </c>
      <c r="C67" s="3">
        <v>40940</v>
      </c>
      <c r="D67" s="1">
        <v>98.918702129983544</v>
      </c>
      <c r="E67" s="1">
        <v>4.5942983627319336</v>
      </c>
      <c r="F67" s="1">
        <v>4.5863604545593262</v>
      </c>
      <c r="G67" s="1">
        <v>4</v>
      </c>
      <c r="H67" s="1">
        <v>3</v>
      </c>
      <c r="I67" s="1">
        <f t="shared" si="2"/>
        <v>4.5830525229958923</v>
      </c>
      <c r="J67" s="1">
        <f t="shared" ref="J67:J130" si="3">F67/I67</f>
        <v>1.0007217747444168</v>
      </c>
    </row>
    <row r="68" spans="1:10">
      <c r="A68" s="1">
        <v>33</v>
      </c>
      <c r="B68" s="1" t="s">
        <v>33</v>
      </c>
      <c r="C68" s="3">
        <v>40940</v>
      </c>
      <c r="D68" s="1">
        <v>99.001867274118226</v>
      </c>
      <c r="E68" s="1">
        <v>4.5951385498046875</v>
      </c>
      <c r="F68" s="1">
        <v>4.5836138725280762</v>
      </c>
      <c r="G68" s="1">
        <v>2</v>
      </c>
      <c r="H68" s="1">
        <v>2</v>
      </c>
      <c r="I68" s="1">
        <f t="shared" si="2"/>
        <v>4.5830525229958923</v>
      </c>
      <c r="J68" s="1">
        <f t="shared" si="3"/>
        <v>1.0001224837658673</v>
      </c>
    </row>
    <row r="69" spans="1:10">
      <c r="A69" s="1">
        <v>34</v>
      </c>
      <c r="B69" s="1" t="s">
        <v>34</v>
      </c>
      <c r="C69" s="3">
        <v>40940</v>
      </c>
      <c r="D69" s="1">
        <v>98.652339295655423</v>
      </c>
      <c r="E69" s="1">
        <v>4.5916018486022949</v>
      </c>
      <c r="F69" s="1">
        <v>4.5866985321044922</v>
      </c>
      <c r="G69" s="1">
        <v>5</v>
      </c>
      <c r="H69" s="1">
        <v>4</v>
      </c>
      <c r="I69" s="1">
        <f t="shared" si="2"/>
        <v>4.5830525229958923</v>
      </c>
      <c r="J69" s="1">
        <f t="shared" si="3"/>
        <v>1.0007955416374361</v>
      </c>
    </row>
    <row r="70" spans="1:10">
      <c r="A70" s="1">
        <v>1</v>
      </c>
      <c r="B70" s="1" t="s">
        <v>1</v>
      </c>
      <c r="C70" s="3">
        <v>40969</v>
      </c>
      <c r="D70" s="1">
        <v>99.892907332394117</v>
      </c>
      <c r="E70" s="1">
        <v>4.6040987968444824</v>
      </c>
      <c r="F70" s="1">
        <v>4.591982364654541</v>
      </c>
      <c r="G70" s="1">
        <v>5</v>
      </c>
      <c r="H70" s="1">
        <v>4</v>
      </c>
      <c r="I70" s="1">
        <f>AVERAGE(F70:F103)</f>
        <v>4.5881642033072083</v>
      </c>
      <c r="J70" s="1">
        <f t="shared" si="3"/>
        <v>1.0008321762644372</v>
      </c>
    </row>
    <row r="71" spans="1:10">
      <c r="A71" s="1">
        <v>2</v>
      </c>
      <c r="B71" s="1" t="s">
        <v>2</v>
      </c>
      <c r="C71" s="3">
        <v>40969</v>
      </c>
      <c r="D71" s="1">
        <v>99.271818383127183</v>
      </c>
      <c r="E71" s="1">
        <v>4.5978617668151855</v>
      </c>
      <c r="F71" s="1">
        <v>4.5904507637023926</v>
      </c>
      <c r="G71" s="1">
        <v>4</v>
      </c>
      <c r="H71" s="1">
        <v>3</v>
      </c>
      <c r="I71" s="1">
        <f>I70</f>
        <v>4.5881642033072083</v>
      </c>
      <c r="J71" s="1">
        <f t="shared" si="3"/>
        <v>1.0004983606283175</v>
      </c>
    </row>
    <row r="72" spans="1:10">
      <c r="A72" s="1">
        <v>3</v>
      </c>
      <c r="B72" s="1" t="s">
        <v>3</v>
      </c>
      <c r="C72" s="3">
        <v>40969</v>
      </c>
      <c r="D72" s="1">
        <v>98.302860910422822</v>
      </c>
      <c r="E72" s="1">
        <v>4.5880532264709473</v>
      </c>
      <c r="F72" s="1">
        <v>4.5870323181152344</v>
      </c>
      <c r="G72" s="1">
        <v>1</v>
      </c>
      <c r="H72" s="1">
        <v>1</v>
      </c>
      <c r="I72" s="1">
        <f t="shared" ref="I72:I103" si="4">I71</f>
        <v>4.5881642033072083</v>
      </c>
      <c r="J72" s="1">
        <f t="shared" si="3"/>
        <v>0.9997533032511875</v>
      </c>
    </row>
    <row r="73" spans="1:10">
      <c r="A73" s="1">
        <v>4</v>
      </c>
      <c r="B73" s="1" t="s">
        <v>4</v>
      </c>
      <c r="C73" s="3">
        <v>40969</v>
      </c>
      <c r="D73" s="1">
        <v>98.531344144437952</v>
      </c>
      <c r="E73" s="1">
        <v>4.5903749465942383</v>
      </c>
      <c r="F73" s="1">
        <v>4.5846490859985352</v>
      </c>
      <c r="G73" s="1">
        <v>1</v>
      </c>
      <c r="H73" s="1">
        <v>1</v>
      </c>
      <c r="I73" s="1">
        <f t="shared" si="4"/>
        <v>4.5881642033072083</v>
      </c>
      <c r="J73" s="1">
        <f t="shared" si="3"/>
        <v>0.99923387281864506</v>
      </c>
    </row>
    <row r="74" spans="1:10">
      <c r="A74" s="1">
        <v>5</v>
      </c>
      <c r="B74" s="1" t="s">
        <v>5</v>
      </c>
      <c r="C74" s="3">
        <v>40969</v>
      </c>
      <c r="D74" s="1">
        <v>97.738171191452466</v>
      </c>
      <c r="E74" s="1">
        <v>4.5822920799255371</v>
      </c>
      <c r="F74" s="1">
        <v>4.5844240188598633</v>
      </c>
      <c r="G74" s="1">
        <v>1</v>
      </c>
      <c r="H74" s="1">
        <v>1</v>
      </c>
      <c r="I74" s="1">
        <f t="shared" si="4"/>
        <v>4.5881642033072083</v>
      </c>
      <c r="J74" s="1">
        <f t="shared" si="3"/>
        <v>0.99918481896427136</v>
      </c>
    </row>
    <row r="75" spans="1:10">
      <c r="A75" s="1">
        <v>6</v>
      </c>
      <c r="B75" s="1" t="s">
        <v>6</v>
      </c>
      <c r="C75" s="3">
        <v>40969</v>
      </c>
      <c r="D75" s="1">
        <v>98.722968225455688</v>
      </c>
      <c r="E75" s="1">
        <v>4.5923175811767578</v>
      </c>
      <c r="F75" s="1">
        <v>4.5904688835144043</v>
      </c>
      <c r="G75" s="1">
        <v>5</v>
      </c>
      <c r="H75" s="1">
        <v>4</v>
      </c>
      <c r="I75" s="1">
        <f t="shared" si="4"/>
        <v>4.5881642033072083</v>
      </c>
      <c r="J75" s="1">
        <f t="shared" si="3"/>
        <v>1.0005023098793053</v>
      </c>
    </row>
    <row r="76" spans="1:10">
      <c r="A76" s="1">
        <v>7</v>
      </c>
      <c r="B76" s="1" t="s">
        <v>7</v>
      </c>
      <c r="C76" s="3">
        <v>40969</v>
      </c>
      <c r="D76" s="1">
        <v>98.033786840783122</v>
      </c>
      <c r="E76" s="1">
        <v>4.5853123664855957</v>
      </c>
      <c r="F76" s="1">
        <v>4.5870180130004883</v>
      </c>
      <c r="G76" s="1">
        <v>4</v>
      </c>
      <c r="H76" s="1">
        <v>3</v>
      </c>
      <c r="I76" s="1">
        <f t="shared" si="4"/>
        <v>4.5881642033072083</v>
      </c>
      <c r="J76" s="1">
        <f t="shared" si="3"/>
        <v>0.99975018542146032</v>
      </c>
    </row>
    <row r="77" spans="1:10">
      <c r="A77" s="1">
        <v>8</v>
      </c>
      <c r="B77" s="1" t="s">
        <v>8</v>
      </c>
      <c r="C77" s="3">
        <v>40969</v>
      </c>
      <c r="D77" s="1">
        <v>98.914274091278457</v>
      </c>
      <c r="E77" s="1">
        <v>4.5942535400390625</v>
      </c>
      <c r="F77" s="1">
        <v>4.5879268646240234</v>
      </c>
      <c r="G77" s="1">
        <v>3</v>
      </c>
      <c r="H77" s="1">
        <v>2</v>
      </c>
      <c r="I77" s="1">
        <f t="shared" si="4"/>
        <v>4.5881642033072083</v>
      </c>
      <c r="J77" s="1">
        <f t="shared" si="3"/>
        <v>0.99994827153679156</v>
      </c>
    </row>
    <row r="78" spans="1:10">
      <c r="A78" s="1">
        <v>9</v>
      </c>
      <c r="B78" s="1" t="s">
        <v>9</v>
      </c>
      <c r="C78" s="3">
        <v>40969</v>
      </c>
      <c r="D78" s="1">
        <v>98.224916218707392</v>
      </c>
      <c r="E78" s="1">
        <v>4.5872597694396973</v>
      </c>
      <c r="F78" s="1">
        <v>4.589836597442627</v>
      </c>
      <c r="G78" s="1">
        <v>4</v>
      </c>
      <c r="H78" s="1">
        <v>3</v>
      </c>
      <c r="I78" s="1">
        <f t="shared" si="4"/>
        <v>4.5881642033072083</v>
      </c>
      <c r="J78" s="1">
        <f t="shared" si="3"/>
        <v>1.0003645018053655</v>
      </c>
    </row>
    <row r="79" spans="1:10">
      <c r="A79" s="1">
        <v>10</v>
      </c>
      <c r="B79" s="1" t="s">
        <v>10</v>
      </c>
      <c r="C79" s="3">
        <v>40969</v>
      </c>
      <c r="D79" s="1">
        <v>98.881833189796794</v>
      </c>
      <c r="E79" s="1">
        <v>4.5939254760742188</v>
      </c>
      <c r="F79" s="1">
        <v>4.5903096199035645</v>
      </c>
      <c r="G79" s="1">
        <v>4</v>
      </c>
      <c r="H79" s="1">
        <v>3</v>
      </c>
      <c r="I79" s="1">
        <f t="shared" si="4"/>
        <v>4.5881642033072083</v>
      </c>
      <c r="J79" s="1">
        <f t="shared" si="3"/>
        <v>1.0004675980416764</v>
      </c>
    </row>
    <row r="80" spans="1:10">
      <c r="A80" s="1">
        <v>11</v>
      </c>
      <c r="B80" s="1" t="s">
        <v>11</v>
      </c>
      <c r="C80" s="3">
        <v>40969</v>
      </c>
      <c r="D80" s="1">
        <v>98.697727052693082</v>
      </c>
      <c r="E80" s="1">
        <v>4.5920619964599609</v>
      </c>
      <c r="F80" s="1">
        <v>4.5892186164855957</v>
      </c>
      <c r="G80" s="1">
        <v>4</v>
      </c>
      <c r="H80" s="1">
        <v>3</v>
      </c>
      <c r="I80" s="1">
        <f t="shared" si="4"/>
        <v>4.5881642033072083</v>
      </c>
      <c r="J80" s="1">
        <f t="shared" si="3"/>
        <v>1.0002298115611528</v>
      </c>
    </row>
    <row r="81" spans="1:10">
      <c r="A81" s="1">
        <v>12</v>
      </c>
      <c r="B81" s="1" t="s">
        <v>12</v>
      </c>
      <c r="C81" s="3">
        <v>40969</v>
      </c>
      <c r="D81" s="1">
        <v>98.707325821451718</v>
      </c>
      <c r="E81" s="1">
        <v>4.5921592712402344</v>
      </c>
      <c r="F81" s="1">
        <v>4.5898985862731934</v>
      </c>
      <c r="G81" s="1">
        <v>4</v>
      </c>
      <c r="H81" s="1">
        <v>3</v>
      </c>
      <c r="I81" s="1">
        <f t="shared" si="4"/>
        <v>4.5881642033072083</v>
      </c>
      <c r="J81" s="1">
        <f t="shared" si="3"/>
        <v>1.0003780124008497</v>
      </c>
    </row>
    <row r="82" spans="1:10">
      <c r="A82" s="1">
        <v>13</v>
      </c>
      <c r="B82" s="1" t="s">
        <v>13</v>
      </c>
      <c r="C82" s="3">
        <v>40969</v>
      </c>
      <c r="D82" s="1">
        <v>98.550313085475977</v>
      </c>
      <c r="E82" s="1">
        <v>4.5905671119689941</v>
      </c>
      <c r="F82" s="1">
        <v>4.5837678909301758</v>
      </c>
      <c r="G82" s="1">
        <v>1</v>
      </c>
      <c r="H82" s="1">
        <v>1</v>
      </c>
      <c r="I82" s="1">
        <f t="shared" si="4"/>
        <v>4.5881642033072083</v>
      </c>
      <c r="J82" s="1">
        <f t="shared" si="3"/>
        <v>0.999041814507453</v>
      </c>
    </row>
    <row r="83" spans="1:10">
      <c r="A83" s="1">
        <v>14</v>
      </c>
      <c r="B83" s="1" t="s">
        <v>14</v>
      </c>
      <c r="C83" s="3">
        <v>40969</v>
      </c>
      <c r="D83" s="1">
        <v>99.021262325814575</v>
      </c>
      <c r="E83" s="1">
        <v>4.595334529876709</v>
      </c>
      <c r="F83" s="1">
        <v>4.5890727043151855</v>
      </c>
      <c r="G83" s="1">
        <v>3</v>
      </c>
      <c r="H83" s="1">
        <v>2</v>
      </c>
      <c r="I83" s="1">
        <f t="shared" si="4"/>
        <v>4.5881642033072083</v>
      </c>
      <c r="J83" s="1">
        <f t="shared" si="3"/>
        <v>1.0001980096979359</v>
      </c>
    </row>
    <row r="84" spans="1:10">
      <c r="A84" s="1">
        <v>15</v>
      </c>
      <c r="B84" s="1" t="s">
        <v>15</v>
      </c>
      <c r="C84" s="3">
        <v>40969</v>
      </c>
      <c r="D84" s="1">
        <v>98.937182104943616</v>
      </c>
      <c r="E84" s="1">
        <v>4.5944852828979492</v>
      </c>
      <c r="F84" s="1">
        <v>4.5918927192687988</v>
      </c>
      <c r="G84" s="1">
        <v>4</v>
      </c>
      <c r="H84" s="1">
        <v>3</v>
      </c>
      <c r="I84" s="1">
        <f t="shared" si="4"/>
        <v>4.5881642033072083</v>
      </c>
      <c r="J84" s="1">
        <f t="shared" si="3"/>
        <v>1.0008126378648137</v>
      </c>
    </row>
    <row r="85" spans="1:10">
      <c r="A85" s="1">
        <v>16</v>
      </c>
      <c r="B85" s="1" t="s">
        <v>16</v>
      </c>
      <c r="C85" s="3">
        <v>40969</v>
      </c>
      <c r="D85" s="1">
        <v>98.80067317971799</v>
      </c>
      <c r="E85" s="1">
        <v>4.593104362487793</v>
      </c>
      <c r="F85" s="1">
        <v>4.5885367393493652</v>
      </c>
      <c r="G85" s="1">
        <v>2</v>
      </c>
      <c r="H85" s="1">
        <v>2</v>
      </c>
      <c r="I85" s="1">
        <f t="shared" si="4"/>
        <v>4.5881642033072083</v>
      </c>
      <c r="J85" s="1">
        <f t="shared" si="3"/>
        <v>1.0000811950108255</v>
      </c>
    </row>
    <row r="86" spans="1:10">
      <c r="A86" s="1">
        <v>17</v>
      </c>
      <c r="B86" s="1" t="s">
        <v>17</v>
      </c>
      <c r="C86" s="3">
        <v>40969</v>
      </c>
      <c r="D86" s="1">
        <v>98.69378013099471</v>
      </c>
      <c r="E86" s="1">
        <v>4.5920219421386719</v>
      </c>
      <c r="F86" s="1">
        <v>4.583611011505127</v>
      </c>
      <c r="G86" s="1">
        <v>1</v>
      </c>
      <c r="H86" s="1">
        <v>1</v>
      </c>
      <c r="I86" s="1">
        <f t="shared" si="4"/>
        <v>4.5881642033072083</v>
      </c>
      <c r="J86" s="1">
        <f t="shared" si="3"/>
        <v>0.99900762230811191</v>
      </c>
    </row>
    <row r="87" spans="1:10">
      <c r="A87" s="1">
        <v>18</v>
      </c>
      <c r="B87" s="1" t="s">
        <v>18</v>
      </c>
      <c r="C87" s="3">
        <v>40969</v>
      </c>
      <c r="D87" s="1">
        <v>99.332301021046902</v>
      </c>
      <c r="E87" s="1">
        <v>4.5984706878662109</v>
      </c>
      <c r="F87" s="1">
        <v>4.5882868766784668</v>
      </c>
      <c r="G87" s="1">
        <v>3</v>
      </c>
      <c r="H87" s="1">
        <v>2</v>
      </c>
      <c r="I87" s="1">
        <f t="shared" si="4"/>
        <v>4.5881642033072083</v>
      </c>
      <c r="J87" s="1">
        <f t="shared" si="3"/>
        <v>1.0000267369182581</v>
      </c>
    </row>
    <row r="88" spans="1:10">
      <c r="A88" s="1">
        <v>19</v>
      </c>
      <c r="B88" s="1" t="s">
        <v>19</v>
      </c>
      <c r="C88" s="3">
        <v>40969</v>
      </c>
      <c r="D88" s="1">
        <v>98.153385438041653</v>
      </c>
      <c r="E88" s="1">
        <v>4.5865316390991211</v>
      </c>
      <c r="F88" s="1">
        <v>4.5881633758544922</v>
      </c>
      <c r="G88" s="1">
        <v>3</v>
      </c>
      <c r="H88" s="1">
        <v>2</v>
      </c>
      <c r="I88" s="1">
        <f t="shared" si="4"/>
        <v>4.5881642033072083</v>
      </c>
      <c r="J88" s="1">
        <f t="shared" si="3"/>
        <v>0.99999981965494711</v>
      </c>
    </row>
    <row r="89" spans="1:10">
      <c r="A89" s="1">
        <v>20</v>
      </c>
      <c r="B89" s="1" t="s">
        <v>20</v>
      </c>
      <c r="C89" s="3">
        <v>40969</v>
      </c>
      <c r="D89" s="1">
        <v>98.594971625008014</v>
      </c>
      <c r="E89" s="1">
        <v>4.5910201072692871</v>
      </c>
      <c r="F89" s="1">
        <v>4.5848822593688965</v>
      </c>
      <c r="G89" s="1">
        <v>2</v>
      </c>
      <c r="H89" s="1">
        <v>2</v>
      </c>
      <c r="I89" s="1">
        <f t="shared" si="4"/>
        <v>4.5881642033072083</v>
      </c>
      <c r="J89" s="1">
        <f t="shared" si="3"/>
        <v>0.99928469344319759</v>
      </c>
    </row>
    <row r="90" spans="1:10">
      <c r="A90" s="1">
        <v>21</v>
      </c>
      <c r="B90" s="1" t="s">
        <v>21</v>
      </c>
      <c r="C90" s="3">
        <v>40969</v>
      </c>
      <c r="D90" s="1">
        <v>98.888357504708623</v>
      </c>
      <c r="E90" s="1">
        <v>4.5939912796020508</v>
      </c>
      <c r="F90" s="1">
        <v>4.5845880508422852</v>
      </c>
      <c r="G90" s="1">
        <v>4</v>
      </c>
      <c r="H90" s="1">
        <v>3</v>
      </c>
      <c r="I90" s="1">
        <f t="shared" si="4"/>
        <v>4.5881642033072083</v>
      </c>
      <c r="J90" s="1">
        <f t="shared" si="3"/>
        <v>0.99922057007847598</v>
      </c>
    </row>
    <row r="91" spans="1:10">
      <c r="A91" s="1">
        <v>22</v>
      </c>
      <c r="B91" s="1" t="s">
        <v>22</v>
      </c>
      <c r="C91" s="3">
        <v>40969</v>
      </c>
      <c r="D91" s="1">
        <v>99.251641257384193</v>
      </c>
      <c r="E91" s="1">
        <v>4.597658634185791</v>
      </c>
      <c r="F91" s="1">
        <v>4.5913739204406738</v>
      </c>
      <c r="G91" s="1">
        <v>4</v>
      </c>
      <c r="H91" s="1">
        <v>3</v>
      </c>
      <c r="I91" s="1">
        <f t="shared" si="4"/>
        <v>4.5881642033072083</v>
      </c>
      <c r="J91" s="1">
        <f t="shared" si="3"/>
        <v>1.0006995645733761</v>
      </c>
    </row>
    <row r="92" spans="1:10">
      <c r="A92" s="1">
        <v>23</v>
      </c>
      <c r="B92" s="1" t="s">
        <v>23</v>
      </c>
      <c r="C92" s="3">
        <v>40969</v>
      </c>
      <c r="D92" s="1">
        <v>98.772413963666509</v>
      </c>
      <c r="E92" s="1">
        <v>4.5928182601928711</v>
      </c>
      <c r="F92" s="1">
        <v>4.5886850357055664</v>
      </c>
      <c r="G92" s="1">
        <v>4</v>
      </c>
      <c r="H92" s="1">
        <v>3</v>
      </c>
      <c r="I92" s="1">
        <f t="shared" si="4"/>
        <v>4.5881642033072083</v>
      </c>
      <c r="J92" s="1">
        <f t="shared" si="3"/>
        <v>1.0001135165123303</v>
      </c>
    </row>
    <row r="93" spans="1:10">
      <c r="A93" s="1">
        <v>24</v>
      </c>
      <c r="B93" s="1" t="s">
        <v>24</v>
      </c>
      <c r="C93" s="3">
        <v>40969</v>
      </c>
      <c r="D93" s="1">
        <v>98.633704201098965</v>
      </c>
      <c r="E93" s="1">
        <v>4.5914130210876465</v>
      </c>
      <c r="F93" s="1">
        <v>4.5882096290588379</v>
      </c>
      <c r="G93" s="1">
        <v>2</v>
      </c>
      <c r="H93" s="1">
        <v>2</v>
      </c>
      <c r="I93" s="1">
        <f t="shared" si="4"/>
        <v>4.5881642033072083</v>
      </c>
      <c r="J93" s="1">
        <f t="shared" si="3"/>
        <v>1.0000099006377314</v>
      </c>
    </row>
    <row r="94" spans="1:10">
      <c r="A94" s="1">
        <v>25</v>
      </c>
      <c r="B94" s="1" t="s">
        <v>25</v>
      </c>
      <c r="C94" s="3">
        <v>40969</v>
      </c>
      <c r="D94" s="1">
        <v>98.837424189639378</v>
      </c>
      <c r="E94" s="1">
        <v>4.5934762954711914</v>
      </c>
      <c r="F94" s="1">
        <v>4.5891914367675781</v>
      </c>
      <c r="G94" s="1">
        <v>3</v>
      </c>
      <c r="H94" s="1">
        <v>2</v>
      </c>
      <c r="I94" s="1">
        <f t="shared" si="4"/>
        <v>4.5881642033072083</v>
      </c>
      <c r="J94" s="1">
        <f t="shared" si="3"/>
        <v>1.0002238876846712</v>
      </c>
    </row>
    <row r="95" spans="1:10">
      <c r="A95" s="1">
        <v>26</v>
      </c>
      <c r="B95" s="1" t="s">
        <v>26</v>
      </c>
      <c r="C95" s="3">
        <v>40969</v>
      </c>
      <c r="D95" s="1">
        <v>98.891963407455563</v>
      </c>
      <c r="E95" s="1">
        <v>4.5940279960632324</v>
      </c>
      <c r="F95" s="1">
        <v>4.5876669883728027</v>
      </c>
      <c r="G95" s="1">
        <v>4</v>
      </c>
      <c r="H95" s="1">
        <v>3</v>
      </c>
      <c r="I95" s="1">
        <f t="shared" si="4"/>
        <v>4.5881642033072083</v>
      </c>
      <c r="J95" s="1">
        <f t="shared" si="3"/>
        <v>0.99989163096341516</v>
      </c>
    </row>
    <row r="96" spans="1:10">
      <c r="A96" s="1">
        <v>27</v>
      </c>
      <c r="B96" s="1" t="s">
        <v>27</v>
      </c>
      <c r="C96" s="3">
        <v>40969</v>
      </c>
      <c r="D96" s="1">
        <v>99.074817729105803</v>
      </c>
      <c r="E96" s="1">
        <v>4.5958752632141113</v>
      </c>
      <c r="F96" s="1">
        <v>4.5880622863769531</v>
      </c>
      <c r="G96" s="1">
        <v>2</v>
      </c>
      <c r="H96" s="1">
        <v>2</v>
      </c>
      <c r="I96" s="1">
        <f t="shared" si="4"/>
        <v>4.5881642033072083</v>
      </c>
      <c r="J96" s="1">
        <f t="shared" si="3"/>
        <v>0.99997778699154194</v>
      </c>
    </row>
    <row r="97" spans="1:10">
      <c r="A97" s="1">
        <v>28</v>
      </c>
      <c r="B97" s="1" t="s">
        <v>28</v>
      </c>
      <c r="C97" s="3">
        <v>40969</v>
      </c>
      <c r="D97" s="1">
        <v>97.797458453003756</v>
      </c>
      <c r="E97" s="1">
        <v>4.5828986167907715</v>
      </c>
      <c r="F97" s="1">
        <v>4.584679126739502</v>
      </c>
      <c r="G97" s="1">
        <v>2</v>
      </c>
      <c r="H97" s="1">
        <v>2</v>
      </c>
      <c r="I97" s="1">
        <f t="shared" si="4"/>
        <v>4.5881642033072083</v>
      </c>
      <c r="J97" s="1">
        <f t="shared" si="3"/>
        <v>0.99924042026107207</v>
      </c>
    </row>
    <row r="98" spans="1:10">
      <c r="A98" s="1">
        <v>29</v>
      </c>
      <c r="B98" s="1" t="s">
        <v>29</v>
      </c>
      <c r="C98" s="3">
        <v>40969</v>
      </c>
      <c r="D98" s="1">
        <v>98.601315301326508</v>
      </c>
      <c r="E98" s="1">
        <v>4.5910844802856445</v>
      </c>
      <c r="F98" s="1">
        <v>4.5895872116088867</v>
      </c>
      <c r="G98" s="1">
        <v>5</v>
      </c>
      <c r="H98" s="1">
        <v>4</v>
      </c>
      <c r="I98" s="1">
        <f t="shared" si="4"/>
        <v>4.5881642033072083</v>
      </c>
      <c r="J98" s="1">
        <f t="shared" si="3"/>
        <v>1.0003101476404557</v>
      </c>
    </row>
    <row r="99" spans="1:10">
      <c r="A99" s="1">
        <v>30</v>
      </c>
      <c r="B99" s="1" t="s">
        <v>30</v>
      </c>
      <c r="C99" s="3">
        <v>40969</v>
      </c>
      <c r="D99" s="1">
        <v>98.456841658781016</v>
      </c>
      <c r="E99" s="1">
        <v>4.5896182060241699</v>
      </c>
      <c r="F99" s="1">
        <v>4.5860133171081543</v>
      </c>
      <c r="G99" s="1">
        <v>4</v>
      </c>
      <c r="H99" s="1">
        <v>3</v>
      </c>
      <c r="I99" s="1">
        <f t="shared" si="4"/>
        <v>4.5881642033072083</v>
      </c>
      <c r="J99" s="1">
        <f t="shared" si="3"/>
        <v>0.9995312098469572</v>
      </c>
    </row>
    <row r="100" spans="1:10">
      <c r="A100" s="1">
        <v>31</v>
      </c>
      <c r="B100" s="1" t="s">
        <v>31</v>
      </c>
      <c r="C100" s="3">
        <v>40969</v>
      </c>
      <c r="D100" s="1">
        <v>98.565477678451686</v>
      </c>
      <c r="E100" s="1">
        <v>4.5907211303710938</v>
      </c>
      <c r="F100" s="1">
        <v>4.5870552062988281</v>
      </c>
      <c r="G100" s="1">
        <v>2</v>
      </c>
      <c r="H100" s="1">
        <v>2</v>
      </c>
      <c r="I100" s="1">
        <f t="shared" si="4"/>
        <v>4.5881642033072083</v>
      </c>
      <c r="J100" s="1">
        <f t="shared" si="3"/>
        <v>0.99975829177875086</v>
      </c>
    </row>
    <row r="101" spans="1:10">
      <c r="A101" s="1">
        <v>32</v>
      </c>
      <c r="B101" s="1" t="s">
        <v>32</v>
      </c>
      <c r="C101" s="3">
        <v>40969</v>
      </c>
      <c r="D101" s="1">
        <v>98.87048433428815</v>
      </c>
      <c r="E101" s="1">
        <v>4.5938105583190918</v>
      </c>
      <c r="F101" s="1">
        <v>4.5904927253723145</v>
      </c>
      <c r="G101" s="1">
        <v>4</v>
      </c>
      <c r="H101" s="1">
        <v>3</v>
      </c>
      <c r="I101" s="1">
        <f t="shared" si="4"/>
        <v>4.5881642033072083</v>
      </c>
      <c r="J101" s="1">
        <f t="shared" si="3"/>
        <v>1.0005075062621838</v>
      </c>
    </row>
    <row r="102" spans="1:10">
      <c r="A102" s="1">
        <v>33</v>
      </c>
      <c r="B102" s="1" t="s">
        <v>33</v>
      </c>
      <c r="C102" s="3">
        <v>40969</v>
      </c>
      <c r="D102" s="1">
        <v>98.742653598584056</v>
      </c>
      <c r="E102" s="1">
        <v>4.5925168991088867</v>
      </c>
      <c r="F102" s="1">
        <v>4.5890145301818848</v>
      </c>
      <c r="G102" s="1">
        <v>2</v>
      </c>
      <c r="H102" s="1">
        <v>2</v>
      </c>
      <c r="I102" s="1">
        <f t="shared" si="4"/>
        <v>4.5881642033072083</v>
      </c>
      <c r="J102" s="1">
        <f t="shared" si="3"/>
        <v>1.0001853305237123</v>
      </c>
    </row>
    <row r="103" spans="1:10">
      <c r="A103" s="1">
        <v>34</v>
      </c>
      <c r="B103" s="1" t="s">
        <v>34</v>
      </c>
      <c r="C103" s="3">
        <v>40969</v>
      </c>
      <c r="D103" s="1">
        <v>98.941218216316457</v>
      </c>
      <c r="E103" s="1">
        <v>4.5945258140563965</v>
      </c>
      <c r="F103" s="1">
        <v>4.5915341377258301</v>
      </c>
      <c r="G103" s="1">
        <v>5</v>
      </c>
      <c r="H103" s="1">
        <v>4</v>
      </c>
      <c r="I103" s="1">
        <f t="shared" si="4"/>
        <v>4.5881642033072083</v>
      </c>
      <c r="J103" s="1">
        <f t="shared" si="3"/>
        <v>1.0007344842663199</v>
      </c>
    </row>
    <row r="104" spans="1:10">
      <c r="A104" s="1">
        <v>1</v>
      </c>
      <c r="B104" s="1" t="s">
        <v>1</v>
      </c>
      <c r="C104" s="3">
        <v>41000</v>
      </c>
      <c r="D104" s="1">
        <v>99.955826621491042</v>
      </c>
      <c r="E104" s="1">
        <v>4.6047282218933105</v>
      </c>
      <c r="F104" s="1">
        <v>4.5957393646240234</v>
      </c>
      <c r="G104" s="1">
        <v>5</v>
      </c>
      <c r="H104" s="1">
        <v>4</v>
      </c>
      <c r="I104" s="1">
        <f>AVERAGE(F104:F137)</f>
        <v>4.5932784360997818</v>
      </c>
      <c r="J104" s="1">
        <f t="shared" si="3"/>
        <v>1.0005357673301276</v>
      </c>
    </row>
    <row r="105" spans="1:10">
      <c r="A105" s="1">
        <v>2</v>
      </c>
      <c r="B105" s="1" t="s">
        <v>2</v>
      </c>
      <c r="C105" s="3">
        <v>41000</v>
      </c>
      <c r="D105" s="1">
        <v>99.531889659646268</v>
      </c>
      <c r="E105" s="1">
        <v>4.6004781723022461</v>
      </c>
      <c r="F105" s="1">
        <v>4.5952010154724121</v>
      </c>
      <c r="G105" s="1">
        <v>4</v>
      </c>
      <c r="H105" s="1">
        <v>3</v>
      </c>
      <c r="I105" s="1">
        <f>I104</f>
        <v>4.5932784360997818</v>
      </c>
      <c r="J105" s="1">
        <f t="shared" si="3"/>
        <v>1.0004185636467235</v>
      </c>
    </row>
    <row r="106" spans="1:10">
      <c r="A106" s="1">
        <v>3</v>
      </c>
      <c r="B106" s="1" t="s">
        <v>3</v>
      </c>
      <c r="C106" s="3">
        <v>41000</v>
      </c>
      <c r="D106" s="1">
        <v>99.560274321021865</v>
      </c>
      <c r="E106" s="1">
        <v>4.6007633209228516</v>
      </c>
      <c r="F106" s="1">
        <v>4.5926551818847656</v>
      </c>
      <c r="G106" s="1">
        <v>1</v>
      </c>
      <c r="H106" s="1">
        <v>1</v>
      </c>
      <c r="I106" s="1">
        <f t="shared" ref="I106:I137" si="5">I105</f>
        <v>4.5932784360997818</v>
      </c>
      <c r="J106" s="1">
        <f t="shared" si="3"/>
        <v>0.99986431168419532</v>
      </c>
    </row>
    <row r="107" spans="1:10">
      <c r="A107" s="1">
        <v>4</v>
      </c>
      <c r="B107" s="1" t="s">
        <v>4</v>
      </c>
      <c r="C107" s="3">
        <v>41000</v>
      </c>
      <c r="D107" s="1">
        <v>98.728066670091877</v>
      </c>
      <c r="E107" s="1">
        <v>4.5923690795898438</v>
      </c>
      <c r="F107" s="1">
        <v>4.5910983085632324</v>
      </c>
      <c r="G107" s="1">
        <v>1</v>
      </c>
      <c r="H107" s="1">
        <v>1</v>
      </c>
      <c r="I107" s="1">
        <f t="shared" si="5"/>
        <v>4.5932784360997818</v>
      </c>
      <c r="J107" s="1">
        <f t="shared" si="3"/>
        <v>0.99952536569100292</v>
      </c>
    </row>
    <row r="108" spans="1:10">
      <c r="A108" s="1">
        <v>5</v>
      </c>
      <c r="B108" s="1" t="s">
        <v>5</v>
      </c>
      <c r="C108" s="3">
        <v>41000</v>
      </c>
      <c r="D108" s="1">
        <v>97.968267463209855</v>
      </c>
      <c r="E108" s="1">
        <v>4.5846438407897949</v>
      </c>
      <c r="F108" s="1">
        <v>4.5906829833984375</v>
      </c>
      <c r="G108" s="1">
        <v>1</v>
      </c>
      <c r="H108" s="1">
        <v>1</v>
      </c>
      <c r="I108" s="1">
        <f t="shared" si="5"/>
        <v>4.5932784360997818</v>
      </c>
      <c r="J108" s="1">
        <f t="shared" si="3"/>
        <v>0.99943494548883738</v>
      </c>
    </row>
    <row r="109" spans="1:10">
      <c r="A109" s="1">
        <v>6</v>
      </c>
      <c r="B109" s="1" t="s">
        <v>6</v>
      </c>
      <c r="C109" s="3">
        <v>41000</v>
      </c>
      <c r="D109" s="1">
        <v>99.731000807780163</v>
      </c>
      <c r="E109" s="1">
        <v>4.6024765968322754</v>
      </c>
      <c r="F109" s="1">
        <v>4.5944442749023438</v>
      </c>
      <c r="G109" s="1">
        <v>5</v>
      </c>
      <c r="H109" s="1">
        <v>4</v>
      </c>
      <c r="I109" s="1">
        <f t="shared" si="5"/>
        <v>4.5932784360997818</v>
      </c>
      <c r="J109" s="1">
        <f t="shared" si="3"/>
        <v>1.000253814093524</v>
      </c>
    </row>
    <row r="110" spans="1:10">
      <c r="A110" s="1">
        <v>7</v>
      </c>
      <c r="B110" s="1" t="s">
        <v>7</v>
      </c>
      <c r="C110" s="3">
        <v>41000</v>
      </c>
      <c r="D110" s="1">
        <v>98.616466720290461</v>
      </c>
      <c r="E110" s="1">
        <v>4.5912380218505859</v>
      </c>
      <c r="F110" s="1">
        <v>4.5915799140930176</v>
      </c>
      <c r="G110" s="1">
        <v>4</v>
      </c>
      <c r="H110" s="1">
        <v>3</v>
      </c>
      <c r="I110" s="1">
        <f t="shared" si="5"/>
        <v>4.5932784360997818</v>
      </c>
      <c r="J110" s="1">
        <f t="shared" si="3"/>
        <v>0.99963021575321553</v>
      </c>
    </row>
    <row r="111" spans="1:10">
      <c r="A111" s="1">
        <v>8</v>
      </c>
      <c r="B111" s="1" t="s">
        <v>8</v>
      </c>
      <c r="C111" s="3">
        <v>41000</v>
      </c>
      <c r="D111" s="1">
        <v>99.034072484531265</v>
      </c>
      <c r="E111" s="1">
        <v>4.595463752746582</v>
      </c>
      <c r="F111" s="1">
        <v>4.5930829048156738</v>
      </c>
      <c r="G111" s="1">
        <v>3</v>
      </c>
      <c r="H111" s="1">
        <v>2</v>
      </c>
      <c r="I111" s="1">
        <f t="shared" si="5"/>
        <v>4.5932784360997818</v>
      </c>
      <c r="J111" s="1">
        <f t="shared" si="3"/>
        <v>0.99995743099687329</v>
      </c>
    </row>
    <row r="112" spans="1:10">
      <c r="A112" s="1">
        <v>9</v>
      </c>
      <c r="B112" s="1" t="s">
        <v>9</v>
      </c>
      <c r="C112" s="3">
        <v>41000</v>
      </c>
      <c r="D112" s="1">
        <v>98.47664324937881</v>
      </c>
      <c r="E112" s="1">
        <v>4.5898194313049316</v>
      </c>
      <c r="F112" s="1">
        <v>4.5950207710266113</v>
      </c>
      <c r="G112" s="1">
        <v>4</v>
      </c>
      <c r="H112" s="1">
        <v>3</v>
      </c>
      <c r="I112" s="1">
        <f t="shared" si="5"/>
        <v>4.5932784360997818</v>
      </c>
      <c r="J112" s="1">
        <f t="shared" si="3"/>
        <v>1.0003793227323508</v>
      </c>
    </row>
    <row r="113" spans="1:10">
      <c r="A113" s="1">
        <v>10</v>
      </c>
      <c r="B113" s="1" t="s">
        <v>10</v>
      </c>
      <c r="C113" s="3">
        <v>41000</v>
      </c>
      <c r="D113" s="1">
        <v>99.023296833900375</v>
      </c>
      <c r="E113" s="1">
        <v>4.5953550338745117</v>
      </c>
      <c r="F113" s="1">
        <v>4.5951800346374512</v>
      </c>
      <c r="G113" s="1">
        <v>4</v>
      </c>
      <c r="H113" s="1">
        <v>3</v>
      </c>
      <c r="I113" s="1">
        <f t="shared" si="5"/>
        <v>4.5932784360997818</v>
      </c>
      <c r="J113" s="1">
        <f t="shared" si="3"/>
        <v>1.000413995921241</v>
      </c>
    </row>
    <row r="114" spans="1:10">
      <c r="A114" s="1">
        <v>11</v>
      </c>
      <c r="B114" s="1" t="s">
        <v>11</v>
      </c>
      <c r="C114" s="3">
        <v>41000</v>
      </c>
      <c r="D114" s="1">
        <v>98.797924181430588</v>
      </c>
      <c r="E114" s="1">
        <v>4.5930767059326172</v>
      </c>
      <c r="F114" s="1">
        <v>4.5942387580871582</v>
      </c>
      <c r="G114" s="1">
        <v>4</v>
      </c>
      <c r="H114" s="1">
        <v>3</v>
      </c>
      <c r="I114" s="1">
        <f t="shared" si="5"/>
        <v>4.5932784360997818</v>
      </c>
      <c r="J114" s="1">
        <f t="shared" si="3"/>
        <v>1.0002090711461837</v>
      </c>
    </row>
    <row r="115" spans="1:10">
      <c r="A115" s="1">
        <v>12</v>
      </c>
      <c r="B115" s="1" t="s">
        <v>12</v>
      </c>
      <c r="C115" s="3">
        <v>41000</v>
      </c>
      <c r="D115" s="1">
        <v>98.82996115572233</v>
      </c>
      <c r="E115" s="1">
        <v>4.5934009552001953</v>
      </c>
      <c r="F115" s="1">
        <v>4.5949187278747559</v>
      </c>
      <c r="G115" s="1">
        <v>4</v>
      </c>
      <c r="H115" s="1">
        <v>3</v>
      </c>
      <c r="I115" s="1">
        <f t="shared" si="5"/>
        <v>4.5932784360997818</v>
      </c>
      <c r="J115" s="1">
        <f t="shared" si="3"/>
        <v>1.0003571069765949</v>
      </c>
    </row>
    <row r="116" spans="1:10">
      <c r="A116" s="1">
        <v>13</v>
      </c>
      <c r="B116" s="1" t="s">
        <v>13</v>
      </c>
      <c r="C116" s="3">
        <v>41000</v>
      </c>
      <c r="D116" s="1">
        <v>98.910085350935461</v>
      </c>
      <c r="E116" s="1">
        <v>4.5942111015319824</v>
      </c>
      <c r="F116" s="1">
        <v>4.5898246765136719</v>
      </c>
      <c r="G116" s="1">
        <v>1</v>
      </c>
      <c r="H116" s="1">
        <v>1</v>
      </c>
      <c r="I116" s="1">
        <f t="shared" si="5"/>
        <v>4.5932784360997818</v>
      </c>
      <c r="J116" s="1">
        <f t="shared" si="3"/>
        <v>0.99924808399182463</v>
      </c>
    </row>
    <row r="117" spans="1:10">
      <c r="A117" s="1">
        <v>14</v>
      </c>
      <c r="B117" s="1" t="s">
        <v>14</v>
      </c>
      <c r="C117" s="3">
        <v>41000</v>
      </c>
      <c r="D117" s="1">
        <v>98.97289621860476</v>
      </c>
      <c r="E117" s="1">
        <v>4.594846248626709</v>
      </c>
      <c r="F117" s="1">
        <v>4.5933704376220703</v>
      </c>
      <c r="G117" s="1">
        <v>3</v>
      </c>
      <c r="H117" s="1">
        <v>2</v>
      </c>
      <c r="I117" s="1">
        <f t="shared" si="5"/>
        <v>4.5932784360997818</v>
      </c>
      <c r="J117" s="1">
        <f t="shared" si="3"/>
        <v>1.0000200295983726</v>
      </c>
    </row>
    <row r="118" spans="1:10">
      <c r="A118" s="1">
        <v>15</v>
      </c>
      <c r="B118" s="1" t="s">
        <v>15</v>
      </c>
      <c r="C118" s="3">
        <v>41000</v>
      </c>
      <c r="D118" s="1">
        <v>98.881492186897034</v>
      </c>
      <c r="E118" s="1">
        <v>4.5939221382141113</v>
      </c>
      <c r="F118" s="1">
        <v>4.5966339111328125</v>
      </c>
      <c r="G118" s="1">
        <v>4</v>
      </c>
      <c r="H118" s="1">
        <v>3</v>
      </c>
      <c r="I118" s="1">
        <f t="shared" si="5"/>
        <v>4.5932784360997818</v>
      </c>
      <c r="J118" s="1">
        <f t="shared" si="3"/>
        <v>1.0007305185347919</v>
      </c>
    </row>
    <row r="119" spans="1:10">
      <c r="A119" s="1">
        <v>16</v>
      </c>
      <c r="B119" s="1" t="s">
        <v>16</v>
      </c>
      <c r="C119" s="3">
        <v>41000</v>
      </c>
      <c r="D119" s="1">
        <v>99.007330643319648</v>
      </c>
      <c r="E119" s="1">
        <v>4.5951938629150391</v>
      </c>
      <c r="F119" s="1">
        <v>4.5943279266357422</v>
      </c>
      <c r="G119" s="1">
        <v>2</v>
      </c>
      <c r="H119" s="1">
        <v>2</v>
      </c>
      <c r="I119" s="1">
        <f t="shared" si="5"/>
        <v>4.5932784360997818</v>
      </c>
      <c r="J119" s="1">
        <f t="shared" si="3"/>
        <v>1.0002284839794844</v>
      </c>
    </row>
    <row r="120" spans="1:10">
      <c r="A120" s="1">
        <v>17</v>
      </c>
      <c r="B120" s="1" t="s">
        <v>17</v>
      </c>
      <c r="C120" s="3">
        <v>41000</v>
      </c>
      <c r="D120" s="1">
        <v>98.675816661871437</v>
      </c>
      <c r="E120" s="1">
        <v>4.5918397903442383</v>
      </c>
      <c r="F120" s="1">
        <v>4.5906448364257813</v>
      </c>
      <c r="G120" s="1">
        <v>1</v>
      </c>
      <c r="H120" s="1">
        <v>1</v>
      </c>
      <c r="I120" s="1">
        <f t="shared" si="5"/>
        <v>4.5932784360997818</v>
      </c>
      <c r="J120" s="1">
        <f t="shared" si="3"/>
        <v>0.99942664053341457</v>
      </c>
    </row>
    <row r="121" spans="1:10">
      <c r="A121" s="1">
        <v>18</v>
      </c>
      <c r="B121" s="1" t="s">
        <v>18</v>
      </c>
      <c r="C121" s="3">
        <v>41000</v>
      </c>
      <c r="D121" s="1">
        <v>99.306984226117208</v>
      </c>
      <c r="E121" s="1">
        <v>4.5982160568237305</v>
      </c>
      <c r="F121" s="1">
        <v>4.5927248001098633</v>
      </c>
      <c r="G121" s="1">
        <v>3</v>
      </c>
      <c r="H121" s="1">
        <v>2</v>
      </c>
      <c r="I121" s="1">
        <f t="shared" si="5"/>
        <v>4.5932784360997818</v>
      </c>
      <c r="J121" s="1">
        <f t="shared" si="3"/>
        <v>0.99987946822784191</v>
      </c>
    </row>
    <row r="122" spans="1:10">
      <c r="A122" s="1">
        <v>19</v>
      </c>
      <c r="B122" s="1" t="s">
        <v>19</v>
      </c>
      <c r="C122" s="3">
        <v>41000</v>
      </c>
      <c r="D122" s="1">
        <v>98.512352636183834</v>
      </c>
      <c r="E122" s="1">
        <v>4.590181827545166</v>
      </c>
      <c r="F122" s="1">
        <v>4.5936417579650879</v>
      </c>
      <c r="G122" s="1">
        <v>3</v>
      </c>
      <c r="H122" s="1">
        <v>2</v>
      </c>
      <c r="I122" s="1">
        <f t="shared" si="5"/>
        <v>4.5932784360997818</v>
      </c>
      <c r="J122" s="1">
        <f t="shared" si="3"/>
        <v>1.0000790985938171</v>
      </c>
    </row>
    <row r="123" spans="1:10">
      <c r="A123" s="1">
        <v>20</v>
      </c>
      <c r="B123" s="1" t="s">
        <v>20</v>
      </c>
      <c r="C123" s="3">
        <v>41000</v>
      </c>
      <c r="D123" s="1">
        <v>99.408706374176973</v>
      </c>
      <c r="E123" s="1">
        <v>4.5992398262023926</v>
      </c>
      <c r="F123" s="1">
        <v>4.5907659530639648</v>
      </c>
      <c r="G123" s="1">
        <v>2</v>
      </c>
      <c r="H123" s="1">
        <v>2</v>
      </c>
      <c r="I123" s="1">
        <f t="shared" si="5"/>
        <v>4.5932784360997818</v>
      </c>
      <c r="J123" s="1">
        <f t="shared" si="3"/>
        <v>0.99945300876688192</v>
      </c>
    </row>
    <row r="124" spans="1:10">
      <c r="A124" s="1">
        <v>21</v>
      </c>
      <c r="B124" s="1" t="s">
        <v>21</v>
      </c>
      <c r="C124" s="3">
        <v>41000</v>
      </c>
      <c r="D124" s="1">
        <v>99.492582158276448</v>
      </c>
      <c r="E124" s="1">
        <v>4.6000828742980957</v>
      </c>
      <c r="F124" s="1">
        <v>4.5894451141357422</v>
      </c>
      <c r="G124" s="1">
        <v>4</v>
      </c>
      <c r="H124" s="1">
        <v>3</v>
      </c>
      <c r="I124" s="1">
        <f t="shared" si="5"/>
        <v>4.5932784360997818</v>
      </c>
      <c r="J124" s="1">
        <f t="shared" si="3"/>
        <v>0.99916544968536791</v>
      </c>
    </row>
    <row r="125" spans="1:10">
      <c r="A125" s="1">
        <v>22</v>
      </c>
      <c r="B125" s="1" t="s">
        <v>22</v>
      </c>
      <c r="C125" s="3">
        <v>41000</v>
      </c>
      <c r="D125" s="1">
        <v>99.518482211241405</v>
      </c>
      <c r="E125" s="1">
        <v>4.6003432273864746</v>
      </c>
      <c r="F125" s="1">
        <v>4.5963616371154785</v>
      </c>
      <c r="G125" s="1">
        <v>4</v>
      </c>
      <c r="H125" s="1">
        <v>3</v>
      </c>
      <c r="I125" s="1">
        <f t="shared" si="5"/>
        <v>4.5932784360997818</v>
      </c>
      <c r="J125" s="1">
        <f t="shared" si="3"/>
        <v>1.0006712419154618</v>
      </c>
    </row>
    <row r="126" spans="1:10">
      <c r="A126" s="1">
        <v>23</v>
      </c>
      <c r="B126" s="1" t="s">
        <v>23</v>
      </c>
      <c r="C126" s="3">
        <v>41000</v>
      </c>
      <c r="D126" s="1">
        <v>98.568583843214711</v>
      </c>
      <c r="E126" s="1">
        <v>4.5907526016235352</v>
      </c>
      <c r="F126" s="1">
        <v>4.5939531326293945</v>
      </c>
      <c r="G126" s="1">
        <v>4</v>
      </c>
      <c r="H126" s="1">
        <v>3</v>
      </c>
      <c r="I126" s="1">
        <f t="shared" si="5"/>
        <v>4.5932784360997818</v>
      </c>
      <c r="J126" s="1">
        <f t="shared" si="3"/>
        <v>1.0001468877924555</v>
      </c>
    </row>
    <row r="127" spans="1:10">
      <c r="A127" s="1">
        <v>24</v>
      </c>
      <c r="B127" s="1" t="s">
        <v>24</v>
      </c>
      <c r="C127" s="3">
        <v>41000</v>
      </c>
      <c r="D127" s="1">
        <v>99.743671717850376</v>
      </c>
      <c r="E127" s="1">
        <v>4.6026034355163574</v>
      </c>
      <c r="F127" s="1">
        <v>4.5936465263366699</v>
      </c>
      <c r="G127" s="1">
        <v>2</v>
      </c>
      <c r="H127" s="1">
        <v>2</v>
      </c>
      <c r="I127" s="1">
        <f t="shared" si="5"/>
        <v>4.5932784360997818</v>
      </c>
      <c r="J127" s="1">
        <f t="shared" si="3"/>
        <v>1.000080136713245</v>
      </c>
    </row>
    <row r="128" spans="1:10">
      <c r="A128" s="1">
        <v>25</v>
      </c>
      <c r="B128" s="1" t="s">
        <v>25</v>
      </c>
      <c r="C128" s="3">
        <v>41000</v>
      </c>
      <c r="D128" s="1">
        <v>99.086283530771553</v>
      </c>
      <c r="E128" s="1">
        <v>4.5959911346435547</v>
      </c>
      <c r="F128" s="1">
        <v>4.5943045616149902</v>
      </c>
      <c r="G128" s="1">
        <v>3</v>
      </c>
      <c r="H128" s="1">
        <v>2</v>
      </c>
      <c r="I128" s="1">
        <f t="shared" si="5"/>
        <v>4.5932784360997818</v>
      </c>
      <c r="J128" s="1">
        <f t="shared" si="3"/>
        <v>1.000223397194288</v>
      </c>
    </row>
    <row r="129" spans="1:10">
      <c r="A129" s="1">
        <v>26</v>
      </c>
      <c r="B129" s="1" t="s">
        <v>26</v>
      </c>
      <c r="C129" s="3">
        <v>41000</v>
      </c>
      <c r="D129" s="1">
        <v>98.960565965257942</v>
      </c>
      <c r="E129" s="1">
        <v>4.5947213172912598</v>
      </c>
      <c r="F129" s="1">
        <v>4.5921134948730469</v>
      </c>
      <c r="G129" s="1">
        <v>4</v>
      </c>
      <c r="H129" s="1">
        <v>3</v>
      </c>
      <c r="I129" s="1">
        <f t="shared" si="5"/>
        <v>4.5932784360997818</v>
      </c>
      <c r="J129" s="1">
        <f t="shared" si="3"/>
        <v>0.99974638131719185</v>
      </c>
    </row>
    <row r="130" spans="1:10">
      <c r="A130" s="1">
        <v>27</v>
      </c>
      <c r="B130" s="1" t="s">
        <v>27</v>
      </c>
      <c r="C130" s="3">
        <v>41000</v>
      </c>
      <c r="D130" s="1">
        <v>99.480278411411703</v>
      </c>
      <c r="E130" s="1">
        <v>4.5999593734741211</v>
      </c>
      <c r="F130" s="1">
        <v>4.5924744606018066</v>
      </c>
      <c r="G130" s="1">
        <v>2</v>
      </c>
      <c r="H130" s="1">
        <v>2</v>
      </c>
      <c r="I130" s="1">
        <f t="shared" si="5"/>
        <v>4.5932784360997818</v>
      </c>
      <c r="J130" s="1">
        <f t="shared" si="3"/>
        <v>0.99982496695787992</v>
      </c>
    </row>
    <row r="131" spans="1:10">
      <c r="A131" s="1">
        <v>28</v>
      </c>
      <c r="B131" s="1" t="s">
        <v>28</v>
      </c>
      <c r="C131" s="3">
        <v>41000</v>
      </c>
      <c r="D131" s="1">
        <v>97.830036501053542</v>
      </c>
      <c r="E131" s="1">
        <v>4.5832314491271973</v>
      </c>
      <c r="F131" s="1">
        <v>4.590095043182373</v>
      </c>
      <c r="G131" s="1">
        <v>2</v>
      </c>
      <c r="H131" s="1">
        <v>2</v>
      </c>
      <c r="I131" s="1">
        <f t="shared" si="5"/>
        <v>4.5932784360997818</v>
      </c>
      <c r="J131" s="1">
        <f t="shared" ref="J131:J194" si="6">F131/I131</f>
        <v>0.99930694536338371</v>
      </c>
    </row>
    <row r="132" spans="1:10">
      <c r="A132" s="1">
        <v>29</v>
      </c>
      <c r="B132" s="1" t="s">
        <v>29</v>
      </c>
      <c r="C132" s="3">
        <v>41000</v>
      </c>
      <c r="D132" s="1">
        <v>99.167802230362085</v>
      </c>
      <c r="E132" s="1">
        <v>4.5968132019042969</v>
      </c>
      <c r="F132" s="1">
        <v>4.5941481590270996</v>
      </c>
      <c r="G132" s="1">
        <v>5</v>
      </c>
      <c r="H132" s="1">
        <v>4</v>
      </c>
      <c r="I132" s="1">
        <f t="shared" si="5"/>
        <v>4.5932784360997818</v>
      </c>
      <c r="J132" s="1">
        <f t="shared" si="6"/>
        <v>1.0001893468770546</v>
      </c>
    </row>
    <row r="133" spans="1:10">
      <c r="A133" s="1">
        <v>30</v>
      </c>
      <c r="B133" s="1" t="s">
        <v>30</v>
      </c>
      <c r="C133" s="3">
        <v>41000</v>
      </c>
      <c r="D133" s="1">
        <v>99.311745322416357</v>
      </c>
      <c r="E133" s="1">
        <v>4.5982637405395508</v>
      </c>
      <c r="F133" s="1">
        <v>4.5907101631164551</v>
      </c>
      <c r="G133" s="1">
        <v>4</v>
      </c>
      <c r="H133" s="1">
        <v>3</v>
      </c>
      <c r="I133" s="1">
        <f t="shared" si="5"/>
        <v>4.5932784360997818</v>
      </c>
      <c r="J133" s="1">
        <f t="shared" si="6"/>
        <v>0.99944086276957611</v>
      </c>
    </row>
    <row r="134" spans="1:10">
      <c r="A134" s="1">
        <v>31</v>
      </c>
      <c r="B134" s="1" t="s">
        <v>31</v>
      </c>
      <c r="C134" s="3">
        <v>41000</v>
      </c>
      <c r="D134" s="1">
        <v>98.968996649767334</v>
      </c>
      <c r="E134" s="1">
        <v>4.5948066711425781</v>
      </c>
      <c r="F134" s="1">
        <v>4.5930194854736328</v>
      </c>
      <c r="G134" s="1">
        <v>2</v>
      </c>
      <c r="H134" s="1">
        <v>2</v>
      </c>
      <c r="I134" s="1">
        <f t="shared" si="5"/>
        <v>4.5932784360997818</v>
      </c>
      <c r="J134" s="1">
        <f t="shared" si="6"/>
        <v>0.99994362400848291</v>
      </c>
    </row>
    <row r="135" spans="1:10">
      <c r="A135" s="1">
        <v>32</v>
      </c>
      <c r="B135" s="1" t="s">
        <v>32</v>
      </c>
      <c r="C135" s="3">
        <v>41000</v>
      </c>
      <c r="D135" s="1">
        <v>99.265513591685504</v>
      </c>
      <c r="E135" s="1">
        <v>4.5977983474731445</v>
      </c>
      <c r="F135" s="1">
        <v>4.594627857208252</v>
      </c>
      <c r="G135" s="1">
        <v>4</v>
      </c>
      <c r="H135" s="1">
        <v>3</v>
      </c>
      <c r="I135" s="1">
        <f t="shared" si="5"/>
        <v>4.5932784360997818</v>
      </c>
      <c r="J135" s="1">
        <f t="shared" si="6"/>
        <v>1.0002937816914961</v>
      </c>
    </row>
    <row r="136" spans="1:10">
      <c r="A136" s="1">
        <v>33</v>
      </c>
      <c r="B136" s="1" t="s">
        <v>33</v>
      </c>
      <c r="C136" s="3">
        <v>41000</v>
      </c>
      <c r="D136" s="1">
        <v>98.970539248312917</v>
      </c>
      <c r="E136" s="1">
        <v>4.5948224067687988</v>
      </c>
      <c r="F136" s="1">
        <v>4.5944194793701172</v>
      </c>
      <c r="G136" s="1">
        <v>2</v>
      </c>
      <c r="H136" s="1">
        <v>2</v>
      </c>
      <c r="I136" s="1">
        <f t="shared" si="5"/>
        <v>4.5932784360997818</v>
      </c>
      <c r="J136" s="1">
        <f t="shared" si="6"/>
        <v>1.0002484158724991</v>
      </c>
    </row>
    <row r="137" spans="1:10">
      <c r="A137" s="1">
        <v>34</v>
      </c>
      <c r="B137" s="1" t="s">
        <v>34</v>
      </c>
      <c r="C137" s="3">
        <v>41000</v>
      </c>
      <c r="D137" s="1">
        <v>99.065195163868751</v>
      </c>
      <c r="E137" s="1">
        <v>4.5957779884338379</v>
      </c>
      <c r="F137" s="1">
        <v>4.5963711738586426</v>
      </c>
      <c r="G137" s="1">
        <v>5</v>
      </c>
      <c r="H137" s="1">
        <v>4</v>
      </c>
      <c r="I137" s="1">
        <f t="shared" si="5"/>
        <v>4.5932784360997818</v>
      </c>
      <c r="J137" s="1">
        <f t="shared" si="6"/>
        <v>1.0006733181543175</v>
      </c>
    </row>
    <row r="138" spans="1:10">
      <c r="A138" s="1">
        <v>1</v>
      </c>
      <c r="B138" s="1" t="s">
        <v>1</v>
      </c>
      <c r="C138" s="3">
        <v>41030</v>
      </c>
      <c r="D138" s="1">
        <v>99.493882438946159</v>
      </c>
      <c r="E138" s="1">
        <v>4.6000962257385254</v>
      </c>
      <c r="F138" s="1">
        <v>4.5995025634765625</v>
      </c>
      <c r="G138" s="1">
        <v>5</v>
      </c>
      <c r="H138" s="1">
        <v>4</v>
      </c>
      <c r="I138" s="1">
        <f>AVERAGE(F138:F171)</f>
        <v>4.5983969604267791</v>
      </c>
      <c r="J138" s="1">
        <f t="shared" si="6"/>
        <v>1.0002404322765734</v>
      </c>
    </row>
    <row r="139" spans="1:10">
      <c r="A139" s="1">
        <v>2</v>
      </c>
      <c r="B139" s="1" t="s">
        <v>2</v>
      </c>
      <c r="C139" s="3">
        <v>41030</v>
      </c>
      <c r="D139" s="1">
        <v>99.52022486245545</v>
      </c>
      <c r="E139" s="1">
        <v>4.6003608703613281</v>
      </c>
      <c r="F139" s="1">
        <v>4.5999546051025391</v>
      </c>
      <c r="G139" s="1">
        <v>4</v>
      </c>
      <c r="H139" s="1">
        <v>3</v>
      </c>
      <c r="I139" s="1">
        <f>I138</f>
        <v>4.5983969604267791</v>
      </c>
      <c r="J139" s="1">
        <f t="shared" si="6"/>
        <v>1.0003387364529781</v>
      </c>
    </row>
    <row r="140" spans="1:10">
      <c r="A140" s="1">
        <v>3</v>
      </c>
      <c r="B140" s="1" t="s">
        <v>3</v>
      </c>
      <c r="C140" s="3">
        <v>41030</v>
      </c>
      <c r="D140" s="1">
        <v>98.768199133182364</v>
      </c>
      <c r="E140" s="1">
        <v>4.592775821685791</v>
      </c>
      <c r="F140" s="1">
        <v>4.5982847213745117</v>
      </c>
      <c r="G140" s="1">
        <v>1</v>
      </c>
      <c r="H140" s="1">
        <v>1</v>
      </c>
      <c r="I140" s="1">
        <f t="shared" ref="I140:I171" si="7">I139</f>
        <v>4.5983969604267791</v>
      </c>
      <c r="J140" s="1">
        <f t="shared" si="6"/>
        <v>0.9999755917000569</v>
      </c>
    </row>
    <row r="141" spans="1:10">
      <c r="A141" s="1">
        <v>4</v>
      </c>
      <c r="B141" s="1" t="s">
        <v>4</v>
      </c>
      <c r="C141" s="3">
        <v>41030</v>
      </c>
      <c r="D141" s="1">
        <v>98.955205649150656</v>
      </c>
      <c r="E141" s="1">
        <v>4.5946674346923828</v>
      </c>
      <c r="F141" s="1">
        <v>4.5975537300109863</v>
      </c>
      <c r="G141" s="1">
        <v>1</v>
      </c>
      <c r="H141" s="1">
        <v>1</v>
      </c>
      <c r="I141" s="1">
        <f t="shared" si="7"/>
        <v>4.5983969604267791</v>
      </c>
      <c r="J141" s="1">
        <f t="shared" si="6"/>
        <v>0.99981662513631386</v>
      </c>
    </row>
    <row r="142" spans="1:10">
      <c r="A142" s="1">
        <v>5</v>
      </c>
      <c r="B142" s="1" t="s">
        <v>5</v>
      </c>
      <c r="C142" s="3">
        <v>41030</v>
      </c>
      <c r="D142" s="1">
        <v>98.181334948331084</v>
      </c>
      <c r="E142" s="1">
        <v>4.5868163108825684</v>
      </c>
      <c r="F142" s="1">
        <v>4.5969481468200684</v>
      </c>
      <c r="G142" s="1">
        <v>1</v>
      </c>
      <c r="H142" s="1">
        <v>1</v>
      </c>
      <c r="I142" s="1">
        <f t="shared" si="7"/>
        <v>4.5983969604267791</v>
      </c>
      <c r="J142" s="1">
        <f t="shared" si="6"/>
        <v>0.99968493072277598</v>
      </c>
    </row>
    <row r="143" spans="1:10">
      <c r="A143" s="1">
        <v>6</v>
      </c>
      <c r="B143" s="1" t="s">
        <v>6</v>
      </c>
      <c r="C143" s="3">
        <v>41030</v>
      </c>
      <c r="D143" s="1">
        <v>99.274710343243854</v>
      </c>
      <c r="E143" s="1">
        <v>4.5978908538818359</v>
      </c>
      <c r="F143" s="1">
        <v>4.5984225273132324</v>
      </c>
      <c r="G143" s="1">
        <v>5</v>
      </c>
      <c r="H143" s="1">
        <v>4</v>
      </c>
      <c r="I143" s="1">
        <f t="shared" si="7"/>
        <v>4.5983969604267791</v>
      </c>
      <c r="J143" s="1">
        <f t="shared" si="6"/>
        <v>1.000005559956366</v>
      </c>
    </row>
    <row r="144" spans="1:10">
      <c r="A144" s="1">
        <v>7</v>
      </c>
      <c r="B144" s="1" t="s">
        <v>7</v>
      </c>
      <c r="C144" s="3">
        <v>41030</v>
      </c>
      <c r="D144" s="1">
        <v>98.848489968795946</v>
      </c>
      <c r="E144" s="1">
        <v>4.5935883522033691</v>
      </c>
      <c r="F144" s="1">
        <v>4.5961432456970215</v>
      </c>
      <c r="G144" s="1">
        <v>4</v>
      </c>
      <c r="H144" s="1">
        <v>3</v>
      </c>
      <c r="I144" s="1">
        <f t="shared" si="7"/>
        <v>4.5983969604267791</v>
      </c>
      <c r="J144" s="1">
        <f t="shared" si="6"/>
        <v>0.99950989121879807</v>
      </c>
    </row>
    <row r="145" spans="1:10">
      <c r="A145" s="1">
        <v>8</v>
      </c>
      <c r="B145" s="1" t="s">
        <v>8</v>
      </c>
      <c r="C145" s="3">
        <v>41030</v>
      </c>
      <c r="D145" s="1">
        <v>99.14482735397192</v>
      </c>
      <c r="E145" s="1">
        <v>4.5965814590454102</v>
      </c>
      <c r="F145" s="1">
        <v>4.598243236541748</v>
      </c>
      <c r="G145" s="1">
        <v>3</v>
      </c>
      <c r="H145" s="1">
        <v>2</v>
      </c>
      <c r="I145" s="1">
        <f t="shared" si="7"/>
        <v>4.5983969604267791</v>
      </c>
      <c r="J145" s="1">
        <f t="shared" si="6"/>
        <v>0.99996657011424761</v>
      </c>
    </row>
    <row r="146" spans="1:10">
      <c r="A146" s="1">
        <v>9</v>
      </c>
      <c r="B146" s="1" t="s">
        <v>9</v>
      </c>
      <c r="C146" s="3">
        <v>41030</v>
      </c>
      <c r="D146" s="1">
        <v>98.997343215254247</v>
      </c>
      <c r="E146" s="1">
        <v>4.5950932502746582</v>
      </c>
      <c r="F146" s="1">
        <v>4.6002078056335449</v>
      </c>
      <c r="G146" s="1">
        <v>4</v>
      </c>
      <c r="H146" s="1">
        <v>3</v>
      </c>
      <c r="I146" s="1">
        <f t="shared" si="7"/>
        <v>4.5983969604267791</v>
      </c>
      <c r="J146" s="1">
        <f t="shared" si="6"/>
        <v>1.0003937992353313</v>
      </c>
    </row>
    <row r="147" spans="1:10">
      <c r="A147" s="1">
        <v>10</v>
      </c>
      <c r="B147" s="1" t="s">
        <v>10</v>
      </c>
      <c r="C147" s="3">
        <v>41030</v>
      </c>
      <c r="D147" s="1">
        <v>99.034370789447379</v>
      </c>
      <c r="E147" s="1">
        <v>4.5954670906066895</v>
      </c>
      <c r="F147" s="1">
        <v>4.6000537872314453</v>
      </c>
      <c r="G147" s="1">
        <v>4</v>
      </c>
      <c r="H147" s="1">
        <v>3</v>
      </c>
      <c r="I147" s="1">
        <f t="shared" si="7"/>
        <v>4.5983969604267791</v>
      </c>
      <c r="J147" s="1">
        <f t="shared" si="6"/>
        <v>1.0003603053018095</v>
      </c>
    </row>
    <row r="148" spans="1:10">
      <c r="A148" s="1">
        <v>11</v>
      </c>
      <c r="B148" s="1" t="s">
        <v>11</v>
      </c>
      <c r="C148" s="3">
        <v>41030</v>
      </c>
      <c r="D148" s="1">
        <v>99.091266061581791</v>
      </c>
      <c r="E148" s="1">
        <v>4.596041202545166</v>
      </c>
      <c r="F148" s="1">
        <v>4.5992622375488281</v>
      </c>
      <c r="G148" s="1">
        <v>4</v>
      </c>
      <c r="H148" s="1">
        <v>3</v>
      </c>
      <c r="I148" s="1">
        <f t="shared" si="7"/>
        <v>4.5983969604267791</v>
      </c>
      <c r="J148" s="1">
        <f t="shared" si="6"/>
        <v>1.0001881692967127</v>
      </c>
    </row>
    <row r="149" spans="1:10">
      <c r="A149" s="1">
        <v>12</v>
      </c>
      <c r="B149" s="1" t="s">
        <v>12</v>
      </c>
      <c r="C149" s="3">
        <v>41030</v>
      </c>
      <c r="D149" s="1">
        <v>98.993816014525436</v>
      </c>
      <c r="E149" s="1">
        <v>4.595057487487793</v>
      </c>
      <c r="F149" s="1">
        <v>4.5999422073364258</v>
      </c>
      <c r="G149" s="1">
        <v>4</v>
      </c>
      <c r="H149" s="1">
        <v>3</v>
      </c>
      <c r="I149" s="1">
        <f t="shared" si="7"/>
        <v>4.5983969604267791</v>
      </c>
      <c r="J149" s="1">
        <f t="shared" si="6"/>
        <v>1.0003360403468742</v>
      </c>
    </row>
    <row r="150" spans="1:10">
      <c r="A150" s="1">
        <v>13</v>
      </c>
      <c r="B150" s="1" t="s">
        <v>13</v>
      </c>
      <c r="C150" s="3">
        <v>41030</v>
      </c>
      <c r="D150" s="1">
        <v>99.361923435710253</v>
      </c>
      <c r="E150" s="1">
        <v>4.5987691879272461</v>
      </c>
      <c r="F150" s="1">
        <v>4.59588623046875</v>
      </c>
      <c r="G150" s="1">
        <v>1</v>
      </c>
      <c r="H150" s="1">
        <v>1</v>
      </c>
      <c r="I150" s="1">
        <f t="shared" si="7"/>
        <v>4.5983969604267791</v>
      </c>
      <c r="J150" s="1">
        <f t="shared" si="6"/>
        <v>0.99945399886533581</v>
      </c>
    </row>
    <row r="151" spans="1:10">
      <c r="A151" s="1">
        <v>14</v>
      </c>
      <c r="B151" s="1" t="s">
        <v>14</v>
      </c>
      <c r="C151" s="3">
        <v>41030</v>
      </c>
      <c r="D151" s="1">
        <v>99.018440290385044</v>
      </c>
      <c r="E151" s="1">
        <v>4.5953059196472168</v>
      </c>
      <c r="F151" s="1">
        <v>4.5976738929748535</v>
      </c>
      <c r="G151" s="1">
        <v>3</v>
      </c>
      <c r="H151" s="1">
        <v>2</v>
      </c>
      <c r="I151" s="1">
        <f t="shared" si="7"/>
        <v>4.5983969604267791</v>
      </c>
      <c r="J151" s="1">
        <f t="shared" si="6"/>
        <v>0.99984275662624422</v>
      </c>
    </row>
    <row r="152" spans="1:10">
      <c r="A152" s="1">
        <v>15</v>
      </c>
      <c r="B152" s="1" t="s">
        <v>15</v>
      </c>
      <c r="C152" s="3">
        <v>41030</v>
      </c>
      <c r="D152" s="1">
        <v>98.825988549419066</v>
      </c>
      <c r="E152" s="1">
        <v>4.593360424041748</v>
      </c>
      <c r="F152" s="1">
        <v>4.60137939453125</v>
      </c>
      <c r="G152" s="1">
        <v>4</v>
      </c>
      <c r="H152" s="1">
        <v>3</v>
      </c>
      <c r="I152" s="1">
        <f t="shared" si="7"/>
        <v>4.5983969604267791</v>
      </c>
      <c r="J152" s="1">
        <f t="shared" si="6"/>
        <v>1.0006485812621524</v>
      </c>
    </row>
    <row r="153" spans="1:10">
      <c r="A153" s="1">
        <v>16</v>
      </c>
      <c r="B153" s="1" t="s">
        <v>16</v>
      </c>
      <c r="C153" s="3">
        <v>41030</v>
      </c>
      <c r="D153" s="1">
        <v>98.966823921295486</v>
      </c>
      <c r="E153" s="1">
        <v>4.5947847366333008</v>
      </c>
      <c r="F153" s="1">
        <v>4.6001229286193848</v>
      </c>
      <c r="G153" s="1">
        <v>2</v>
      </c>
      <c r="H153" s="1">
        <v>2</v>
      </c>
      <c r="I153" s="1">
        <f t="shared" si="7"/>
        <v>4.5983969604267791</v>
      </c>
      <c r="J153" s="1">
        <f t="shared" si="6"/>
        <v>1.0003753412781582</v>
      </c>
    </row>
    <row r="154" spans="1:10">
      <c r="A154" s="1">
        <v>17</v>
      </c>
      <c r="B154" s="1" t="s">
        <v>17</v>
      </c>
      <c r="C154" s="3">
        <v>41030</v>
      </c>
      <c r="D154" s="1">
        <v>98.534836702567802</v>
      </c>
      <c r="E154" s="1">
        <v>4.5904102325439453</v>
      </c>
      <c r="F154" s="1">
        <v>4.597684383392334</v>
      </c>
      <c r="G154" s="1">
        <v>1</v>
      </c>
      <c r="H154" s="1">
        <v>1</v>
      </c>
      <c r="I154" s="1">
        <f t="shared" si="7"/>
        <v>4.5983969604267791</v>
      </c>
      <c r="J154" s="1">
        <f t="shared" si="6"/>
        <v>0.99984503794679369</v>
      </c>
    </row>
    <row r="155" spans="1:10">
      <c r="A155" s="1">
        <v>18</v>
      </c>
      <c r="B155" s="1" t="s">
        <v>18</v>
      </c>
      <c r="C155" s="3">
        <v>41030</v>
      </c>
      <c r="D155" s="1">
        <v>99.43534973164347</v>
      </c>
      <c r="E155" s="1">
        <v>4.5995078086853027</v>
      </c>
      <c r="F155" s="1">
        <v>4.5971698760986328</v>
      </c>
      <c r="G155" s="1">
        <v>3</v>
      </c>
      <c r="H155" s="1">
        <v>2</v>
      </c>
      <c r="I155" s="1">
        <f t="shared" si="7"/>
        <v>4.5983969604267791</v>
      </c>
      <c r="J155" s="1">
        <f t="shared" si="6"/>
        <v>0.9997331495434808</v>
      </c>
    </row>
    <row r="156" spans="1:10">
      <c r="A156" s="1">
        <v>19</v>
      </c>
      <c r="B156" s="1" t="s">
        <v>19</v>
      </c>
      <c r="C156" s="3">
        <v>41030</v>
      </c>
      <c r="D156" s="1">
        <v>98.816771424856412</v>
      </c>
      <c r="E156" s="1">
        <v>4.5932674407958984</v>
      </c>
      <c r="F156" s="1">
        <v>4.5991230010986328</v>
      </c>
      <c r="G156" s="1">
        <v>3</v>
      </c>
      <c r="H156" s="1">
        <v>2</v>
      </c>
      <c r="I156" s="1">
        <f t="shared" si="7"/>
        <v>4.5983969604267791</v>
      </c>
      <c r="J156" s="1">
        <f t="shared" si="6"/>
        <v>1.0001578899512378</v>
      </c>
    </row>
    <row r="157" spans="1:10">
      <c r="A157" s="1">
        <v>20</v>
      </c>
      <c r="B157" s="1" t="s">
        <v>20</v>
      </c>
      <c r="C157" s="3">
        <v>41030</v>
      </c>
      <c r="D157" s="1">
        <v>99.206983032123929</v>
      </c>
      <c r="E157" s="1">
        <v>4.5972084999084473</v>
      </c>
      <c r="F157" s="1">
        <v>4.5966548919677734</v>
      </c>
      <c r="G157" s="1">
        <v>2</v>
      </c>
      <c r="H157" s="1">
        <v>2</v>
      </c>
      <c r="I157" s="1">
        <f t="shared" si="7"/>
        <v>4.5983969604267791</v>
      </c>
      <c r="J157" s="1">
        <f t="shared" si="6"/>
        <v>0.99962115744377922</v>
      </c>
    </row>
    <row r="158" spans="1:10">
      <c r="A158" s="1">
        <v>21</v>
      </c>
      <c r="B158" s="1" t="s">
        <v>21</v>
      </c>
      <c r="C158" s="3">
        <v>41030</v>
      </c>
      <c r="D158" s="1">
        <v>99.466190199433015</v>
      </c>
      <c r="E158" s="1">
        <v>4.5998177528381348</v>
      </c>
      <c r="F158" s="1">
        <v>4.5943031311035156</v>
      </c>
      <c r="G158" s="1">
        <v>4</v>
      </c>
      <c r="H158" s="1">
        <v>3</v>
      </c>
      <c r="I158" s="1">
        <f t="shared" si="7"/>
        <v>4.5983969604267791</v>
      </c>
      <c r="J158" s="1">
        <f t="shared" si="6"/>
        <v>0.99910972685514221</v>
      </c>
    </row>
    <row r="159" spans="1:10">
      <c r="A159" s="1">
        <v>22</v>
      </c>
      <c r="B159" s="1" t="s">
        <v>22</v>
      </c>
      <c r="C159" s="3">
        <v>41030</v>
      </c>
      <c r="D159" s="1">
        <v>99.085850907608318</v>
      </c>
      <c r="E159" s="1">
        <v>4.5959868431091309</v>
      </c>
      <c r="F159" s="1">
        <v>4.6013550758361816</v>
      </c>
      <c r="G159" s="1">
        <v>4</v>
      </c>
      <c r="H159" s="1">
        <v>3</v>
      </c>
      <c r="I159" s="1">
        <f t="shared" si="7"/>
        <v>4.5983969604267791</v>
      </c>
      <c r="J159" s="1">
        <f t="shared" si="6"/>
        <v>1.0006432927463331</v>
      </c>
    </row>
    <row r="160" spans="1:10">
      <c r="A160" s="1">
        <v>23</v>
      </c>
      <c r="B160" s="1" t="s">
        <v>23</v>
      </c>
      <c r="C160" s="3">
        <v>41030</v>
      </c>
      <c r="D160" s="1">
        <v>99.05971118779668</v>
      </c>
      <c r="E160" s="1">
        <v>4.5957226753234863</v>
      </c>
      <c r="F160" s="1">
        <v>4.5992245674133301</v>
      </c>
      <c r="G160" s="1">
        <v>4</v>
      </c>
      <c r="H160" s="1">
        <v>3</v>
      </c>
      <c r="I160" s="1">
        <f t="shared" si="7"/>
        <v>4.5983969604267791</v>
      </c>
      <c r="J160" s="1">
        <f t="shared" si="6"/>
        <v>1.0001799772820121</v>
      </c>
    </row>
    <row r="161" spans="1:10">
      <c r="A161" s="1">
        <v>24</v>
      </c>
      <c r="B161" s="1" t="s">
        <v>24</v>
      </c>
      <c r="C161" s="3">
        <v>41030</v>
      </c>
      <c r="D161" s="1">
        <v>98.682000552210042</v>
      </c>
      <c r="E161" s="1">
        <v>4.5919027328491211</v>
      </c>
      <c r="F161" s="1">
        <v>4.5990886688232422</v>
      </c>
      <c r="G161" s="1">
        <v>2</v>
      </c>
      <c r="H161" s="1">
        <v>2</v>
      </c>
      <c r="I161" s="1">
        <f t="shared" si="7"/>
        <v>4.5983969604267791</v>
      </c>
      <c r="J161" s="1">
        <f t="shared" si="6"/>
        <v>1.0001504238112577</v>
      </c>
    </row>
    <row r="162" spans="1:10">
      <c r="A162" s="1">
        <v>25</v>
      </c>
      <c r="B162" s="1" t="s">
        <v>25</v>
      </c>
      <c r="C162" s="3">
        <v>41030</v>
      </c>
      <c r="D162" s="1">
        <v>99.297763876793482</v>
      </c>
      <c r="E162" s="1">
        <v>4.5981230735778809</v>
      </c>
      <c r="F162" s="1">
        <v>4.599423885345459</v>
      </c>
      <c r="G162" s="1">
        <v>3</v>
      </c>
      <c r="H162" s="1">
        <v>2</v>
      </c>
      <c r="I162" s="1">
        <f t="shared" si="7"/>
        <v>4.5983969604267791</v>
      </c>
      <c r="J162" s="1">
        <f t="shared" si="6"/>
        <v>1.0002233223724524</v>
      </c>
    </row>
    <row r="163" spans="1:10">
      <c r="A163" s="1">
        <v>26</v>
      </c>
      <c r="B163" s="1" t="s">
        <v>26</v>
      </c>
      <c r="C163" s="3">
        <v>41030</v>
      </c>
      <c r="D163" s="1">
        <v>98.759838129595579</v>
      </c>
      <c r="E163" s="1">
        <v>4.5926909446716309</v>
      </c>
      <c r="F163" s="1">
        <v>4.5965657234191895</v>
      </c>
      <c r="G163" s="1">
        <v>4</v>
      </c>
      <c r="H163" s="1">
        <v>3</v>
      </c>
      <c r="I163" s="1">
        <f t="shared" si="7"/>
        <v>4.5983969604267791</v>
      </c>
      <c r="J163" s="1">
        <f t="shared" si="6"/>
        <v>0.99960176621910868</v>
      </c>
    </row>
    <row r="164" spans="1:10">
      <c r="A164" s="1">
        <v>27</v>
      </c>
      <c r="B164" s="1" t="s">
        <v>27</v>
      </c>
      <c r="C164" s="3">
        <v>41030</v>
      </c>
      <c r="D164" s="1">
        <v>99.054673947004318</v>
      </c>
      <c r="E164" s="1">
        <v>4.5956721305847168</v>
      </c>
      <c r="F164" s="1">
        <v>4.5968904495239258</v>
      </c>
      <c r="G164" s="1">
        <v>2</v>
      </c>
      <c r="H164" s="1">
        <v>2</v>
      </c>
      <c r="I164" s="1">
        <f t="shared" si="7"/>
        <v>4.5983969604267791</v>
      </c>
      <c r="J164" s="1">
        <f t="shared" si="6"/>
        <v>0.99967238345975384</v>
      </c>
    </row>
    <row r="165" spans="1:10">
      <c r="A165" s="1">
        <v>28</v>
      </c>
      <c r="B165" s="1" t="s">
        <v>28</v>
      </c>
      <c r="C165" s="3">
        <v>41030</v>
      </c>
      <c r="D165" s="1">
        <v>98.670283021359467</v>
      </c>
      <c r="E165" s="1">
        <v>4.5917840003967285</v>
      </c>
      <c r="F165" s="1">
        <v>4.595512866973877</v>
      </c>
      <c r="G165" s="1">
        <v>2</v>
      </c>
      <c r="H165" s="1">
        <v>2</v>
      </c>
      <c r="I165" s="1">
        <f t="shared" si="7"/>
        <v>4.5983969604267791</v>
      </c>
      <c r="J165" s="1">
        <f t="shared" si="6"/>
        <v>0.99937280459305222</v>
      </c>
    </row>
    <row r="166" spans="1:10">
      <c r="A166" s="1">
        <v>29</v>
      </c>
      <c r="B166" s="1" t="s">
        <v>29</v>
      </c>
      <c r="C166" s="3">
        <v>41030</v>
      </c>
      <c r="D166" s="1">
        <v>99.220089374266891</v>
      </c>
      <c r="E166" s="1">
        <v>4.5973405838012695</v>
      </c>
      <c r="F166" s="1">
        <v>4.5987114906311035</v>
      </c>
      <c r="G166" s="1">
        <v>5</v>
      </c>
      <c r="H166" s="1">
        <v>4</v>
      </c>
      <c r="I166" s="1">
        <f t="shared" si="7"/>
        <v>4.5983969604267791</v>
      </c>
      <c r="J166" s="1">
        <f t="shared" si="6"/>
        <v>1.0000683999678652</v>
      </c>
    </row>
    <row r="167" spans="1:10">
      <c r="A167" s="1">
        <v>30</v>
      </c>
      <c r="B167" s="1" t="s">
        <v>30</v>
      </c>
      <c r="C167" s="3">
        <v>41030</v>
      </c>
      <c r="D167" s="1">
        <v>98.977839162767651</v>
      </c>
      <c r="E167" s="1">
        <v>4.5948958396911621</v>
      </c>
      <c r="F167" s="1">
        <v>4.5954084396362305</v>
      </c>
      <c r="G167" s="1">
        <v>4</v>
      </c>
      <c r="H167" s="1">
        <v>3</v>
      </c>
      <c r="I167" s="1">
        <f t="shared" si="7"/>
        <v>4.5983969604267791</v>
      </c>
      <c r="J167" s="1">
        <f t="shared" si="6"/>
        <v>0.99935009508394612</v>
      </c>
    </row>
    <row r="168" spans="1:10">
      <c r="A168" s="1">
        <v>31</v>
      </c>
      <c r="B168" s="1" t="s">
        <v>31</v>
      </c>
      <c r="C168" s="3">
        <v>41030</v>
      </c>
      <c r="D168" s="1">
        <v>98.681855059218265</v>
      </c>
      <c r="E168" s="1">
        <v>4.5919013023376465</v>
      </c>
      <c r="F168" s="1">
        <v>4.5989894866943359</v>
      </c>
      <c r="G168" s="1">
        <v>2</v>
      </c>
      <c r="H168" s="1">
        <v>2</v>
      </c>
      <c r="I168" s="1">
        <f t="shared" si="7"/>
        <v>4.5983969604267791</v>
      </c>
      <c r="J168" s="1">
        <f t="shared" si="6"/>
        <v>1.0001288549624263</v>
      </c>
    </row>
    <row r="169" spans="1:10">
      <c r="A169" s="1">
        <v>32</v>
      </c>
      <c r="B169" s="1" t="s">
        <v>32</v>
      </c>
      <c r="C169" s="3">
        <v>41030</v>
      </c>
      <c r="D169" s="1">
        <v>99.303122667695646</v>
      </c>
      <c r="E169" s="1">
        <v>4.5981769561767578</v>
      </c>
      <c r="F169" s="1">
        <v>4.5987677574157715</v>
      </c>
      <c r="G169" s="1">
        <v>4</v>
      </c>
      <c r="H169" s="1">
        <v>3</v>
      </c>
      <c r="I169" s="1">
        <f t="shared" si="7"/>
        <v>4.5983969604267791</v>
      </c>
      <c r="J169" s="1">
        <f t="shared" si="6"/>
        <v>1.0000806361417214</v>
      </c>
    </row>
    <row r="170" spans="1:10">
      <c r="A170" s="1">
        <v>33</v>
      </c>
      <c r="B170" s="1" t="s">
        <v>33</v>
      </c>
      <c r="C170" s="3">
        <v>41030</v>
      </c>
      <c r="D170" s="1">
        <v>99.038140214290038</v>
      </c>
      <c r="E170" s="1">
        <v>4.5955052375793457</v>
      </c>
      <c r="F170" s="1">
        <v>4.5998311042785645</v>
      </c>
      <c r="G170" s="1">
        <v>2</v>
      </c>
      <c r="H170" s="1">
        <v>2</v>
      </c>
      <c r="I170" s="1">
        <f t="shared" si="7"/>
        <v>4.5983969604267791</v>
      </c>
      <c r="J170" s="1">
        <f t="shared" si="6"/>
        <v>1.0003118790883274</v>
      </c>
    </row>
    <row r="171" spans="1:10">
      <c r="A171" s="1">
        <v>34</v>
      </c>
      <c r="B171" s="1" t="s">
        <v>34</v>
      </c>
      <c r="C171" s="3">
        <v>41030</v>
      </c>
      <c r="D171" s="1">
        <v>99.074404371993239</v>
      </c>
      <c r="E171" s="1">
        <v>4.5958709716796875</v>
      </c>
      <c r="F171" s="1">
        <v>4.6012105941772461</v>
      </c>
      <c r="G171" s="1">
        <v>5</v>
      </c>
      <c r="H171" s="1">
        <v>4</v>
      </c>
      <c r="I171" s="1">
        <f t="shared" si="7"/>
        <v>4.5983969604267791</v>
      </c>
      <c r="J171" s="1">
        <f t="shared" si="6"/>
        <v>1.0006118727405835</v>
      </c>
    </row>
    <row r="172" spans="1:10">
      <c r="A172" s="1">
        <v>1</v>
      </c>
      <c r="B172" s="1" t="s">
        <v>1</v>
      </c>
      <c r="C172" s="3">
        <v>41061</v>
      </c>
      <c r="D172" s="1">
        <v>99.87565660760842</v>
      </c>
      <c r="E172" s="1">
        <v>4.6039261817932129</v>
      </c>
      <c r="F172" s="1">
        <v>4.6032748222351074</v>
      </c>
      <c r="G172" s="1">
        <v>5</v>
      </c>
      <c r="H172" s="1">
        <v>4</v>
      </c>
      <c r="I172" s="1">
        <f>AVERAGE(F172:F205)</f>
        <v>4.6035218940061684</v>
      </c>
      <c r="J172" s="1">
        <f t="shared" si="6"/>
        <v>0.99994632983686194</v>
      </c>
    </row>
    <row r="173" spans="1:10">
      <c r="A173" s="1">
        <v>2</v>
      </c>
      <c r="B173" s="1" t="s">
        <v>2</v>
      </c>
      <c r="C173" s="3">
        <v>41061</v>
      </c>
      <c r="D173" s="1">
        <v>99.740232773246873</v>
      </c>
      <c r="E173" s="1">
        <v>4.6025691032409668</v>
      </c>
      <c r="F173" s="1">
        <v>4.6047143936157227</v>
      </c>
      <c r="G173" s="1">
        <v>4</v>
      </c>
      <c r="H173" s="1">
        <v>3</v>
      </c>
      <c r="I173" s="1">
        <f>I172</f>
        <v>4.6035218940061684</v>
      </c>
      <c r="J173" s="1">
        <f t="shared" si="6"/>
        <v>1.0002590407164365</v>
      </c>
    </row>
    <row r="174" spans="1:10">
      <c r="A174" s="1">
        <v>3</v>
      </c>
      <c r="B174" s="1" t="s">
        <v>3</v>
      </c>
      <c r="C174" s="3">
        <v>41061</v>
      </c>
      <c r="D174" s="1">
        <v>99.182304374226646</v>
      </c>
      <c r="E174" s="1">
        <v>4.5969595909118652</v>
      </c>
      <c r="F174" s="1">
        <v>4.6039252281188965</v>
      </c>
      <c r="G174" s="1">
        <v>1</v>
      </c>
      <c r="H174" s="1">
        <v>1</v>
      </c>
      <c r="I174" s="1">
        <f t="shared" ref="I174:I205" si="8">I173</f>
        <v>4.6035218940061684</v>
      </c>
      <c r="J174" s="1">
        <f t="shared" si="6"/>
        <v>1.0000876142488326</v>
      </c>
    </row>
    <row r="175" spans="1:10">
      <c r="A175" s="1">
        <v>4</v>
      </c>
      <c r="B175" s="1" t="s">
        <v>4</v>
      </c>
      <c r="C175" s="3">
        <v>41061</v>
      </c>
      <c r="D175" s="1">
        <v>99.389972473702699</v>
      </c>
      <c r="E175" s="1">
        <v>4.5990509986877441</v>
      </c>
      <c r="F175" s="1">
        <v>4.6040182113647461</v>
      </c>
      <c r="G175" s="1">
        <v>1</v>
      </c>
      <c r="H175" s="1">
        <v>1</v>
      </c>
      <c r="I175" s="1">
        <f t="shared" si="8"/>
        <v>4.6035218940061684</v>
      </c>
      <c r="J175" s="1">
        <f t="shared" si="6"/>
        <v>1.0001078125335352</v>
      </c>
    </row>
    <row r="176" spans="1:10">
      <c r="A176" s="1">
        <v>5</v>
      </c>
      <c r="B176" s="1" t="s">
        <v>5</v>
      </c>
      <c r="C176" s="3">
        <v>41061</v>
      </c>
      <c r="D176" s="1">
        <v>99.234822022340623</v>
      </c>
      <c r="E176" s="1">
        <v>4.5974888801574707</v>
      </c>
      <c r="F176" s="1">
        <v>4.6032209396362305</v>
      </c>
      <c r="G176" s="1">
        <v>1</v>
      </c>
      <c r="H176" s="1">
        <v>1</v>
      </c>
      <c r="I176" s="1">
        <f t="shared" si="8"/>
        <v>4.6035218940061684</v>
      </c>
      <c r="J176" s="1">
        <f t="shared" si="6"/>
        <v>0.99993462518982912</v>
      </c>
    </row>
    <row r="177" spans="1:10">
      <c r="A177" s="1">
        <v>6</v>
      </c>
      <c r="B177" s="1" t="s">
        <v>6</v>
      </c>
      <c r="C177" s="3">
        <v>41061</v>
      </c>
      <c r="D177" s="1">
        <v>99.553623680482204</v>
      </c>
      <c r="E177" s="1">
        <v>4.6006965637207031</v>
      </c>
      <c r="F177" s="1">
        <v>4.6024041175842285</v>
      </c>
      <c r="G177" s="1">
        <v>5</v>
      </c>
      <c r="H177" s="1">
        <v>4</v>
      </c>
      <c r="I177" s="1">
        <f t="shared" si="8"/>
        <v>4.6035218940061684</v>
      </c>
      <c r="J177" s="1">
        <f t="shared" si="6"/>
        <v>0.99975719102728822</v>
      </c>
    </row>
    <row r="178" spans="1:10">
      <c r="A178" s="1">
        <v>7</v>
      </c>
      <c r="B178" s="1" t="s">
        <v>7</v>
      </c>
      <c r="C178" s="3">
        <v>41061</v>
      </c>
      <c r="D178" s="1">
        <v>99.898556627416113</v>
      </c>
      <c r="E178" s="1">
        <v>4.6041550636291504</v>
      </c>
      <c r="F178" s="1">
        <v>4.6007080078125</v>
      </c>
      <c r="G178" s="1">
        <v>4</v>
      </c>
      <c r="H178" s="1">
        <v>3</v>
      </c>
      <c r="I178" s="1">
        <f t="shared" si="8"/>
        <v>4.6035218940061684</v>
      </c>
      <c r="J178" s="1">
        <f t="shared" si="6"/>
        <v>0.99938875359812407</v>
      </c>
    </row>
    <row r="179" spans="1:10">
      <c r="A179" s="1">
        <v>8</v>
      </c>
      <c r="B179" s="1" t="s">
        <v>8</v>
      </c>
      <c r="C179" s="3">
        <v>41061</v>
      </c>
      <c r="D179" s="1">
        <v>99.479776102239143</v>
      </c>
      <c r="E179" s="1">
        <v>4.5999546051025391</v>
      </c>
      <c r="F179" s="1">
        <v>4.6034111976623535</v>
      </c>
      <c r="G179" s="1">
        <v>3</v>
      </c>
      <c r="H179" s="1">
        <v>2</v>
      </c>
      <c r="I179" s="1">
        <f t="shared" si="8"/>
        <v>4.6035218940061684</v>
      </c>
      <c r="J179" s="1">
        <f t="shared" si="6"/>
        <v>0.99997595398775907</v>
      </c>
    </row>
    <row r="180" spans="1:10">
      <c r="A180" s="1">
        <v>9</v>
      </c>
      <c r="B180" s="1" t="s">
        <v>9</v>
      </c>
      <c r="C180" s="3">
        <v>41061</v>
      </c>
      <c r="D180" s="1">
        <v>100.34062637972011</v>
      </c>
      <c r="E180" s="1">
        <v>4.6085705757141113</v>
      </c>
      <c r="F180" s="1">
        <v>4.6053977012634277</v>
      </c>
      <c r="G180" s="1">
        <v>4</v>
      </c>
      <c r="H180" s="1">
        <v>3</v>
      </c>
      <c r="I180" s="1">
        <f t="shared" si="8"/>
        <v>4.6035218940061684</v>
      </c>
      <c r="J180" s="1">
        <f t="shared" si="6"/>
        <v>1.0004074722137635</v>
      </c>
    </row>
    <row r="181" spans="1:10">
      <c r="A181" s="1">
        <v>10</v>
      </c>
      <c r="B181" s="1" t="s">
        <v>10</v>
      </c>
      <c r="C181" s="3">
        <v>41061</v>
      </c>
      <c r="D181" s="1">
        <v>99.465709989641397</v>
      </c>
      <c r="E181" s="1">
        <v>4.5998129844665527</v>
      </c>
      <c r="F181" s="1">
        <v>4.6049337387084961</v>
      </c>
      <c r="G181" s="1">
        <v>4</v>
      </c>
      <c r="H181" s="1">
        <v>3</v>
      </c>
      <c r="I181" s="1">
        <f t="shared" si="8"/>
        <v>4.6035218940061684</v>
      </c>
      <c r="J181" s="1">
        <f t="shared" si="6"/>
        <v>1.0003066879521452</v>
      </c>
    </row>
    <row r="182" spans="1:10">
      <c r="A182" s="1">
        <v>11</v>
      </c>
      <c r="B182" s="1" t="s">
        <v>11</v>
      </c>
      <c r="C182" s="3">
        <v>41061</v>
      </c>
      <c r="D182" s="1">
        <v>99.744277605647255</v>
      </c>
      <c r="E182" s="1">
        <v>4.6026096343994141</v>
      </c>
      <c r="F182" s="1">
        <v>4.6042904853820801</v>
      </c>
      <c r="G182" s="1">
        <v>4</v>
      </c>
      <c r="H182" s="1">
        <v>3</v>
      </c>
      <c r="I182" s="1">
        <f t="shared" si="8"/>
        <v>4.6035218940061684</v>
      </c>
      <c r="J182" s="1">
        <f t="shared" si="6"/>
        <v>1.0001669572543823</v>
      </c>
    </row>
    <row r="183" spans="1:10">
      <c r="A183" s="1">
        <v>12</v>
      </c>
      <c r="B183" s="1" t="s">
        <v>12</v>
      </c>
      <c r="C183" s="3">
        <v>41061</v>
      </c>
      <c r="D183" s="1">
        <v>99.45953421017559</v>
      </c>
      <c r="E183" s="1">
        <v>4.5997509956359863</v>
      </c>
      <c r="F183" s="1">
        <v>4.6049704551696777</v>
      </c>
      <c r="G183" s="1">
        <v>4</v>
      </c>
      <c r="H183" s="1">
        <v>3</v>
      </c>
      <c r="I183" s="1">
        <f t="shared" si="8"/>
        <v>4.6035218940061684</v>
      </c>
      <c r="J183" s="1">
        <f t="shared" si="6"/>
        <v>1.0003146636850788</v>
      </c>
    </row>
    <row r="184" spans="1:10">
      <c r="A184" s="1">
        <v>13</v>
      </c>
      <c r="B184" s="1" t="s">
        <v>13</v>
      </c>
      <c r="C184" s="3">
        <v>41061</v>
      </c>
      <c r="D184" s="1">
        <v>99.632119198440861</v>
      </c>
      <c r="E184" s="1">
        <v>4.6014847755432129</v>
      </c>
      <c r="F184" s="1">
        <v>4.601954460144043</v>
      </c>
      <c r="G184" s="1">
        <v>1</v>
      </c>
      <c r="H184" s="1">
        <v>1</v>
      </c>
      <c r="I184" s="1">
        <f t="shared" si="8"/>
        <v>4.6035218940061684</v>
      </c>
      <c r="J184" s="1">
        <f t="shared" si="6"/>
        <v>0.99965951419408561</v>
      </c>
    </row>
    <row r="185" spans="1:10">
      <c r="A185" s="1">
        <v>14</v>
      </c>
      <c r="B185" s="1" t="s">
        <v>14</v>
      </c>
      <c r="C185" s="3">
        <v>41061</v>
      </c>
      <c r="D185" s="1">
        <v>99.542520666410837</v>
      </c>
      <c r="E185" s="1">
        <v>4.6005849838256836</v>
      </c>
      <c r="F185" s="1">
        <v>4.6019864082336426</v>
      </c>
      <c r="G185" s="1">
        <v>3</v>
      </c>
      <c r="H185" s="1">
        <v>2</v>
      </c>
      <c r="I185" s="1">
        <f t="shared" si="8"/>
        <v>4.6035218940061684</v>
      </c>
      <c r="J185" s="1">
        <f t="shared" si="6"/>
        <v>0.99966645411754751</v>
      </c>
    </row>
    <row r="186" spans="1:10">
      <c r="A186" s="1">
        <v>15</v>
      </c>
      <c r="B186" s="1" t="s">
        <v>15</v>
      </c>
      <c r="C186" s="3">
        <v>41061</v>
      </c>
      <c r="D186" s="1">
        <v>99.513661328250691</v>
      </c>
      <c r="E186" s="1">
        <v>4.6002950668334961</v>
      </c>
      <c r="F186" s="1">
        <v>4.6061301231384277</v>
      </c>
      <c r="G186" s="1">
        <v>4</v>
      </c>
      <c r="H186" s="1">
        <v>3</v>
      </c>
      <c r="I186" s="1">
        <f t="shared" si="8"/>
        <v>4.6035218940061684</v>
      </c>
      <c r="J186" s="1">
        <f t="shared" si="6"/>
        <v>1.0005665725486514</v>
      </c>
    </row>
    <row r="187" spans="1:10">
      <c r="A187" s="1">
        <v>16</v>
      </c>
      <c r="B187" s="1" t="s">
        <v>16</v>
      </c>
      <c r="C187" s="3">
        <v>41061</v>
      </c>
      <c r="D187" s="1">
        <v>99.269157774248669</v>
      </c>
      <c r="E187" s="1">
        <v>4.5978350639343262</v>
      </c>
      <c r="F187" s="1">
        <v>4.605924129486084</v>
      </c>
      <c r="G187" s="1">
        <v>2</v>
      </c>
      <c r="H187" s="1">
        <v>2</v>
      </c>
      <c r="I187" s="1">
        <f t="shared" si="8"/>
        <v>4.6035218940061684</v>
      </c>
      <c r="J187" s="1">
        <f t="shared" si="6"/>
        <v>1.0005218255794641</v>
      </c>
    </row>
    <row r="188" spans="1:10">
      <c r="A188" s="1">
        <v>17</v>
      </c>
      <c r="B188" s="1" t="s">
        <v>17</v>
      </c>
      <c r="C188" s="3">
        <v>41061</v>
      </c>
      <c r="D188" s="1">
        <v>99.123190689886854</v>
      </c>
      <c r="E188" s="1">
        <v>4.5963635444641113</v>
      </c>
      <c r="F188" s="1">
        <v>4.6047325134277344</v>
      </c>
      <c r="G188" s="1">
        <v>1</v>
      </c>
      <c r="H188" s="1">
        <v>1</v>
      </c>
      <c r="I188" s="1">
        <f t="shared" si="8"/>
        <v>4.6035218940061684</v>
      </c>
      <c r="J188" s="1">
        <f t="shared" si="6"/>
        <v>1.0002629767924298</v>
      </c>
    </row>
    <row r="189" spans="1:10">
      <c r="A189" s="1">
        <v>18</v>
      </c>
      <c r="B189" s="1" t="s">
        <v>18</v>
      </c>
      <c r="C189" s="3">
        <v>41061</v>
      </c>
      <c r="D189" s="1">
        <v>99.827913109218983</v>
      </c>
      <c r="E189" s="1">
        <v>4.6034479141235352</v>
      </c>
      <c r="F189" s="1">
        <v>4.6016254425048828</v>
      </c>
      <c r="G189" s="1">
        <v>3</v>
      </c>
      <c r="H189" s="1">
        <v>2</v>
      </c>
      <c r="I189" s="1">
        <f t="shared" si="8"/>
        <v>4.6035218940061684</v>
      </c>
      <c r="J189" s="1">
        <f t="shared" si="6"/>
        <v>0.99958804334052265</v>
      </c>
    </row>
    <row r="190" spans="1:10">
      <c r="A190" s="1">
        <v>19</v>
      </c>
      <c r="B190" s="1" t="s">
        <v>19</v>
      </c>
      <c r="C190" s="3">
        <v>41061</v>
      </c>
      <c r="D190" s="1">
        <v>99.46903018528144</v>
      </c>
      <c r="E190" s="1">
        <v>4.599846363067627</v>
      </c>
      <c r="F190" s="1">
        <v>4.6046085357666016</v>
      </c>
      <c r="G190" s="1">
        <v>3</v>
      </c>
      <c r="H190" s="1">
        <v>2</v>
      </c>
      <c r="I190" s="1">
        <f t="shared" si="8"/>
        <v>4.6035218940061684</v>
      </c>
      <c r="J190" s="1">
        <f t="shared" si="6"/>
        <v>1.0002360457461597</v>
      </c>
    </row>
    <row r="191" spans="1:10">
      <c r="A191" s="1">
        <v>20</v>
      </c>
      <c r="B191" s="1" t="s">
        <v>20</v>
      </c>
      <c r="C191" s="3">
        <v>41061</v>
      </c>
      <c r="D191" s="1">
        <v>99.886884549901552</v>
      </c>
      <c r="E191" s="1">
        <v>4.6040382385253906</v>
      </c>
      <c r="F191" s="1">
        <v>4.6025519371032715</v>
      </c>
      <c r="G191" s="1">
        <v>2</v>
      </c>
      <c r="H191" s="1">
        <v>2</v>
      </c>
      <c r="I191" s="1">
        <f t="shared" si="8"/>
        <v>4.6035218940061684</v>
      </c>
      <c r="J191" s="1">
        <f t="shared" si="6"/>
        <v>0.99978930112091791</v>
      </c>
    </row>
    <row r="192" spans="1:10">
      <c r="A192" s="1">
        <v>21</v>
      </c>
      <c r="B192" s="1" t="s">
        <v>21</v>
      </c>
      <c r="C192" s="3">
        <v>41061</v>
      </c>
      <c r="D192" s="1">
        <v>100.78692580134539</v>
      </c>
      <c r="E192" s="1">
        <v>4.6130084991455078</v>
      </c>
      <c r="F192" s="1">
        <v>4.5991644859313965</v>
      </c>
      <c r="G192" s="1">
        <v>4</v>
      </c>
      <c r="H192" s="1">
        <v>3</v>
      </c>
      <c r="I192" s="1">
        <f t="shared" si="8"/>
        <v>4.6035218940061684</v>
      </c>
      <c r="J192" s="1">
        <f t="shared" si="6"/>
        <v>0.99905346207206158</v>
      </c>
    </row>
    <row r="193" spans="1:10">
      <c r="A193" s="1">
        <v>22</v>
      </c>
      <c r="B193" s="1" t="s">
        <v>22</v>
      </c>
      <c r="C193" s="3">
        <v>41061</v>
      </c>
      <c r="D193" s="1">
        <v>99.544609541430646</v>
      </c>
      <c r="E193" s="1">
        <v>4.6006059646606445</v>
      </c>
      <c r="F193" s="1">
        <v>4.6063566207885742</v>
      </c>
      <c r="G193" s="1">
        <v>4</v>
      </c>
      <c r="H193" s="1">
        <v>3</v>
      </c>
      <c r="I193" s="1">
        <f t="shared" si="8"/>
        <v>4.6035218940061684</v>
      </c>
      <c r="J193" s="1">
        <f t="shared" si="6"/>
        <v>1.0006157734985679</v>
      </c>
    </row>
    <row r="194" spans="1:10">
      <c r="A194" s="1">
        <v>23</v>
      </c>
      <c r="B194" s="1" t="s">
        <v>23</v>
      </c>
      <c r="C194" s="3">
        <v>41061</v>
      </c>
      <c r="D194" s="1">
        <v>99.722387292957791</v>
      </c>
      <c r="E194" s="1">
        <v>4.6023902893066406</v>
      </c>
      <c r="F194" s="1">
        <v>4.6045007705688477</v>
      </c>
      <c r="G194" s="1">
        <v>4</v>
      </c>
      <c r="H194" s="1">
        <v>3</v>
      </c>
      <c r="I194" s="1">
        <f t="shared" si="8"/>
        <v>4.6035218940061684</v>
      </c>
      <c r="J194" s="1">
        <f t="shared" si="6"/>
        <v>1.0002126364520942</v>
      </c>
    </row>
    <row r="195" spans="1:10">
      <c r="A195" s="1">
        <v>24</v>
      </c>
      <c r="B195" s="1" t="s">
        <v>24</v>
      </c>
      <c r="C195" s="3">
        <v>41061</v>
      </c>
      <c r="D195" s="1">
        <v>99.174359347503142</v>
      </c>
      <c r="E195" s="1">
        <v>4.5968794822692871</v>
      </c>
      <c r="F195" s="1">
        <v>4.6045393943786621</v>
      </c>
      <c r="G195" s="1">
        <v>2</v>
      </c>
      <c r="H195" s="1">
        <v>2</v>
      </c>
      <c r="I195" s="1">
        <f t="shared" si="8"/>
        <v>4.6035218940061684</v>
      </c>
      <c r="J195" s="1">
        <f t="shared" ref="J195:J258" si="9">F195/I195</f>
        <v>1.0002210265088167</v>
      </c>
    </row>
    <row r="196" spans="1:10">
      <c r="A196" s="1">
        <v>25</v>
      </c>
      <c r="B196" s="1" t="s">
        <v>25</v>
      </c>
      <c r="C196" s="3">
        <v>41061</v>
      </c>
      <c r="D196" s="1">
        <v>100.02650391115417</v>
      </c>
      <c r="E196" s="1">
        <v>4.6054353713989258</v>
      </c>
      <c r="F196" s="1">
        <v>4.6045513153076172</v>
      </c>
      <c r="G196" s="1">
        <v>3</v>
      </c>
      <c r="H196" s="1">
        <v>2</v>
      </c>
      <c r="I196" s="1">
        <f t="shared" si="8"/>
        <v>4.6035218940061684</v>
      </c>
      <c r="J196" s="1">
        <f t="shared" si="9"/>
        <v>1.0002236160324967</v>
      </c>
    </row>
    <row r="197" spans="1:10">
      <c r="A197" s="1">
        <v>26</v>
      </c>
      <c r="B197" s="1" t="s">
        <v>26</v>
      </c>
      <c r="C197" s="3">
        <v>41061</v>
      </c>
      <c r="D197" s="1">
        <v>99.142080426242018</v>
      </c>
      <c r="E197" s="1">
        <v>4.5965538024902344</v>
      </c>
      <c r="F197" s="1">
        <v>4.6010255813598633</v>
      </c>
      <c r="G197" s="1">
        <v>4</v>
      </c>
      <c r="H197" s="1">
        <v>3</v>
      </c>
      <c r="I197" s="1">
        <f t="shared" si="8"/>
        <v>4.6035218940061684</v>
      </c>
      <c r="J197" s="1">
        <f t="shared" si="9"/>
        <v>0.99945773850895436</v>
      </c>
    </row>
    <row r="198" spans="1:10">
      <c r="A198" s="1">
        <v>27</v>
      </c>
      <c r="B198" s="1" t="s">
        <v>27</v>
      </c>
      <c r="C198" s="3">
        <v>41061</v>
      </c>
      <c r="D198" s="1">
        <v>99.545095905202089</v>
      </c>
      <c r="E198" s="1">
        <v>4.6006107330322266</v>
      </c>
      <c r="F198" s="1">
        <v>4.6013131141662598</v>
      </c>
      <c r="G198" s="1">
        <v>2</v>
      </c>
      <c r="H198" s="1">
        <v>2</v>
      </c>
      <c r="I198" s="1">
        <f t="shared" si="8"/>
        <v>4.6035218940061684</v>
      </c>
      <c r="J198" s="1">
        <f t="shared" si="9"/>
        <v>0.99952019782011148</v>
      </c>
    </row>
    <row r="199" spans="1:10">
      <c r="A199" s="1">
        <v>28</v>
      </c>
      <c r="B199" s="1" t="s">
        <v>28</v>
      </c>
      <c r="C199" s="3">
        <v>41061</v>
      </c>
      <c r="D199" s="1">
        <v>99.340807747294917</v>
      </c>
      <c r="E199" s="1">
        <v>4.5985565185546875</v>
      </c>
      <c r="F199" s="1">
        <v>4.6009316444396973</v>
      </c>
      <c r="G199" s="1">
        <v>2</v>
      </c>
      <c r="H199" s="1">
        <v>2</v>
      </c>
      <c r="I199" s="1">
        <f t="shared" si="8"/>
        <v>4.6035218940061684</v>
      </c>
      <c r="J199" s="1">
        <f t="shared" si="9"/>
        <v>0.99943733306235738</v>
      </c>
    </row>
    <row r="200" spans="1:10">
      <c r="A200" s="1">
        <v>29</v>
      </c>
      <c r="B200" s="1" t="s">
        <v>29</v>
      </c>
      <c r="C200" s="3">
        <v>41061</v>
      </c>
      <c r="D200" s="1">
        <v>99.754920944556531</v>
      </c>
      <c r="E200" s="1">
        <v>4.6027164459228516</v>
      </c>
      <c r="F200" s="1">
        <v>4.6032795906066895</v>
      </c>
      <c r="G200" s="1">
        <v>5</v>
      </c>
      <c r="H200" s="1">
        <v>4</v>
      </c>
      <c r="I200" s="1">
        <f t="shared" si="8"/>
        <v>4.6035218940061684</v>
      </c>
      <c r="J200" s="1">
        <f t="shared" si="9"/>
        <v>0.99994736564633391</v>
      </c>
    </row>
    <row r="201" spans="1:10">
      <c r="A201" s="1">
        <v>30</v>
      </c>
      <c r="B201" s="1" t="s">
        <v>30</v>
      </c>
      <c r="C201" s="3">
        <v>41061</v>
      </c>
      <c r="D201" s="1">
        <v>99.599194449006717</v>
      </c>
      <c r="E201" s="1">
        <v>4.6011538505554199</v>
      </c>
      <c r="F201" s="1">
        <v>4.6001100540161133</v>
      </c>
      <c r="G201" s="1">
        <v>4</v>
      </c>
      <c r="H201" s="1">
        <v>3</v>
      </c>
      <c r="I201" s="1">
        <f t="shared" si="8"/>
        <v>4.6035218940061684</v>
      </c>
      <c r="J201" s="1">
        <f t="shared" si="9"/>
        <v>0.99925886309034451</v>
      </c>
    </row>
    <row r="202" spans="1:10">
      <c r="A202" s="1">
        <v>31</v>
      </c>
      <c r="B202" s="1" t="s">
        <v>31</v>
      </c>
      <c r="C202" s="3">
        <v>41061</v>
      </c>
      <c r="D202" s="1">
        <v>99.83535980939584</v>
      </c>
      <c r="E202" s="1">
        <v>4.6035223007202148</v>
      </c>
      <c r="F202" s="1">
        <v>4.6049675941467285</v>
      </c>
      <c r="G202" s="1">
        <v>2</v>
      </c>
      <c r="H202" s="1">
        <v>2</v>
      </c>
      <c r="I202" s="1">
        <f t="shared" si="8"/>
        <v>4.6035218940061684</v>
      </c>
      <c r="J202" s="1">
        <f t="shared" si="9"/>
        <v>1.0003140421993957</v>
      </c>
    </row>
    <row r="203" spans="1:10">
      <c r="A203" s="1">
        <v>32</v>
      </c>
      <c r="B203" s="1" t="s">
        <v>32</v>
      </c>
      <c r="C203" s="3">
        <v>41061</v>
      </c>
      <c r="D203" s="1">
        <v>99.885253838244836</v>
      </c>
      <c r="E203" s="1">
        <v>4.6040220260620117</v>
      </c>
      <c r="F203" s="1">
        <v>4.6029152870178223</v>
      </c>
      <c r="G203" s="1">
        <v>4</v>
      </c>
      <c r="H203" s="1">
        <v>3</v>
      </c>
      <c r="I203" s="1">
        <f t="shared" si="8"/>
        <v>4.6035218940061684</v>
      </c>
      <c r="J203" s="1">
        <f t="shared" si="9"/>
        <v>0.99986822980267864</v>
      </c>
    </row>
    <row r="204" spans="1:10">
      <c r="A204" s="1">
        <v>33</v>
      </c>
      <c r="B204" s="1" t="s">
        <v>33</v>
      </c>
      <c r="C204" s="3">
        <v>41061</v>
      </c>
      <c r="D204" s="1">
        <v>100.20107643981078</v>
      </c>
      <c r="E204" s="1">
        <v>4.6071791648864746</v>
      </c>
      <c r="F204" s="1">
        <v>4.6052522659301758</v>
      </c>
      <c r="G204" s="1">
        <v>2</v>
      </c>
      <c r="H204" s="1">
        <v>2</v>
      </c>
      <c r="I204" s="1">
        <f t="shared" si="8"/>
        <v>4.6035218940061684</v>
      </c>
      <c r="J204" s="1">
        <f t="shared" si="9"/>
        <v>1.0003758800248697</v>
      </c>
    </row>
    <row r="205" spans="1:10">
      <c r="A205" s="1">
        <v>34</v>
      </c>
      <c r="B205" s="1" t="s">
        <v>34</v>
      </c>
      <c r="C205" s="3">
        <v>41061</v>
      </c>
      <c r="D205" s="1">
        <v>99.63193193455227</v>
      </c>
      <c r="E205" s="1">
        <v>4.6014828681945801</v>
      </c>
      <c r="F205" s="1">
        <v>4.6060538291931152</v>
      </c>
      <c r="G205" s="1">
        <v>5</v>
      </c>
      <c r="H205" s="1">
        <v>4</v>
      </c>
      <c r="I205" s="1">
        <f t="shared" si="8"/>
        <v>4.6035218940061684</v>
      </c>
      <c r="J205" s="1">
        <f t="shared" si="9"/>
        <v>1.0005499995971006</v>
      </c>
    </row>
    <row r="206" spans="1:10">
      <c r="A206" s="1">
        <v>1</v>
      </c>
      <c r="B206" s="1" t="s">
        <v>1</v>
      </c>
      <c r="C206" s="3">
        <v>41091</v>
      </c>
      <c r="D206" s="1">
        <v>100.14414876672576</v>
      </c>
      <c r="E206" s="1">
        <v>4.6066107749938965</v>
      </c>
      <c r="F206" s="1">
        <v>4.607060432434082</v>
      </c>
      <c r="G206" s="1">
        <v>5</v>
      </c>
      <c r="H206" s="1">
        <v>4</v>
      </c>
      <c r="I206" s="1">
        <f>AVERAGE(F206:F239)</f>
        <v>4.6086549197926239</v>
      </c>
      <c r="J206" s="1">
        <f t="shared" si="9"/>
        <v>0.99965402327006647</v>
      </c>
    </row>
    <row r="207" spans="1:10">
      <c r="A207" s="1">
        <v>2</v>
      </c>
      <c r="B207" s="1" t="s">
        <v>2</v>
      </c>
      <c r="C207" s="3">
        <v>41091</v>
      </c>
      <c r="D207" s="1">
        <v>100.41946057271809</v>
      </c>
      <c r="E207" s="1">
        <v>4.6093559265136719</v>
      </c>
      <c r="F207" s="1">
        <v>4.6094822883605957</v>
      </c>
      <c r="G207" s="1">
        <v>4</v>
      </c>
      <c r="H207" s="1">
        <v>3</v>
      </c>
      <c r="I207" s="1">
        <f>I206</f>
        <v>4.6086549197926239</v>
      </c>
      <c r="J207" s="1">
        <f t="shared" si="9"/>
        <v>1.0001795249551921</v>
      </c>
    </row>
    <row r="208" spans="1:10">
      <c r="A208" s="1">
        <v>3</v>
      </c>
      <c r="B208" s="1" t="s">
        <v>3</v>
      </c>
      <c r="C208" s="3">
        <v>41091</v>
      </c>
      <c r="D208" s="1">
        <v>100.84806357952263</v>
      </c>
      <c r="E208" s="1">
        <v>4.6136150360107422</v>
      </c>
      <c r="F208" s="1">
        <v>4.6095781326293945</v>
      </c>
      <c r="G208" s="1">
        <v>1</v>
      </c>
      <c r="H208" s="1">
        <v>1</v>
      </c>
      <c r="I208" s="1">
        <f t="shared" ref="I208:I239" si="10">I207</f>
        <v>4.6086549197926239</v>
      </c>
      <c r="J208" s="1">
        <f t="shared" si="9"/>
        <v>1.0002003215369426</v>
      </c>
    </row>
    <row r="209" spans="1:10">
      <c r="A209" s="1">
        <v>4</v>
      </c>
      <c r="B209" s="1" t="s">
        <v>4</v>
      </c>
      <c r="C209" s="3">
        <v>41091</v>
      </c>
      <c r="D209" s="1">
        <v>100.00457683427871</v>
      </c>
      <c r="E209" s="1">
        <v>4.6052160263061523</v>
      </c>
      <c r="F209" s="1">
        <v>4.6104936599731445</v>
      </c>
      <c r="G209" s="1">
        <v>1</v>
      </c>
      <c r="H209" s="1">
        <v>1</v>
      </c>
      <c r="I209" s="1">
        <f t="shared" si="10"/>
        <v>4.6086549197926239</v>
      </c>
      <c r="J209" s="1">
        <f t="shared" si="9"/>
        <v>1.0003989754521703</v>
      </c>
    </row>
    <row r="210" spans="1:10">
      <c r="A210" s="1">
        <v>5</v>
      </c>
      <c r="B210" s="1" t="s">
        <v>5</v>
      </c>
      <c r="C210" s="3">
        <v>41091</v>
      </c>
      <c r="D210" s="1">
        <v>100.56067785315501</v>
      </c>
      <c r="E210" s="1">
        <v>4.6107611656188965</v>
      </c>
      <c r="F210" s="1">
        <v>4.6095023155212402</v>
      </c>
      <c r="G210" s="1">
        <v>1</v>
      </c>
      <c r="H210" s="1">
        <v>1</v>
      </c>
      <c r="I210" s="1">
        <f t="shared" si="10"/>
        <v>4.6086549197926239</v>
      </c>
      <c r="J210" s="1">
        <f t="shared" si="9"/>
        <v>1.0001838705095878</v>
      </c>
    </row>
    <row r="211" spans="1:10">
      <c r="A211" s="1">
        <v>6</v>
      </c>
      <c r="B211" s="1" t="s">
        <v>6</v>
      </c>
      <c r="C211" s="3">
        <v>41091</v>
      </c>
      <c r="D211" s="1">
        <v>100.39250118434437</v>
      </c>
      <c r="E211" s="1">
        <v>4.6090874671936035</v>
      </c>
      <c r="F211" s="1">
        <v>4.606391429901123</v>
      </c>
      <c r="G211" s="1">
        <v>5</v>
      </c>
      <c r="H211" s="1">
        <v>4</v>
      </c>
      <c r="I211" s="1">
        <f t="shared" si="10"/>
        <v>4.6086549197926239</v>
      </c>
      <c r="J211" s="1">
        <f t="shared" si="9"/>
        <v>0.99950886106013714</v>
      </c>
    </row>
    <row r="212" spans="1:10">
      <c r="A212" s="1">
        <v>7</v>
      </c>
      <c r="B212" s="1" t="s">
        <v>7</v>
      </c>
      <c r="C212" s="3">
        <v>41091</v>
      </c>
      <c r="D212" s="1">
        <v>100.91112371046579</v>
      </c>
      <c r="E212" s="1">
        <v>4.6142401695251465</v>
      </c>
      <c r="F212" s="1">
        <v>4.6052746772766113</v>
      </c>
      <c r="G212" s="1">
        <v>4</v>
      </c>
      <c r="H212" s="1">
        <v>3</v>
      </c>
      <c r="I212" s="1">
        <f t="shared" si="10"/>
        <v>4.6086549197926239</v>
      </c>
      <c r="J212" s="1">
        <f t="shared" si="9"/>
        <v>0.9992665446697917</v>
      </c>
    </row>
    <row r="213" spans="1:10">
      <c r="A213" s="1">
        <v>8</v>
      </c>
      <c r="B213" s="1" t="s">
        <v>8</v>
      </c>
      <c r="C213" s="3">
        <v>41091</v>
      </c>
      <c r="D213" s="1">
        <v>99.917073467725686</v>
      </c>
      <c r="E213" s="1">
        <v>4.6043405532836914</v>
      </c>
      <c r="F213" s="1">
        <v>4.6085882186889648</v>
      </c>
      <c r="G213" s="1">
        <v>3</v>
      </c>
      <c r="H213" s="1">
        <v>2</v>
      </c>
      <c r="I213" s="1">
        <f t="shared" si="10"/>
        <v>4.6086549197926239</v>
      </c>
      <c r="J213" s="1">
        <f t="shared" si="9"/>
        <v>0.99998552699110266</v>
      </c>
    </row>
    <row r="214" spans="1:10">
      <c r="A214" s="1">
        <v>9</v>
      </c>
      <c r="B214" s="1" t="s">
        <v>9</v>
      </c>
      <c r="C214" s="3">
        <v>41091</v>
      </c>
      <c r="D214" s="1">
        <v>100.56502752356181</v>
      </c>
      <c r="E214" s="1">
        <v>4.610804557800293</v>
      </c>
      <c r="F214" s="1">
        <v>4.6105904579162598</v>
      </c>
      <c r="G214" s="1">
        <v>4</v>
      </c>
      <c r="H214" s="1">
        <v>3</v>
      </c>
      <c r="I214" s="1">
        <f t="shared" si="10"/>
        <v>4.6086549197926239</v>
      </c>
      <c r="J214" s="1">
        <f t="shared" si="9"/>
        <v>1.0004199789650823</v>
      </c>
    </row>
    <row r="215" spans="1:10">
      <c r="A215" s="1">
        <v>10</v>
      </c>
      <c r="B215" s="1" t="s">
        <v>10</v>
      </c>
      <c r="C215" s="3">
        <v>41091</v>
      </c>
      <c r="D215" s="1">
        <v>100.14305713509924</v>
      </c>
      <c r="E215" s="1">
        <v>4.6065998077392578</v>
      </c>
      <c r="F215" s="1">
        <v>4.6098213195800781</v>
      </c>
      <c r="G215" s="1">
        <v>4</v>
      </c>
      <c r="H215" s="1">
        <v>3</v>
      </c>
      <c r="I215" s="1">
        <f t="shared" si="10"/>
        <v>4.6086549197926239</v>
      </c>
      <c r="J215" s="1">
        <f t="shared" si="9"/>
        <v>1.0002530889831749</v>
      </c>
    </row>
    <row r="216" spans="1:10">
      <c r="A216" s="1">
        <v>11</v>
      </c>
      <c r="B216" s="1" t="s">
        <v>11</v>
      </c>
      <c r="C216" s="3">
        <v>41091</v>
      </c>
      <c r="D216" s="1">
        <v>100.30249958282333</v>
      </c>
      <c r="E216" s="1">
        <v>4.6081905364990234</v>
      </c>
      <c r="F216" s="1">
        <v>4.6093239784240723</v>
      </c>
      <c r="G216" s="1">
        <v>4</v>
      </c>
      <c r="H216" s="1">
        <v>3</v>
      </c>
      <c r="I216" s="1">
        <f t="shared" si="10"/>
        <v>4.6086549197926239</v>
      </c>
      <c r="J216" s="1">
        <f t="shared" si="9"/>
        <v>1.0001451743823506</v>
      </c>
    </row>
    <row r="217" spans="1:10">
      <c r="A217" s="1">
        <v>12</v>
      </c>
      <c r="B217" s="1" t="s">
        <v>12</v>
      </c>
      <c r="C217" s="3">
        <v>41091</v>
      </c>
      <c r="D217" s="1">
        <v>100.01652517682814</v>
      </c>
      <c r="E217" s="1">
        <v>4.6053352355957031</v>
      </c>
      <c r="F217" s="1">
        <v>4.6100044250488281</v>
      </c>
      <c r="G217" s="1">
        <v>4</v>
      </c>
      <c r="H217" s="1">
        <v>3</v>
      </c>
      <c r="I217" s="1">
        <f t="shared" si="10"/>
        <v>4.6086549197926239</v>
      </c>
      <c r="J217" s="1">
        <f t="shared" si="9"/>
        <v>1.0002928197662204</v>
      </c>
    </row>
    <row r="218" spans="1:10">
      <c r="A218" s="1">
        <v>13</v>
      </c>
      <c r="B218" s="1" t="s">
        <v>13</v>
      </c>
      <c r="C218" s="3">
        <v>41091</v>
      </c>
      <c r="D218" s="1">
        <v>100.87019363284068</v>
      </c>
      <c r="E218" s="1">
        <v>4.6138343811035156</v>
      </c>
      <c r="F218" s="1">
        <v>4.6080317497253418</v>
      </c>
      <c r="G218" s="1">
        <v>1</v>
      </c>
      <c r="H218" s="1">
        <v>1</v>
      </c>
      <c r="I218" s="1">
        <f t="shared" si="10"/>
        <v>4.6086549197926239</v>
      </c>
      <c r="J218" s="1">
        <f t="shared" si="9"/>
        <v>0.99986478265825329</v>
      </c>
    </row>
    <row r="219" spans="1:10">
      <c r="A219" s="1">
        <v>14</v>
      </c>
      <c r="B219" s="1" t="s">
        <v>14</v>
      </c>
      <c r="C219" s="3">
        <v>41091</v>
      </c>
      <c r="D219" s="1">
        <v>100.20753605846167</v>
      </c>
      <c r="E219" s="1">
        <v>4.607243537902832</v>
      </c>
      <c r="F219" s="1">
        <v>4.6063098907470703</v>
      </c>
      <c r="G219" s="1">
        <v>3</v>
      </c>
      <c r="H219" s="1">
        <v>2</v>
      </c>
      <c r="I219" s="1">
        <f t="shared" si="10"/>
        <v>4.6086549197926239</v>
      </c>
      <c r="J219" s="1">
        <f t="shared" si="9"/>
        <v>0.99949116844581221</v>
      </c>
    </row>
    <row r="220" spans="1:10">
      <c r="A220" s="1">
        <v>15</v>
      </c>
      <c r="B220" s="1" t="s">
        <v>15</v>
      </c>
      <c r="C220" s="3">
        <v>41091</v>
      </c>
      <c r="D220" s="1">
        <v>100.31239770925708</v>
      </c>
      <c r="E220" s="1">
        <v>4.6082892417907715</v>
      </c>
      <c r="F220" s="1">
        <v>4.6108870506286621</v>
      </c>
      <c r="G220" s="1">
        <v>4</v>
      </c>
      <c r="H220" s="1">
        <v>3</v>
      </c>
      <c r="I220" s="1">
        <f t="shared" si="10"/>
        <v>4.6086549197926239</v>
      </c>
      <c r="J220" s="1">
        <f t="shared" si="9"/>
        <v>1.0004843345563696</v>
      </c>
    </row>
    <row r="221" spans="1:10">
      <c r="A221" s="1">
        <v>16</v>
      </c>
      <c r="B221" s="1" t="s">
        <v>16</v>
      </c>
      <c r="C221" s="3">
        <v>41091</v>
      </c>
      <c r="D221" s="1">
        <v>99.954921570636884</v>
      </c>
      <c r="E221" s="1">
        <v>4.6047191619873047</v>
      </c>
      <c r="F221" s="1">
        <v>4.6117324829101563</v>
      </c>
      <c r="G221" s="1">
        <v>2</v>
      </c>
      <c r="H221" s="1">
        <v>2</v>
      </c>
      <c r="I221" s="1">
        <f t="shared" si="10"/>
        <v>4.6086549197926239</v>
      </c>
      <c r="J221" s="1">
        <f t="shared" si="9"/>
        <v>1.0006677790312126</v>
      </c>
    </row>
    <row r="222" spans="1:10">
      <c r="A222" s="1">
        <v>17</v>
      </c>
      <c r="B222" s="1" t="s">
        <v>17</v>
      </c>
      <c r="C222" s="3">
        <v>41091</v>
      </c>
      <c r="D222" s="1">
        <v>100.34720981483569</v>
      </c>
      <c r="E222" s="1">
        <v>4.6086363792419434</v>
      </c>
      <c r="F222" s="1">
        <v>4.6117911338806152</v>
      </c>
      <c r="G222" s="1">
        <v>1</v>
      </c>
      <c r="H222" s="1">
        <v>1</v>
      </c>
      <c r="I222" s="1">
        <f t="shared" si="10"/>
        <v>4.6086549197926239</v>
      </c>
      <c r="J222" s="1">
        <f t="shared" si="9"/>
        <v>1.0006805052976568</v>
      </c>
    </row>
    <row r="223" spans="1:10">
      <c r="A223" s="1">
        <v>18</v>
      </c>
      <c r="B223" s="1" t="s">
        <v>18</v>
      </c>
      <c r="C223" s="3">
        <v>41091</v>
      </c>
      <c r="D223" s="1">
        <v>100.06963978615262</v>
      </c>
      <c r="E223" s="1">
        <v>4.6058664321899414</v>
      </c>
      <c r="F223" s="1">
        <v>4.6060943603515625</v>
      </c>
      <c r="G223" s="1">
        <v>3</v>
      </c>
      <c r="H223" s="1">
        <v>2</v>
      </c>
      <c r="I223" s="1">
        <f t="shared" si="10"/>
        <v>4.6086549197926239</v>
      </c>
      <c r="J223" s="1">
        <f t="shared" si="9"/>
        <v>0.99944440200326901</v>
      </c>
    </row>
    <row r="224" spans="1:10">
      <c r="A224" s="1">
        <v>19</v>
      </c>
      <c r="B224" s="1" t="s">
        <v>19</v>
      </c>
      <c r="C224" s="3">
        <v>41091</v>
      </c>
      <c r="D224" s="1">
        <v>100.18339092489562</v>
      </c>
      <c r="E224" s="1">
        <v>4.6070022583007813</v>
      </c>
      <c r="F224" s="1">
        <v>4.6100983619689941</v>
      </c>
      <c r="G224" s="1">
        <v>3</v>
      </c>
      <c r="H224" s="1">
        <v>2</v>
      </c>
      <c r="I224" s="1">
        <f t="shared" si="10"/>
        <v>4.6086549197926239</v>
      </c>
      <c r="J224" s="1">
        <f t="shared" si="9"/>
        <v>1.0003132024856474</v>
      </c>
    </row>
    <row r="225" spans="1:10">
      <c r="A225" s="1">
        <v>20</v>
      </c>
      <c r="B225" s="1" t="s">
        <v>20</v>
      </c>
      <c r="C225" s="3">
        <v>41091</v>
      </c>
      <c r="D225" s="1">
        <v>100.93211693098299</v>
      </c>
      <c r="E225" s="1">
        <v>4.614448070526123</v>
      </c>
      <c r="F225" s="1">
        <v>4.6084599494934082</v>
      </c>
      <c r="G225" s="1">
        <v>2</v>
      </c>
      <c r="H225" s="1">
        <v>2</v>
      </c>
      <c r="I225" s="1">
        <f t="shared" si="10"/>
        <v>4.6086549197926239</v>
      </c>
      <c r="J225" s="1">
        <f t="shared" si="9"/>
        <v>0.99995769474985463</v>
      </c>
    </row>
    <row r="226" spans="1:10">
      <c r="A226" s="1">
        <v>21</v>
      </c>
      <c r="B226" s="1" t="s">
        <v>21</v>
      </c>
      <c r="C226" s="3">
        <v>41091</v>
      </c>
      <c r="D226" s="1">
        <v>101.9226806897572</v>
      </c>
      <c r="E226" s="1">
        <v>4.6242146492004395</v>
      </c>
      <c r="F226" s="1">
        <v>4.6040310859680176</v>
      </c>
      <c r="G226" s="1">
        <v>4</v>
      </c>
      <c r="H226" s="1">
        <v>3</v>
      </c>
      <c r="I226" s="1">
        <f t="shared" si="10"/>
        <v>4.6086549197926239</v>
      </c>
      <c r="J226" s="1">
        <f t="shared" si="9"/>
        <v>0.99899670643494076</v>
      </c>
    </row>
    <row r="227" spans="1:10">
      <c r="A227" s="1">
        <v>22</v>
      </c>
      <c r="B227" s="1" t="s">
        <v>22</v>
      </c>
      <c r="C227" s="3">
        <v>41091</v>
      </c>
      <c r="D227" s="1">
        <v>100.13421219786727</v>
      </c>
      <c r="E227" s="1">
        <v>4.6065115928649902</v>
      </c>
      <c r="F227" s="1">
        <v>4.6113691329956055</v>
      </c>
      <c r="G227" s="1">
        <v>4</v>
      </c>
      <c r="H227" s="1">
        <v>3</v>
      </c>
      <c r="I227" s="1">
        <f t="shared" si="10"/>
        <v>4.6086549197926239</v>
      </c>
      <c r="J227" s="1">
        <f t="shared" si="9"/>
        <v>1.0005889382586066</v>
      </c>
    </row>
    <row r="228" spans="1:10">
      <c r="A228" s="1">
        <v>23</v>
      </c>
      <c r="B228" s="1" t="s">
        <v>23</v>
      </c>
      <c r="C228" s="3">
        <v>41091</v>
      </c>
      <c r="D228" s="1">
        <v>101.01533946026427</v>
      </c>
      <c r="E228" s="1">
        <v>4.6152725219726563</v>
      </c>
      <c r="F228" s="1">
        <v>4.6097826957702637</v>
      </c>
      <c r="G228" s="1">
        <v>4</v>
      </c>
      <c r="H228" s="1">
        <v>3</v>
      </c>
      <c r="I228" s="1">
        <f t="shared" si="10"/>
        <v>4.6086549197926239</v>
      </c>
      <c r="J228" s="1">
        <f t="shared" si="9"/>
        <v>1.0002447082711263</v>
      </c>
    </row>
    <row r="229" spans="1:10">
      <c r="A229" s="1">
        <v>24</v>
      </c>
      <c r="B229" s="1" t="s">
        <v>24</v>
      </c>
      <c r="C229" s="3">
        <v>41091</v>
      </c>
      <c r="D229" s="1">
        <v>99.831041909745622</v>
      </c>
      <c r="E229" s="1">
        <v>4.6034793853759766</v>
      </c>
      <c r="F229" s="1">
        <v>4.6100015640258789</v>
      </c>
      <c r="G229" s="1">
        <v>2</v>
      </c>
      <c r="H229" s="1">
        <v>2</v>
      </c>
      <c r="I229" s="1">
        <f t="shared" si="10"/>
        <v>4.6086549197926239</v>
      </c>
      <c r="J229" s="1">
        <f t="shared" si="9"/>
        <v>1.0002921989727354</v>
      </c>
    </row>
    <row r="230" spans="1:10">
      <c r="A230" s="1">
        <v>25</v>
      </c>
      <c r="B230" s="1" t="s">
        <v>25</v>
      </c>
      <c r="C230" s="3">
        <v>41091</v>
      </c>
      <c r="D230" s="1">
        <v>100.13363321735011</v>
      </c>
      <c r="E230" s="1">
        <v>4.6065053939819336</v>
      </c>
      <c r="F230" s="1">
        <v>4.6096897125244141</v>
      </c>
      <c r="G230" s="1">
        <v>3</v>
      </c>
      <c r="H230" s="1">
        <v>2</v>
      </c>
      <c r="I230" s="1">
        <f t="shared" si="10"/>
        <v>4.6086549197926239</v>
      </c>
      <c r="J230" s="1">
        <f t="shared" si="9"/>
        <v>1.0002245324828609</v>
      </c>
    </row>
    <row r="231" spans="1:10">
      <c r="A231" s="1">
        <v>26</v>
      </c>
      <c r="B231" s="1" t="s">
        <v>26</v>
      </c>
      <c r="C231" s="3">
        <v>41091</v>
      </c>
      <c r="D231" s="1">
        <v>100.38945011972508</v>
      </c>
      <c r="E231" s="1">
        <v>4.6090569496154785</v>
      </c>
      <c r="F231" s="1">
        <v>4.6054954528808594</v>
      </c>
      <c r="G231" s="1">
        <v>4</v>
      </c>
      <c r="H231" s="1">
        <v>3</v>
      </c>
      <c r="I231" s="1">
        <f t="shared" si="10"/>
        <v>4.6086549197926239</v>
      </c>
      <c r="J231" s="1">
        <f t="shared" si="9"/>
        <v>0.99931444923372426</v>
      </c>
    </row>
    <row r="232" spans="1:10">
      <c r="A232" s="1">
        <v>27</v>
      </c>
      <c r="B232" s="1" t="s">
        <v>27</v>
      </c>
      <c r="C232" s="3">
        <v>41091</v>
      </c>
      <c r="D232" s="1">
        <v>100.19991351085207</v>
      </c>
      <c r="E232" s="1">
        <v>4.6071672439575195</v>
      </c>
      <c r="F232" s="1">
        <v>4.6057443618774414</v>
      </c>
      <c r="G232" s="1">
        <v>2</v>
      </c>
      <c r="H232" s="1">
        <v>2</v>
      </c>
      <c r="I232" s="1">
        <f t="shared" si="10"/>
        <v>4.6086549197926239</v>
      </c>
      <c r="J232" s="1">
        <f t="shared" si="9"/>
        <v>0.99936845826692677</v>
      </c>
    </row>
    <row r="233" spans="1:10">
      <c r="A233" s="1">
        <v>28</v>
      </c>
      <c r="B233" s="1" t="s">
        <v>28</v>
      </c>
      <c r="C233" s="3">
        <v>41091</v>
      </c>
      <c r="D233" s="1">
        <v>100.98247729598037</v>
      </c>
      <c r="E233" s="1">
        <v>4.6149468421936035</v>
      </c>
      <c r="F233" s="1">
        <v>4.6063523292541504</v>
      </c>
      <c r="G233" s="1">
        <v>2</v>
      </c>
      <c r="H233" s="1">
        <v>2</v>
      </c>
      <c r="I233" s="1">
        <f t="shared" si="10"/>
        <v>4.6086549197926239</v>
      </c>
      <c r="J233" s="1">
        <f t="shared" si="9"/>
        <v>0.99950037688250759</v>
      </c>
    </row>
    <row r="234" spans="1:10">
      <c r="A234" s="1">
        <v>29</v>
      </c>
      <c r="B234" s="1" t="s">
        <v>29</v>
      </c>
      <c r="C234" s="3">
        <v>41091</v>
      </c>
      <c r="D234" s="1">
        <v>100.42825076238047</v>
      </c>
      <c r="E234" s="1">
        <v>4.6094436645507813</v>
      </c>
      <c r="F234" s="1">
        <v>4.6078534126281738</v>
      </c>
      <c r="G234" s="1">
        <v>5</v>
      </c>
      <c r="H234" s="1">
        <v>4</v>
      </c>
      <c r="I234" s="1">
        <f t="shared" si="10"/>
        <v>4.6086549197926239</v>
      </c>
      <c r="J234" s="1">
        <f t="shared" si="9"/>
        <v>0.99982608653101623</v>
      </c>
    </row>
    <row r="235" spans="1:10">
      <c r="A235" s="1">
        <v>30</v>
      </c>
      <c r="B235" s="1" t="s">
        <v>30</v>
      </c>
      <c r="C235" s="3">
        <v>41091</v>
      </c>
      <c r="D235" s="1">
        <v>100.1303073607485</v>
      </c>
      <c r="E235" s="1">
        <v>4.6064724922180176</v>
      </c>
      <c r="F235" s="1">
        <v>4.6048154830932617</v>
      </c>
      <c r="G235" s="1">
        <v>4</v>
      </c>
      <c r="H235" s="1">
        <v>3</v>
      </c>
      <c r="I235" s="1">
        <f t="shared" si="10"/>
        <v>4.6086549197926239</v>
      </c>
      <c r="J235" s="1">
        <f t="shared" si="9"/>
        <v>0.99916690731543534</v>
      </c>
    </row>
    <row r="236" spans="1:10">
      <c r="A236" s="1">
        <v>31</v>
      </c>
      <c r="B236" s="1" t="s">
        <v>31</v>
      </c>
      <c r="C236" s="3">
        <v>41091</v>
      </c>
      <c r="D236" s="1">
        <v>99.869660157910729</v>
      </c>
      <c r="E236" s="1">
        <v>4.6038661003112793</v>
      </c>
      <c r="F236" s="1">
        <v>4.6109557151794434</v>
      </c>
      <c r="G236" s="1">
        <v>2</v>
      </c>
      <c r="H236" s="1">
        <v>2</v>
      </c>
      <c r="I236" s="1">
        <f t="shared" si="10"/>
        <v>4.6086549197926239</v>
      </c>
      <c r="J236" s="1">
        <f t="shared" si="9"/>
        <v>1.0004992336000116</v>
      </c>
    </row>
    <row r="237" spans="1:10">
      <c r="A237" s="1">
        <v>32</v>
      </c>
      <c r="B237" s="1" t="s">
        <v>32</v>
      </c>
      <c r="C237" s="3">
        <v>41091</v>
      </c>
      <c r="D237" s="1">
        <v>100.29873166246442</v>
      </c>
      <c r="E237" s="1">
        <v>4.6081528663635254</v>
      </c>
      <c r="F237" s="1">
        <v>4.6070718765258789</v>
      </c>
      <c r="G237" s="1">
        <v>4</v>
      </c>
      <c r="H237" s="1">
        <v>3</v>
      </c>
      <c r="I237" s="1">
        <f t="shared" si="10"/>
        <v>4.6086549197926239</v>
      </c>
      <c r="J237" s="1">
        <f t="shared" si="9"/>
        <v>0.99965650644400683</v>
      </c>
    </row>
    <row r="238" spans="1:10">
      <c r="A238" s="1">
        <v>33</v>
      </c>
      <c r="B238" s="1" t="s">
        <v>33</v>
      </c>
      <c r="C238" s="3">
        <v>41091</v>
      </c>
      <c r="D238" s="1">
        <v>100.59002393651095</v>
      </c>
      <c r="E238" s="1">
        <v>4.6110529899597168</v>
      </c>
      <c r="F238" s="1">
        <v>4.6106863021850586</v>
      </c>
      <c r="G238" s="1">
        <v>2</v>
      </c>
      <c r="H238" s="1">
        <v>2</v>
      </c>
      <c r="I238" s="1">
        <f t="shared" si="10"/>
        <v>4.6086549197926239</v>
      </c>
      <c r="J238" s="1">
        <f t="shared" si="9"/>
        <v>1.0004407755468328</v>
      </c>
    </row>
    <row r="239" spans="1:10">
      <c r="A239" s="1">
        <v>34</v>
      </c>
      <c r="B239" s="1" t="s">
        <v>34</v>
      </c>
      <c r="C239" s="3">
        <v>41091</v>
      </c>
      <c r="D239" s="1">
        <v>100.20419298098089</v>
      </c>
      <c r="E239" s="1">
        <v>4.6072101593017578</v>
      </c>
      <c r="F239" s="1">
        <v>4.6109018325805664</v>
      </c>
      <c r="G239" s="1">
        <v>5</v>
      </c>
      <c r="H239" s="1">
        <v>4</v>
      </c>
      <c r="I239" s="1">
        <f t="shared" si="10"/>
        <v>4.6086549197926239</v>
      </c>
      <c r="J239" s="1">
        <f t="shared" si="9"/>
        <v>1.000487541989376</v>
      </c>
    </row>
    <row r="240" spans="1:10">
      <c r="A240" s="1">
        <v>1</v>
      </c>
      <c r="B240" s="1" t="s">
        <v>1</v>
      </c>
      <c r="C240" s="4">
        <v>41122</v>
      </c>
      <c r="D240" s="1">
        <v>100.593703054527</v>
      </c>
      <c r="E240" s="1">
        <v>4.6110897064208984</v>
      </c>
      <c r="F240" s="1">
        <v>4.6108627319335938</v>
      </c>
      <c r="G240" s="1">
        <v>5</v>
      </c>
      <c r="H240" s="1">
        <v>4</v>
      </c>
      <c r="I240" s="1">
        <f>AVERAGE(F240:F273)</f>
        <v>4.6137977908639343</v>
      </c>
      <c r="J240" s="1">
        <f t="shared" si="9"/>
        <v>0.99936385184973808</v>
      </c>
    </row>
    <row r="241" spans="1:10">
      <c r="A241" s="1">
        <v>2</v>
      </c>
      <c r="B241" s="1" t="s">
        <v>2</v>
      </c>
      <c r="C241" s="4">
        <v>41122</v>
      </c>
      <c r="D241" s="1">
        <v>100.58839133691434</v>
      </c>
      <c r="E241" s="1">
        <v>4.6110367774963379</v>
      </c>
      <c r="F241" s="1">
        <v>4.6142597198486328</v>
      </c>
      <c r="G241" s="1">
        <v>4</v>
      </c>
      <c r="H241" s="1">
        <v>3</v>
      </c>
      <c r="I241" s="1">
        <f>I240</f>
        <v>4.6137977908639343</v>
      </c>
      <c r="J241" s="1">
        <f t="shared" si="9"/>
        <v>1.000100119035475</v>
      </c>
    </row>
    <row r="242" spans="1:10">
      <c r="A242" s="1">
        <v>3</v>
      </c>
      <c r="B242" s="1" t="s">
        <v>3</v>
      </c>
      <c r="C242" s="4">
        <v>41122</v>
      </c>
      <c r="D242" s="1">
        <v>101.83850767559096</v>
      </c>
      <c r="E242" s="1">
        <v>4.6233882904052734</v>
      </c>
      <c r="F242" s="1">
        <v>4.6152472496032715</v>
      </c>
      <c r="G242" s="1">
        <v>1</v>
      </c>
      <c r="H242" s="1">
        <v>1</v>
      </c>
      <c r="I242" s="1">
        <f t="shared" ref="I242:I273" si="11">I241</f>
        <v>4.6137977908639343</v>
      </c>
      <c r="J242" s="1">
        <f t="shared" si="9"/>
        <v>1.0003141574046022</v>
      </c>
    </row>
    <row r="243" spans="1:10">
      <c r="A243" s="1">
        <v>4</v>
      </c>
      <c r="B243" s="1" t="s">
        <v>4</v>
      </c>
      <c r="C243" s="4">
        <v>41122</v>
      </c>
      <c r="D243" s="1">
        <v>100.85942179075404</v>
      </c>
      <c r="E243" s="1">
        <v>4.6137275695800781</v>
      </c>
      <c r="F243" s="1">
        <v>4.6169834136962891</v>
      </c>
      <c r="G243" s="1">
        <v>1</v>
      </c>
      <c r="H243" s="1">
        <v>1</v>
      </c>
      <c r="I243" s="1">
        <f t="shared" si="11"/>
        <v>4.6137977908639343</v>
      </c>
      <c r="J243" s="1">
        <f t="shared" si="9"/>
        <v>1.0006904556672733</v>
      </c>
    </row>
    <row r="244" spans="1:10">
      <c r="A244" s="1">
        <v>5</v>
      </c>
      <c r="B244" s="1" t="s">
        <v>5</v>
      </c>
      <c r="C244" s="4">
        <v>41122</v>
      </c>
      <c r="D244" s="1">
        <v>101.94699209300542</v>
      </c>
      <c r="E244" s="1">
        <v>4.624453067779541</v>
      </c>
      <c r="F244" s="1">
        <v>4.6157927513122559</v>
      </c>
      <c r="G244" s="1">
        <v>1</v>
      </c>
      <c r="H244" s="1">
        <v>1</v>
      </c>
      <c r="I244" s="1">
        <f t="shared" si="11"/>
        <v>4.6137977908639343</v>
      </c>
      <c r="J244" s="1">
        <f t="shared" si="9"/>
        <v>1.000432390091363</v>
      </c>
    </row>
    <row r="245" spans="1:10">
      <c r="A245" s="1">
        <v>6</v>
      </c>
      <c r="B245" s="1" t="s">
        <v>6</v>
      </c>
      <c r="C245" s="4">
        <v>41122</v>
      </c>
      <c r="D245" s="1">
        <v>101.53810983252521</v>
      </c>
      <c r="E245" s="1">
        <v>4.6204342842102051</v>
      </c>
      <c r="F245" s="1">
        <v>4.6103854179382324</v>
      </c>
      <c r="G245" s="1">
        <v>5</v>
      </c>
      <c r="H245" s="1">
        <v>4</v>
      </c>
      <c r="I245" s="1">
        <f t="shared" si="11"/>
        <v>4.6137977908639343</v>
      </c>
      <c r="J245" s="1">
        <f t="shared" si="9"/>
        <v>0.99926039824882251</v>
      </c>
    </row>
    <row r="246" spans="1:10">
      <c r="A246" s="1">
        <v>7</v>
      </c>
      <c r="B246" s="1" t="s">
        <v>7</v>
      </c>
      <c r="C246" s="4">
        <v>41122</v>
      </c>
      <c r="D246" s="1">
        <v>101.78769764621147</v>
      </c>
      <c r="E246" s="1">
        <v>4.6228890419006348</v>
      </c>
      <c r="F246" s="1">
        <v>4.6098442077636719</v>
      </c>
      <c r="G246" s="1">
        <v>4</v>
      </c>
      <c r="H246" s="1">
        <v>3</v>
      </c>
      <c r="I246" s="1">
        <f t="shared" si="11"/>
        <v>4.6137977908639343</v>
      </c>
      <c r="J246" s="1">
        <f t="shared" si="9"/>
        <v>0.99914309571431781</v>
      </c>
    </row>
    <row r="247" spans="1:10">
      <c r="A247" s="1">
        <v>8</v>
      </c>
      <c r="B247" s="1" t="s">
        <v>8</v>
      </c>
      <c r="C247" s="4">
        <v>41122</v>
      </c>
      <c r="D247" s="1">
        <v>100.56466019252079</v>
      </c>
      <c r="E247" s="1">
        <v>4.6108007431030273</v>
      </c>
      <c r="F247" s="1">
        <v>4.6137762069702148</v>
      </c>
      <c r="G247" s="1">
        <v>3</v>
      </c>
      <c r="H247" s="1">
        <v>2</v>
      </c>
      <c r="I247" s="1">
        <f t="shared" si="11"/>
        <v>4.6137977908639343</v>
      </c>
      <c r="J247" s="1">
        <f t="shared" si="9"/>
        <v>0.99999532188130091</v>
      </c>
    </row>
    <row r="248" spans="1:10">
      <c r="A248" s="1">
        <v>9</v>
      </c>
      <c r="B248" s="1" t="s">
        <v>9</v>
      </c>
      <c r="C248" s="4">
        <v>41122</v>
      </c>
      <c r="D248" s="1">
        <v>101.23136723276514</v>
      </c>
      <c r="E248" s="1">
        <v>4.6174087524414063</v>
      </c>
      <c r="F248" s="1">
        <v>4.6157865524291992</v>
      </c>
      <c r="G248" s="1">
        <v>4</v>
      </c>
      <c r="H248" s="1">
        <v>3</v>
      </c>
      <c r="I248" s="1">
        <f t="shared" si="11"/>
        <v>4.6137977908639343</v>
      </c>
      <c r="J248" s="1">
        <f t="shared" si="9"/>
        <v>1.0004310465381043</v>
      </c>
    </row>
    <row r="249" spans="1:10">
      <c r="A249" s="1">
        <v>10</v>
      </c>
      <c r="B249" s="1" t="s">
        <v>10</v>
      </c>
      <c r="C249" s="4">
        <v>41122</v>
      </c>
      <c r="D249" s="1">
        <v>101.05113660758163</v>
      </c>
      <c r="E249" s="1">
        <v>4.6156268119812012</v>
      </c>
      <c r="F249" s="1">
        <v>4.6147165298461914</v>
      </c>
      <c r="G249" s="1">
        <v>4</v>
      </c>
      <c r="H249" s="1">
        <v>3</v>
      </c>
      <c r="I249" s="1">
        <f t="shared" si="11"/>
        <v>4.6137977908639343</v>
      </c>
      <c r="J249" s="1">
        <f t="shared" si="9"/>
        <v>1.0001991285756122</v>
      </c>
    </row>
    <row r="250" spans="1:10">
      <c r="A250" s="1">
        <v>11</v>
      </c>
      <c r="B250" s="1" t="s">
        <v>11</v>
      </c>
      <c r="C250" s="4">
        <v>41122</v>
      </c>
      <c r="D250" s="1">
        <v>101.29602034596287</v>
      </c>
      <c r="E250" s="1">
        <v>4.6180472373962402</v>
      </c>
      <c r="F250" s="1">
        <v>4.6143641471862793</v>
      </c>
      <c r="G250" s="1">
        <v>4</v>
      </c>
      <c r="H250" s="1">
        <v>3</v>
      </c>
      <c r="I250" s="1">
        <f t="shared" si="11"/>
        <v>4.6137977908639343</v>
      </c>
      <c r="J250" s="1">
        <f t="shared" si="9"/>
        <v>1.0001227527403707</v>
      </c>
    </row>
    <row r="251" spans="1:10">
      <c r="A251" s="1">
        <v>12</v>
      </c>
      <c r="B251" s="1" t="s">
        <v>12</v>
      </c>
      <c r="C251" s="4">
        <v>41122</v>
      </c>
      <c r="D251" s="1">
        <v>101.01327521743059</v>
      </c>
      <c r="E251" s="1">
        <v>4.6152520179748535</v>
      </c>
      <c r="F251" s="1">
        <v>4.615044116973877</v>
      </c>
      <c r="G251" s="1">
        <v>4</v>
      </c>
      <c r="H251" s="1">
        <v>3</v>
      </c>
      <c r="I251" s="1">
        <f t="shared" si="11"/>
        <v>4.6137977908639343</v>
      </c>
      <c r="J251" s="1">
        <f t="shared" si="9"/>
        <v>1.000270130197819</v>
      </c>
    </row>
    <row r="252" spans="1:10">
      <c r="A252" s="1">
        <v>13</v>
      </c>
      <c r="B252" s="1" t="s">
        <v>13</v>
      </c>
      <c r="C252" s="4">
        <v>41122</v>
      </c>
      <c r="D252" s="1">
        <v>101.78693781459329</v>
      </c>
      <c r="E252" s="1">
        <v>4.6228818893432617</v>
      </c>
      <c r="F252" s="1">
        <v>4.6141214370727539</v>
      </c>
      <c r="G252" s="1">
        <v>1</v>
      </c>
      <c r="H252" s="1">
        <v>1</v>
      </c>
      <c r="I252" s="1">
        <f t="shared" si="11"/>
        <v>4.6137977908639343</v>
      </c>
      <c r="J252" s="1">
        <f t="shared" si="9"/>
        <v>1.0000701474627822</v>
      </c>
    </row>
    <row r="253" spans="1:10">
      <c r="A253" s="1">
        <v>14</v>
      </c>
      <c r="B253" s="1" t="s">
        <v>14</v>
      </c>
      <c r="C253" s="4">
        <v>41122</v>
      </c>
      <c r="D253" s="1">
        <v>100.93013142864481</v>
      </c>
      <c r="E253" s="1">
        <v>4.6144285202026367</v>
      </c>
      <c r="F253" s="1">
        <v>4.6106472015380859</v>
      </c>
      <c r="G253" s="1">
        <v>3</v>
      </c>
      <c r="H253" s="1">
        <v>2</v>
      </c>
      <c r="I253" s="1">
        <f t="shared" si="11"/>
        <v>4.6137977908639343</v>
      </c>
      <c r="J253" s="1">
        <f t="shared" si="9"/>
        <v>0.99931713753643758</v>
      </c>
    </row>
    <row r="254" spans="1:10">
      <c r="A254" s="1">
        <v>15</v>
      </c>
      <c r="B254" s="1" t="s">
        <v>15</v>
      </c>
      <c r="C254" s="4">
        <v>41122</v>
      </c>
      <c r="D254" s="1">
        <v>101.00365754676929</v>
      </c>
      <c r="E254" s="1">
        <v>4.6151566505432129</v>
      </c>
      <c r="F254" s="1">
        <v>4.6156506538391113</v>
      </c>
      <c r="G254" s="1">
        <v>4</v>
      </c>
      <c r="H254" s="1">
        <v>3</v>
      </c>
      <c r="I254" s="1">
        <f t="shared" si="11"/>
        <v>4.6137977908639343</v>
      </c>
      <c r="J254" s="1">
        <f t="shared" si="9"/>
        <v>1.0004015917166647</v>
      </c>
    </row>
    <row r="255" spans="1:10">
      <c r="A255" s="1">
        <v>16</v>
      </c>
      <c r="B255" s="1" t="s">
        <v>16</v>
      </c>
      <c r="C255" s="4">
        <v>41122</v>
      </c>
      <c r="D255" s="1">
        <v>101.59997478962424</v>
      </c>
      <c r="E255" s="1">
        <v>4.6210432052612305</v>
      </c>
      <c r="F255" s="1">
        <v>4.6175494194030762</v>
      </c>
      <c r="G255" s="1">
        <v>2</v>
      </c>
      <c r="H255" s="1">
        <v>2</v>
      </c>
      <c r="I255" s="1">
        <f t="shared" si="11"/>
        <v>4.6137977908639343</v>
      </c>
      <c r="J255" s="1">
        <f t="shared" si="9"/>
        <v>1.0008131324148126</v>
      </c>
    </row>
    <row r="256" spans="1:10">
      <c r="A256" s="1">
        <v>17</v>
      </c>
      <c r="B256" s="1" t="s">
        <v>17</v>
      </c>
      <c r="C256" s="4">
        <v>41122</v>
      </c>
      <c r="D256" s="1">
        <v>101.64718892867161</v>
      </c>
      <c r="E256" s="1">
        <v>4.6215081214904785</v>
      </c>
      <c r="F256" s="1">
        <v>4.6188621520996094</v>
      </c>
      <c r="G256" s="1">
        <v>1</v>
      </c>
      <c r="H256" s="1">
        <v>1</v>
      </c>
      <c r="I256" s="1">
        <f t="shared" si="11"/>
        <v>4.6137977908639343</v>
      </c>
      <c r="J256" s="1">
        <f t="shared" si="9"/>
        <v>1.0010976556548932</v>
      </c>
    </row>
    <row r="257" spans="1:10">
      <c r="A257" s="1">
        <v>18</v>
      </c>
      <c r="B257" s="1" t="s">
        <v>18</v>
      </c>
      <c r="C257" s="4">
        <v>41122</v>
      </c>
      <c r="D257" s="1">
        <v>100.40239567372592</v>
      </c>
      <c r="E257" s="1">
        <v>4.6091861724853516</v>
      </c>
      <c r="F257" s="1">
        <v>4.6105813980102539</v>
      </c>
      <c r="G257" s="1">
        <v>3</v>
      </c>
      <c r="H257" s="1">
        <v>2</v>
      </c>
      <c r="I257" s="1">
        <f t="shared" si="11"/>
        <v>4.6137977908639343</v>
      </c>
      <c r="J257" s="1">
        <f t="shared" si="9"/>
        <v>0.9993028752018458</v>
      </c>
    </row>
    <row r="258" spans="1:10">
      <c r="A258" s="1">
        <v>19</v>
      </c>
      <c r="B258" s="1" t="s">
        <v>19</v>
      </c>
      <c r="C258" s="4">
        <v>41122</v>
      </c>
      <c r="D258" s="1">
        <v>101.15597379939102</v>
      </c>
      <c r="E258" s="1">
        <v>4.6166634559631348</v>
      </c>
      <c r="F258" s="1">
        <v>4.6155929565429688</v>
      </c>
      <c r="G258" s="1">
        <v>3</v>
      </c>
      <c r="H258" s="1">
        <v>2</v>
      </c>
      <c r="I258" s="1">
        <f t="shared" si="11"/>
        <v>4.6137977908639343</v>
      </c>
      <c r="J258" s="1">
        <f t="shared" si="9"/>
        <v>1.0003890863363343</v>
      </c>
    </row>
    <row r="259" spans="1:10">
      <c r="A259" s="1">
        <v>20</v>
      </c>
      <c r="B259" s="1" t="s">
        <v>20</v>
      </c>
      <c r="C259" s="4">
        <v>41122</v>
      </c>
      <c r="D259" s="1">
        <v>101.55434949069502</v>
      </c>
      <c r="E259" s="1">
        <v>4.6205940246582031</v>
      </c>
      <c r="F259" s="1">
        <v>4.6143827438354492</v>
      </c>
      <c r="G259" s="1">
        <v>2</v>
      </c>
      <c r="H259" s="1">
        <v>2</v>
      </c>
      <c r="I259" s="1">
        <f t="shared" si="11"/>
        <v>4.6137977908639343</v>
      </c>
      <c r="J259" s="1">
        <f t="shared" ref="J259:J322" si="12">F259/I259</f>
        <v>1.0001267834001466</v>
      </c>
    </row>
    <row r="260" spans="1:10">
      <c r="A260" s="1">
        <v>21</v>
      </c>
      <c r="B260" s="1" t="s">
        <v>21</v>
      </c>
      <c r="C260" s="4">
        <v>41122</v>
      </c>
      <c r="D260" s="1">
        <v>102.07623005886742</v>
      </c>
      <c r="E260" s="1">
        <v>4.6257200241088867</v>
      </c>
      <c r="F260" s="1">
        <v>4.6089062690734863</v>
      </c>
      <c r="G260" s="1">
        <v>4</v>
      </c>
      <c r="H260" s="1">
        <v>3</v>
      </c>
      <c r="I260" s="1">
        <f t="shared" si="11"/>
        <v>4.6137977908639343</v>
      </c>
      <c r="J260" s="1">
        <f t="shared" si="12"/>
        <v>0.99893980577125985</v>
      </c>
    </row>
    <row r="261" spans="1:10">
      <c r="A261" s="1">
        <v>22</v>
      </c>
      <c r="B261" s="1" t="s">
        <v>22</v>
      </c>
      <c r="C261" s="4">
        <v>41122</v>
      </c>
      <c r="D261" s="1">
        <v>100.6692912579243</v>
      </c>
      <c r="E261" s="1">
        <v>4.6118407249450684</v>
      </c>
      <c r="F261" s="1">
        <v>4.6163945198059082</v>
      </c>
      <c r="G261" s="1">
        <v>4</v>
      </c>
      <c r="H261" s="1">
        <v>3</v>
      </c>
      <c r="I261" s="1">
        <f t="shared" si="11"/>
        <v>4.6137977908639343</v>
      </c>
      <c r="J261" s="1">
        <f t="shared" si="12"/>
        <v>1.000562818107702</v>
      </c>
    </row>
    <row r="262" spans="1:10">
      <c r="A262" s="1">
        <v>23</v>
      </c>
      <c r="B262" s="1" t="s">
        <v>23</v>
      </c>
      <c r="C262" s="4">
        <v>41122</v>
      </c>
      <c r="D262" s="1">
        <v>101.39333063450226</v>
      </c>
      <c r="E262" s="1">
        <v>4.6190071105957031</v>
      </c>
      <c r="F262" s="1">
        <v>4.6150717735290527</v>
      </c>
      <c r="G262" s="1">
        <v>4</v>
      </c>
      <c r="H262" s="1">
        <v>3</v>
      </c>
      <c r="I262" s="1">
        <f t="shared" si="11"/>
        <v>4.6137977908639343</v>
      </c>
      <c r="J262" s="1">
        <f t="shared" si="12"/>
        <v>1.0002761245123575</v>
      </c>
    </row>
    <row r="263" spans="1:10">
      <c r="A263" s="1">
        <v>24</v>
      </c>
      <c r="B263" s="1" t="s">
        <v>24</v>
      </c>
      <c r="C263" s="4">
        <v>41122</v>
      </c>
      <c r="D263" s="1">
        <v>100.48397570064959</v>
      </c>
      <c r="E263" s="1">
        <v>4.6099982261657715</v>
      </c>
      <c r="F263" s="1">
        <v>4.6154766082763672</v>
      </c>
      <c r="G263" s="1">
        <v>2</v>
      </c>
      <c r="H263" s="1">
        <v>2</v>
      </c>
      <c r="I263" s="1">
        <f t="shared" si="11"/>
        <v>4.6137977908639343</v>
      </c>
      <c r="J263" s="1">
        <f t="shared" si="12"/>
        <v>1.0003638688751721</v>
      </c>
    </row>
    <row r="264" spans="1:10">
      <c r="A264" s="1">
        <v>25</v>
      </c>
      <c r="B264" s="1" t="s">
        <v>25</v>
      </c>
      <c r="C264" s="4">
        <v>41122</v>
      </c>
      <c r="D264" s="1">
        <v>100.84715314121257</v>
      </c>
      <c r="E264" s="1">
        <v>4.6136059761047363</v>
      </c>
      <c r="F264" s="1">
        <v>4.6148419380187988</v>
      </c>
      <c r="G264" s="1">
        <v>3</v>
      </c>
      <c r="H264" s="1">
        <v>2</v>
      </c>
      <c r="I264" s="1">
        <f t="shared" si="11"/>
        <v>4.6137977908639343</v>
      </c>
      <c r="J264" s="1">
        <f t="shared" si="12"/>
        <v>1.0002263096915369</v>
      </c>
    </row>
    <row r="265" spans="1:10">
      <c r="A265" s="1">
        <v>26</v>
      </c>
      <c r="B265" s="1" t="s">
        <v>26</v>
      </c>
      <c r="C265" s="4">
        <v>41122</v>
      </c>
      <c r="D265" s="1">
        <v>101.32772314549878</v>
      </c>
      <c r="E265" s="1">
        <v>4.6183600425720215</v>
      </c>
      <c r="F265" s="1">
        <v>4.6099772453308105</v>
      </c>
      <c r="G265" s="1">
        <v>4</v>
      </c>
      <c r="H265" s="1">
        <v>3</v>
      </c>
      <c r="I265" s="1">
        <f t="shared" si="11"/>
        <v>4.6137977908639343</v>
      </c>
      <c r="J265" s="1">
        <f t="shared" si="12"/>
        <v>0.99917193043425334</v>
      </c>
    </row>
    <row r="266" spans="1:10">
      <c r="A266" s="1">
        <v>27</v>
      </c>
      <c r="B266" s="1" t="s">
        <v>27</v>
      </c>
      <c r="C266" s="4">
        <v>41122</v>
      </c>
      <c r="D266" s="1">
        <v>101.25680543694243</v>
      </c>
      <c r="E266" s="1">
        <v>4.6176600456237793</v>
      </c>
      <c r="F266" s="1">
        <v>4.6101865768432617</v>
      </c>
      <c r="G266" s="1">
        <v>2</v>
      </c>
      <c r="H266" s="1">
        <v>2</v>
      </c>
      <c r="I266" s="1">
        <f t="shared" si="11"/>
        <v>4.6137977908639343</v>
      </c>
      <c r="J266" s="1">
        <f t="shared" si="12"/>
        <v>0.99921730119429519</v>
      </c>
    </row>
    <row r="267" spans="1:10">
      <c r="A267" s="1">
        <v>28</v>
      </c>
      <c r="B267" s="1" t="s">
        <v>28</v>
      </c>
      <c r="C267" s="4">
        <v>41122</v>
      </c>
      <c r="D267" s="1">
        <v>104.05341705140015</v>
      </c>
      <c r="E267" s="1">
        <v>4.644904613494873</v>
      </c>
      <c r="F267" s="1">
        <v>4.6117744445800781</v>
      </c>
      <c r="G267" s="1">
        <v>2</v>
      </c>
      <c r="H267" s="1">
        <v>2</v>
      </c>
      <c r="I267" s="1">
        <f t="shared" si="11"/>
        <v>4.6137977908639343</v>
      </c>
      <c r="J267" s="1">
        <f t="shared" si="12"/>
        <v>0.99956145752900949</v>
      </c>
    </row>
    <row r="268" spans="1:10">
      <c r="A268" s="1">
        <v>29</v>
      </c>
      <c r="B268" s="1" t="s">
        <v>29</v>
      </c>
      <c r="C268" s="4">
        <v>41122</v>
      </c>
      <c r="D268" s="1">
        <v>101.23622759152465</v>
      </c>
      <c r="E268" s="1">
        <v>4.6174564361572266</v>
      </c>
      <c r="F268" s="1">
        <v>4.612433910369873</v>
      </c>
      <c r="G268" s="1">
        <v>5</v>
      </c>
      <c r="H268" s="1">
        <v>4</v>
      </c>
      <c r="I268" s="1">
        <f t="shared" si="11"/>
        <v>4.6137977908639343</v>
      </c>
      <c r="J268" s="1">
        <f t="shared" si="12"/>
        <v>0.99970439092567909</v>
      </c>
    </row>
    <row r="269" spans="1:10">
      <c r="A269" s="1">
        <v>30</v>
      </c>
      <c r="B269" s="1" t="s">
        <v>30</v>
      </c>
      <c r="C269" s="4">
        <v>41122</v>
      </c>
      <c r="D269" s="1">
        <v>102.48481898544692</v>
      </c>
      <c r="E269" s="1">
        <v>4.6297144889831543</v>
      </c>
      <c r="F269" s="1">
        <v>4.6095261573791504</v>
      </c>
      <c r="G269" s="1">
        <v>4</v>
      </c>
      <c r="H269" s="1">
        <v>3</v>
      </c>
      <c r="I269" s="1">
        <f t="shared" si="11"/>
        <v>4.6137977908639343</v>
      </c>
      <c r="J269" s="1">
        <f t="shared" si="12"/>
        <v>0.99907416109712432</v>
      </c>
    </row>
    <row r="270" spans="1:10">
      <c r="A270" s="1">
        <v>31</v>
      </c>
      <c r="B270" s="1" t="s">
        <v>31</v>
      </c>
      <c r="C270" s="4">
        <v>41122</v>
      </c>
      <c r="D270" s="1">
        <v>100.61474726972985</v>
      </c>
      <c r="E270" s="1">
        <v>4.6112990379333496</v>
      </c>
      <c r="F270" s="1">
        <v>4.6169548034667969</v>
      </c>
      <c r="G270" s="1">
        <v>2</v>
      </c>
      <c r="H270" s="1">
        <v>2</v>
      </c>
      <c r="I270" s="1">
        <f t="shared" si="11"/>
        <v>4.6137977908639343</v>
      </c>
      <c r="J270" s="1">
        <f t="shared" si="12"/>
        <v>1.0006842546522334</v>
      </c>
    </row>
    <row r="271" spans="1:10">
      <c r="A271" s="1">
        <v>32</v>
      </c>
      <c r="B271" s="1" t="s">
        <v>32</v>
      </c>
      <c r="C271" s="4">
        <v>41122</v>
      </c>
      <c r="D271" s="1">
        <v>100.85756912245103</v>
      </c>
      <c r="E271" s="1">
        <v>4.6137094497680664</v>
      </c>
      <c r="F271" s="1">
        <v>4.6112403869628906</v>
      </c>
      <c r="G271" s="1">
        <v>4</v>
      </c>
      <c r="H271" s="1">
        <v>3</v>
      </c>
      <c r="I271" s="1">
        <f t="shared" si="11"/>
        <v>4.6137977908639343</v>
      </c>
      <c r="J271" s="1">
        <f t="shared" si="12"/>
        <v>0.9994457052482647</v>
      </c>
    </row>
    <row r="272" spans="1:10">
      <c r="A272" s="1">
        <v>33</v>
      </c>
      <c r="B272" s="1" t="s">
        <v>33</v>
      </c>
      <c r="C272" s="4">
        <v>41122</v>
      </c>
      <c r="D272" s="1">
        <v>100.60593355773533</v>
      </c>
      <c r="E272" s="1">
        <v>4.6112112998962402</v>
      </c>
      <c r="F272" s="1">
        <v>4.6161346435546875</v>
      </c>
      <c r="G272" s="1">
        <v>2</v>
      </c>
      <c r="H272" s="1">
        <v>2</v>
      </c>
      <c r="I272" s="1">
        <f t="shared" si="11"/>
        <v>4.6137977908639343</v>
      </c>
      <c r="J272" s="1">
        <f t="shared" si="12"/>
        <v>1.0005064922210896</v>
      </c>
    </row>
    <row r="273" spans="1:10">
      <c r="A273" s="1">
        <v>34</v>
      </c>
      <c r="B273" s="1" t="s">
        <v>34</v>
      </c>
      <c r="C273" s="4">
        <v>41122</v>
      </c>
      <c r="D273" s="1">
        <v>100.68771398550014</v>
      </c>
      <c r="E273" s="1">
        <v>4.6120238304138184</v>
      </c>
      <c r="F273" s="1">
        <v>4.6157546043395996</v>
      </c>
      <c r="G273" s="1">
        <v>5</v>
      </c>
      <c r="H273" s="1">
        <v>4</v>
      </c>
      <c r="I273" s="1">
        <f t="shared" si="11"/>
        <v>4.6137977908639343</v>
      </c>
      <c r="J273" s="1">
        <f t="shared" si="12"/>
        <v>1.0004241220713097</v>
      </c>
    </row>
    <row r="274" spans="1:10">
      <c r="A274" s="1">
        <v>1</v>
      </c>
      <c r="B274" s="1" t="s">
        <v>1</v>
      </c>
      <c r="C274" s="3">
        <v>41153</v>
      </c>
      <c r="D274" s="1">
        <v>100.45606805360494</v>
      </c>
      <c r="E274" s="1">
        <v>4.6097207069396973</v>
      </c>
      <c r="F274" s="1">
        <v>4.61468505859375</v>
      </c>
      <c r="G274" s="1">
        <v>5</v>
      </c>
      <c r="H274" s="1">
        <v>4</v>
      </c>
      <c r="I274" s="1">
        <f>AVERAGE(F274:F307)</f>
        <v>4.6189521060270424</v>
      </c>
      <c r="J274" s="1">
        <f t="shared" si="12"/>
        <v>0.99907618712310864</v>
      </c>
    </row>
    <row r="275" spans="1:10">
      <c r="A275" s="1">
        <v>2</v>
      </c>
      <c r="B275" s="1" t="s">
        <v>2</v>
      </c>
      <c r="C275" s="3">
        <v>41153</v>
      </c>
      <c r="D275" s="1">
        <v>100.58514831431381</v>
      </c>
      <c r="E275" s="1">
        <v>4.6110048294067383</v>
      </c>
      <c r="F275" s="1">
        <v>4.6190495491027832</v>
      </c>
      <c r="G275" s="1">
        <v>4</v>
      </c>
      <c r="H275" s="1">
        <v>3</v>
      </c>
      <c r="I275" s="1">
        <f>I274</f>
        <v>4.6189521060270424</v>
      </c>
      <c r="J275" s="1">
        <f t="shared" si="12"/>
        <v>1.0000210963598462</v>
      </c>
    </row>
    <row r="276" spans="1:10">
      <c r="A276" s="1">
        <v>3</v>
      </c>
      <c r="B276" s="1" t="s">
        <v>3</v>
      </c>
      <c r="C276" s="3">
        <v>41153</v>
      </c>
      <c r="D276" s="1">
        <v>101.8948975844819</v>
      </c>
      <c r="E276" s="1">
        <v>4.6239418983459473</v>
      </c>
      <c r="F276" s="1">
        <v>4.620934009552002</v>
      </c>
      <c r="G276" s="1">
        <v>1</v>
      </c>
      <c r="H276" s="1">
        <v>1</v>
      </c>
      <c r="I276" s="1">
        <f t="shared" ref="I276:I307" si="13">I275</f>
        <v>4.6189521060270424</v>
      </c>
      <c r="J276" s="1">
        <f t="shared" si="12"/>
        <v>1.0004290807697211</v>
      </c>
    </row>
    <row r="277" spans="1:10">
      <c r="A277" s="1">
        <v>4</v>
      </c>
      <c r="B277" s="1" t="s">
        <v>4</v>
      </c>
      <c r="C277" s="3">
        <v>41153</v>
      </c>
      <c r="D277" s="1">
        <v>101.34013585999563</v>
      </c>
      <c r="E277" s="1">
        <v>4.6184825897216797</v>
      </c>
      <c r="F277" s="1">
        <v>4.6234884262084961</v>
      </c>
      <c r="G277" s="1">
        <v>1</v>
      </c>
      <c r="H277" s="1">
        <v>1</v>
      </c>
      <c r="I277" s="1">
        <f t="shared" si="13"/>
        <v>4.6189521060270424</v>
      </c>
      <c r="J277" s="1">
        <f t="shared" si="12"/>
        <v>1.0009821102443419</v>
      </c>
    </row>
    <row r="278" spans="1:10">
      <c r="A278" s="1">
        <v>5</v>
      </c>
      <c r="B278" s="1" t="s">
        <v>5</v>
      </c>
      <c r="C278" s="3">
        <v>41153</v>
      </c>
      <c r="D278" s="1">
        <v>101.60834913956265</v>
      </c>
      <c r="E278" s="1">
        <v>4.6211256980895996</v>
      </c>
      <c r="F278" s="1">
        <v>4.6220932006835938</v>
      </c>
      <c r="G278" s="1">
        <v>1</v>
      </c>
      <c r="H278" s="1">
        <v>1</v>
      </c>
      <c r="I278" s="1">
        <f t="shared" si="13"/>
        <v>4.6189521060270424</v>
      </c>
      <c r="J278" s="1">
        <f t="shared" si="12"/>
        <v>1.0006800448639537</v>
      </c>
    </row>
    <row r="279" spans="1:10">
      <c r="A279" s="1">
        <v>6</v>
      </c>
      <c r="B279" s="1" t="s">
        <v>6</v>
      </c>
      <c r="C279" s="3">
        <v>41153</v>
      </c>
      <c r="D279" s="1">
        <v>100.37914792891152</v>
      </c>
      <c r="E279" s="1">
        <v>4.6089544296264648</v>
      </c>
      <c r="F279" s="1">
        <v>4.6143879890441895</v>
      </c>
      <c r="G279" s="1">
        <v>5</v>
      </c>
      <c r="H279" s="1">
        <v>4</v>
      </c>
      <c r="I279" s="1">
        <f t="shared" si="13"/>
        <v>4.6189521060270424</v>
      </c>
      <c r="J279" s="1">
        <f t="shared" si="12"/>
        <v>0.99901187176699724</v>
      </c>
    </row>
    <row r="280" spans="1:10">
      <c r="A280" s="1">
        <v>7</v>
      </c>
      <c r="B280" s="1" t="s">
        <v>7</v>
      </c>
      <c r="C280" s="3">
        <v>41153</v>
      </c>
      <c r="D280" s="1">
        <v>101.75243518648935</v>
      </c>
      <c r="E280" s="1">
        <v>4.6225428581237793</v>
      </c>
      <c r="F280" s="1">
        <v>4.6144170761108398</v>
      </c>
      <c r="G280" s="1">
        <v>4</v>
      </c>
      <c r="H280" s="1">
        <v>3</v>
      </c>
      <c r="I280" s="1">
        <f t="shared" si="13"/>
        <v>4.6189521060270424</v>
      </c>
      <c r="J280" s="1">
        <f t="shared" si="12"/>
        <v>0.99901816909721042</v>
      </c>
    </row>
    <row r="281" spans="1:10">
      <c r="A281" s="1">
        <v>8</v>
      </c>
      <c r="B281" s="1" t="s">
        <v>8</v>
      </c>
      <c r="C281" s="3">
        <v>41153</v>
      </c>
      <c r="D281" s="1">
        <v>100.88636715706041</v>
      </c>
      <c r="E281" s="1">
        <v>4.6139945983886719</v>
      </c>
      <c r="F281" s="1">
        <v>4.6189770698547363</v>
      </c>
      <c r="G281" s="1">
        <v>3</v>
      </c>
      <c r="H281" s="1">
        <v>2</v>
      </c>
      <c r="I281" s="1">
        <f t="shared" si="13"/>
        <v>4.6189521060270424</v>
      </c>
      <c r="J281" s="1">
        <f t="shared" si="12"/>
        <v>1.0000054046517739</v>
      </c>
    </row>
    <row r="282" spans="1:10">
      <c r="A282" s="1">
        <v>9</v>
      </c>
      <c r="B282" s="1" t="s">
        <v>9</v>
      </c>
      <c r="C282" s="3">
        <v>41153</v>
      </c>
      <c r="D282" s="1">
        <v>101.19271151681681</v>
      </c>
      <c r="E282" s="1">
        <v>4.6170268058776855</v>
      </c>
      <c r="F282" s="1">
        <v>4.6209864616394043</v>
      </c>
      <c r="G282" s="1">
        <v>4</v>
      </c>
      <c r="H282" s="1">
        <v>3</v>
      </c>
      <c r="I282" s="1">
        <f t="shared" si="13"/>
        <v>4.6189521060270424</v>
      </c>
      <c r="J282" s="1">
        <f t="shared" si="12"/>
        <v>1.0004404366110893</v>
      </c>
    </row>
    <row r="283" spans="1:10">
      <c r="A283" s="1">
        <v>10</v>
      </c>
      <c r="B283" s="1" t="s">
        <v>10</v>
      </c>
      <c r="C283" s="3">
        <v>41153</v>
      </c>
      <c r="D283" s="1">
        <v>101.06378378336724</v>
      </c>
      <c r="E283" s="1">
        <v>4.6157517433166504</v>
      </c>
      <c r="F283" s="1">
        <v>4.6196212768554688</v>
      </c>
      <c r="G283" s="1">
        <v>4</v>
      </c>
      <c r="H283" s="1">
        <v>3</v>
      </c>
      <c r="I283" s="1">
        <f t="shared" si="13"/>
        <v>4.6189521060270424</v>
      </c>
      <c r="J283" s="1">
        <f t="shared" si="12"/>
        <v>1.0001448750307571</v>
      </c>
    </row>
    <row r="284" spans="1:10">
      <c r="A284" s="1">
        <v>11</v>
      </c>
      <c r="B284" s="1" t="s">
        <v>11</v>
      </c>
      <c r="C284" s="3">
        <v>41153</v>
      </c>
      <c r="D284" s="1">
        <v>101.13463254598257</v>
      </c>
      <c r="E284" s="1">
        <v>4.616452693939209</v>
      </c>
      <c r="F284" s="1">
        <v>4.6194114685058594</v>
      </c>
      <c r="G284" s="1">
        <v>4</v>
      </c>
      <c r="H284" s="1">
        <v>3</v>
      </c>
      <c r="I284" s="1">
        <f t="shared" si="13"/>
        <v>4.6189521060270424</v>
      </c>
      <c r="J284" s="1">
        <f t="shared" si="12"/>
        <v>1.0000994516652852</v>
      </c>
    </row>
    <row r="285" spans="1:10">
      <c r="A285" s="1">
        <v>12</v>
      </c>
      <c r="B285" s="1" t="s">
        <v>12</v>
      </c>
      <c r="C285" s="3">
        <v>41153</v>
      </c>
      <c r="D285" s="1">
        <v>101.07719046796325</v>
      </c>
      <c r="E285" s="1">
        <v>4.6158843040466309</v>
      </c>
      <c r="F285" s="1">
        <v>4.6200900077819824</v>
      </c>
      <c r="G285" s="1">
        <v>4</v>
      </c>
      <c r="H285" s="1">
        <v>3</v>
      </c>
      <c r="I285" s="1">
        <f t="shared" si="13"/>
        <v>4.6189521060270424</v>
      </c>
      <c r="J285" s="1">
        <f t="shared" si="12"/>
        <v>1.0002463549586182</v>
      </c>
    </row>
    <row r="286" spans="1:10">
      <c r="A286" s="1">
        <v>13</v>
      </c>
      <c r="B286" s="1" t="s">
        <v>13</v>
      </c>
      <c r="C286" s="3">
        <v>41153</v>
      </c>
      <c r="D286" s="1">
        <v>101.1688746688735</v>
      </c>
      <c r="E286" s="1">
        <v>4.6167912483215332</v>
      </c>
      <c r="F286" s="1">
        <v>4.6202263832092285</v>
      </c>
      <c r="G286" s="1">
        <v>1</v>
      </c>
      <c r="H286" s="1">
        <v>1</v>
      </c>
      <c r="I286" s="1">
        <f t="shared" si="13"/>
        <v>4.6189521060270424</v>
      </c>
      <c r="J286" s="1">
        <f t="shared" si="12"/>
        <v>1.0002758801461751</v>
      </c>
    </row>
    <row r="287" spans="1:10">
      <c r="A287" s="1">
        <v>14</v>
      </c>
      <c r="B287" s="1" t="s">
        <v>14</v>
      </c>
      <c r="C287" s="3">
        <v>41153</v>
      </c>
      <c r="D287" s="1">
        <v>100.46158991531293</v>
      </c>
      <c r="E287" s="1">
        <v>4.6097755432128906</v>
      </c>
      <c r="F287" s="1">
        <v>4.6150002479553223</v>
      </c>
      <c r="G287" s="1">
        <v>3</v>
      </c>
      <c r="H287" s="1">
        <v>2</v>
      </c>
      <c r="I287" s="1">
        <f t="shared" si="13"/>
        <v>4.6189521060270424</v>
      </c>
      <c r="J287" s="1">
        <f t="shared" si="12"/>
        <v>0.99914442540623805</v>
      </c>
    </row>
    <row r="288" spans="1:10">
      <c r="A288" s="1">
        <v>15</v>
      </c>
      <c r="B288" s="1" t="s">
        <v>15</v>
      </c>
      <c r="C288" s="3">
        <v>41153</v>
      </c>
      <c r="D288" s="1">
        <v>100.70210553225039</v>
      </c>
      <c r="E288" s="1">
        <v>4.6121668815612793</v>
      </c>
      <c r="F288" s="1">
        <v>4.6204209327697754</v>
      </c>
      <c r="G288" s="1">
        <v>4</v>
      </c>
      <c r="H288" s="1">
        <v>3</v>
      </c>
      <c r="I288" s="1">
        <f t="shared" si="13"/>
        <v>4.6189521060270424</v>
      </c>
      <c r="J288" s="1">
        <f t="shared" si="12"/>
        <v>1.000317999994158</v>
      </c>
    </row>
    <row r="289" spans="1:10">
      <c r="A289" s="1">
        <v>16</v>
      </c>
      <c r="B289" s="1" t="s">
        <v>16</v>
      </c>
      <c r="C289" s="3">
        <v>41153</v>
      </c>
      <c r="D289" s="1">
        <v>101.33099824880253</v>
      </c>
      <c r="E289" s="1">
        <v>4.6183924674987793</v>
      </c>
      <c r="F289" s="1">
        <v>4.6233749389648438</v>
      </c>
      <c r="G289" s="1">
        <v>2</v>
      </c>
      <c r="H289" s="1">
        <v>2</v>
      </c>
      <c r="I289" s="1">
        <f t="shared" si="13"/>
        <v>4.6189521060270424</v>
      </c>
      <c r="J289" s="1">
        <f t="shared" si="12"/>
        <v>1.0009575403330184</v>
      </c>
    </row>
    <row r="290" spans="1:10">
      <c r="A290" s="1">
        <v>17</v>
      </c>
      <c r="B290" s="1" t="s">
        <v>17</v>
      </c>
      <c r="C290" s="3">
        <v>41153</v>
      </c>
      <c r="D290" s="1">
        <v>101.22604065905864</v>
      </c>
      <c r="E290" s="1">
        <v>4.6173558235168457</v>
      </c>
      <c r="F290" s="1">
        <v>4.6259465217590332</v>
      </c>
      <c r="G290" s="1">
        <v>1</v>
      </c>
      <c r="H290" s="1">
        <v>1</v>
      </c>
      <c r="I290" s="1">
        <f t="shared" si="13"/>
        <v>4.6189521060270424</v>
      </c>
      <c r="J290" s="1">
        <f t="shared" si="12"/>
        <v>1.0015142862648141</v>
      </c>
    </row>
    <row r="291" spans="1:10">
      <c r="A291" s="1">
        <v>18</v>
      </c>
      <c r="B291" s="1" t="s">
        <v>18</v>
      </c>
      <c r="C291" s="3">
        <v>41153</v>
      </c>
      <c r="D291" s="1">
        <v>100.64418124647344</v>
      </c>
      <c r="E291" s="1">
        <v>4.6115913391113281</v>
      </c>
      <c r="F291" s="1">
        <v>4.6150898933410645</v>
      </c>
      <c r="G291" s="1">
        <v>3</v>
      </c>
      <c r="H291" s="1">
        <v>2</v>
      </c>
      <c r="I291" s="1">
        <f t="shared" si="13"/>
        <v>4.6189521060270424</v>
      </c>
      <c r="J291" s="1">
        <f t="shared" si="12"/>
        <v>0.99916383357148508</v>
      </c>
    </row>
    <row r="292" spans="1:10">
      <c r="A292" s="1">
        <v>19</v>
      </c>
      <c r="B292" s="1" t="s">
        <v>19</v>
      </c>
      <c r="C292" s="3">
        <v>41153</v>
      </c>
      <c r="D292" s="1">
        <v>101.44801240235736</v>
      </c>
      <c r="E292" s="1">
        <v>4.6195464134216309</v>
      </c>
      <c r="F292" s="1">
        <v>4.6210923194885254</v>
      </c>
      <c r="G292" s="1">
        <v>3</v>
      </c>
      <c r="H292" s="1">
        <v>2</v>
      </c>
      <c r="I292" s="1">
        <f t="shared" si="13"/>
        <v>4.6189521060270424</v>
      </c>
      <c r="J292" s="1">
        <f t="shared" si="12"/>
        <v>1.0004633547636683</v>
      </c>
    </row>
    <row r="293" spans="1:10">
      <c r="A293" s="1">
        <v>20</v>
      </c>
      <c r="B293" s="1" t="s">
        <v>20</v>
      </c>
      <c r="C293" s="3">
        <v>41153</v>
      </c>
      <c r="D293" s="1">
        <v>100.89826429310618</v>
      </c>
      <c r="E293" s="1">
        <v>4.6141128540039063</v>
      </c>
      <c r="F293" s="1">
        <v>4.6203227043151855</v>
      </c>
      <c r="G293" s="1">
        <v>2</v>
      </c>
      <c r="H293" s="1">
        <v>2</v>
      </c>
      <c r="I293" s="1">
        <f t="shared" si="13"/>
        <v>4.6189521060270424</v>
      </c>
      <c r="J293" s="1">
        <f t="shared" si="12"/>
        <v>1.0002967336003235</v>
      </c>
    </row>
    <row r="294" spans="1:10">
      <c r="A294" s="1">
        <v>21</v>
      </c>
      <c r="B294" s="1" t="s">
        <v>21</v>
      </c>
      <c r="C294" s="3">
        <v>41153</v>
      </c>
      <c r="D294" s="1">
        <v>101.0099093241755</v>
      </c>
      <c r="E294" s="1">
        <v>4.6152186393737793</v>
      </c>
      <c r="F294" s="1">
        <v>4.6137943267822266</v>
      </c>
      <c r="G294" s="1">
        <v>4</v>
      </c>
      <c r="H294" s="1">
        <v>3</v>
      </c>
      <c r="I294" s="1">
        <f t="shared" si="13"/>
        <v>4.6189521060270424</v>
      </c>
      <c r="J294" s="1">
        <f t="shared" si="12"/>
        <v>0.99888334428969594</v>
      </c>
    </row>
    <row r="295" spans="1:10">
      <c r="A295" s="1">
        <v>22</v>
      </c>
      <c r="B295" s="1" t="s">
        <v>22</v>
      </c>
      <c r="C295" s="3">
        <v>41153</v>
      </c>
      <c r="D295" s="1">
        <v>100.71950805319101</v>
      </c>
      <c r="E295" s="1">
        <v>4.6123394966125488</v>
      </c>
      <c r="F295" s="1">
        <v>4.621434211730957</v>
      </c>
      <c r="G295" s="1">
        <v>4</v>
      </c>
      <c r="H295" s="1">
        <v>3</v>
      </c>
      <c r="I295" s="1">
        <f t="shared" si="13"/>
        <v>4.6189521060270424</v>
      </c>
      <c r="J295" s="1">
        <f t="shared" si="12"/>
        <v>1.0005373742024031</v>
      </c>
    </row>
    <row r="296" spans="1:10">
      <c r="A296" s="1">
        <v>23</v>
      </c>
      <c r="B296" s="1" t="s">
        <v>23</v>
      </c>
      <c r="C296" s="3">
        <v>41153</v>
      </c>
      <c r="D296" s="1">
        <v>100.8983078751572</v>
      </c>
      <c r="E296" s="1">
        <v>4.6141133308410645</v>
      </c>
      <c r="F296" s="1">
        <v>4.6203694343566895</v>
      </c>
      <c r="G296" s="1">
        <v>4</v>
      </c>
      <c r="H296" s="1">
        <v>3</v>
      </c>
      <c r="I296" s="1">
        <f t="shared" si="13"/>
        <v>4.6189521060270424</v>
      </c>
      <c r="J296" s="1">
        <f t="shared" si="12"/>
        <v>1.0003068506226331</v>
      </c>
    </row>
    <row r="297" spans="1:10">
      <c r="A297" s="1">
        <v>24</v>
      </c>
      <c r="B297" s="1" t="s">
        <v>24</v>
      </c>
      <c r="C297" s="3">
        <v>41153</v>
      </c>
      <c r="D297" s="1">
        <v>100.7215902022476</v>
      </c>
      <c r="E297" s="1">
        <v>4.6123600006103516</v>
      </c>
      <c r="F297" s="1">
        <v>4.6209664344787598</v>
      </c>
      <c r="G297" s="1">
        <v>2</v>
      </c>
      <c r="H297" s="1">
        <v>2</v>
      </c>
      <c r="I297" s="1">
        <f t="shared" si="13"/>
        <v>4.6189521060270424</v>
      </c>
      <c r="J297" s="1">
        <f t="shared" si="12"/>
        <v>1.0004361007443852</v>
      </c>
    </row>
    <row r="298" spans="1:10">
      <c r="A298" s="1">
        <v>25</v>
      </c>
      <c r="B298" s="1" t="s">
        <v>25</v>
      </c>
      <c r="C298" s="3">
        <v>41153</v>
      </c>
      <c r="D298" s="1">
        <v>100.69585993241795</v>
      </c>
      <c r="E298" s="1">
        <v>4.6121048927307129</v>
      </c>
      <c r="F298" s="1">
        <v>4.6200094223022461</v>
      </c>
      <c r="G298" s="1">
        <v>3</v>
      </c>
      <c r="H298" s="1">
        <v>2</v>
      </c>
      <c r="I298" s="1">
        <f t="shared" si="13"/>
        <v>4.6189521060270424</v>
      </c>
      <c r="J298" s="1">
        <f t="shared" si="12"/>
        <v>1.0002289082568803</v>
      </c>
    </row>
    <row r="299" spans="1:10">
      <c r="A299" s="1">
        <v>26</v>
      </c>
      <c r="B299" s="1" t="s">
        <v>26</v>
      </c>
      <c r="C299" s="3">
        <v>41153</v>
      </c>
      <c r="D299" s="1">
        <v>101.01835799050009</v>
      </c>
      <c r="E299" s="1">
        <v>4.6153020858764648</v>
      </c>
      <c r="F299" s="1">
        <v>4.6144733428955078</v>
      </c>
      <c r="G299" s="1">
        <v>4</v>
      </c>
      <c r="H299" s="1">
        <v>3</v>
      </c>
      <c r="I299" s="1">
        <f t="shared" si="13"/>
        <v>4.6189521060270424</v>
      </c>
      <c r="J299" s="1">
        <f t="shared" si="12"/>
        <v>0.99903035081795055</v>
      </c>
    </row>
    <row r="300" spans="1:10">
      <c r="A300" s="1">
        <v>27</v>
      </c>
      <c r="B300" s="1" t="s">
        <v>27</v>
      </c>
      <c r="C300" s="3">
        <v>41153</v>
      </c>
      <c r="D300" s="1">
        <v>101.00268399721223</v>
      </c>
      <c r="E300" s="1">
        <v>4.6151471138000488</v>
      </c>
      <c r="F300" s="1">
        <v>4.6146416664123535</v>
      </c>
      <c r="G300" s="1">
        <v>2</v>
      </c>
      <c r="H300" s="1">
        <v>2</v>
      </c>
      <c r="I300" s="1">
        <f t="shared" si="13"/>
        <v>4.6189521060270424</v>
      </c>
      <c r="J300" s="1">
        <f t="shared" si="12"/>
        <v>0.99906679274524968</v>
      </c>
    </row>
    <row r="301" spans="1:10">
      <c r="A301" s="1">
        <v>28</v>
      </c>
      <c r="B301" s="1" t="s">
        <v>28</v>
      </c>
      <c r="C301" s="3">
        <v>41153</v>
      </c>
      <c r="D301" s="1">
        <v>101.7972057989397</v>
      </c>
      <c r="E301" s="1">
        <v>4.6229825019836426</v>
      </c>
      <c r="F301" s="1">
        <v>4.6171970367431641</v>
      </c>
      <c r="G301" s="1">
        <v>2</v>
      </c>
      <c r="H301" s="1">
        <v>2</v>
      </c>
      <c r="I301" s="1">
        <f t="shared" si="13"/>
        <v>4.6189521060270424</v>
      </c>
      <c r="J301" s="1">
        <f t="shared" si="12"/>
        <v>0.99962002868971334</v>
      </c>
    </row>
    <row r="302" spans="1:10">
      <c r="A302" s="1">
        <v>29</v>
      </c>
      <c r="B302" s="1" t="s">
        <v>29</v>
      </c>
      <c r="C302" s="3">
        <v>41153</v>
      </c>
      <c r="D302" s="1">
        <v>100.77572171316633</v>
      </c>
      <c r="E302" s="1">
        <v>4.6128973960876465</v>
      </c>
      <c r="F302" s="1">
        <v>4.6170229911804199</v>
      </c>
      <c r="G302" s="1">
        <v>5</v>
      </c>
      <c r="H302" s="1">
        <v>4</v>
      </c>
      <c r="I302" s="1">
        <f t="shared" si="13"/>
        <v>4.6189521060270424</v>
      </c>
      <c r="J302" s="1">
        <f t="shared" si="12"/>
        <v>0.99958234794335599</v>
      </c>
    </row>
    <row r="303" spans="1:10">
      <c r="A303" s="1">
        <v>30</v>
      </c>
      <c r="B303" s="1" t="s">
        <v>30</v>
      </c>
      <c r="C303" s="3">
        <v>41153</v>
      </c>
      <c r="D303" s="1">
        <v>100.70371548342804</v>
      </c>
      <c r="E303" s="1">
        <v>4.6121826171875</v>
      </c>
      <c r="F303" s="1">
        <v>4.6142439842224121</v>
      </c>
      <c r="G303" s="1">
        <v>4</v>
      </c>
      <c r="H303" s="1">
        <v>3</v>
      </c>
      <c r="I303" s="1">
        <f t="shared" si="13"/>
        <v>4.6189521060270424</v>
      </c>
      <c r="J303" s="1">
        <f t="shared" si="12"/>
        <v>0.99898069482069607</v>
      </c>
    </row>
    <row r="304" spans="1:10">
      <c r="A304" s="1">
        <v>31</v>
      </c>
      <c r="B304" s="1" t="s">
        <v>31</v>
      </c>
      <c r="C304" s="3">
        <v>41153</v>
      </c>
      <c r="D304" s="1">
        <v>101.1310862921171</v>
      </c>
      <c r="E304" s="1">
        <v>4.616417407989502</v>
      </c>
      <c r="F304" s="1">
        <v>4.6229672431945801</v>
      </c>
      <c r="G304" s="1">
        <v>2</v>
      </c>
      <c r="H304" s="1">
        <v>2</v>
      </c>
      <c r="I304" s="1">
        <f t="shared" si="13"/>
        <v>4.6189521060270424</v>
      </c>
      <c r="J304" s="1">
        <f t="shared" si="12"/>
        <v>1.0008692744751129</v>
      </c>
    </row>
    <row r="305" spans="1:10">
      <c r="A305" s="1">
        <v>32</v>
      </c>
      <c r="B305" s="1" t="s">
        <v>32</v>
      </c>
      <c r="C305" s="3">
        <v>41153</v>
      </c>
      <c r="D305" s="1">
        <v>100.4101236185052</v>
      </c>
      <c r="E305" s="1">
        <v>4.6092629432678223</v>
      </c>
      <c r="F305" s="1">
        <v>4.6154227256774902</v>
      </c>
      <c r="G305" s="1">
        <v>4</v>
      </c>
      <c r="H305" s="1">
        <v>3</v>
      </c>
      <c r="I305" s="1">
        <f t="shared" si="13"/>
        <v>4.6189521060270424</v>
      </c>
      <c r="J305" s="1">
        <f t="shared" si="12"/>
        <v>0.999235891546711</v>
      </c>
    </row>
    <row r="306" spans="1:10">
      <c r="A306" s="1">
        <v>33</v>
      </c>
      <c r="B306" s="1" t="s">
        <v>33</v>
      </c>
      <c r="C306" s="3">
        <v>41153</v>
      </c>
      <c r="D306" s="1">
        <v>100.51213233551073</v>
      </c>
      <c r="E306" s="1">
        <v>4.6102786064147949</v>
      </c>
      <c r="F306" s="1">
        <v>4.6216006278991699</v>
      </c>
      <c r="G306" s="1">
        <v>2</v>
      </c>
      <c r="H306" s="1">
        <v>2</v>
      </c>
      <c r="I306" s="1">
        <f t="shared" si="13"/>
        <v>4.6189521060270424</v>
      </c>
      <c r="J306" s="1">
        <f t="shared" si="12"/>
        <v>1.0005734031900162</v>
      </c>
    </row>
    <row r="307" spans="1:10">
      <c r="A307" s="1">
        <v>34</v>
      </c>
      <c r="B307" s="1" t="s">
        <v>34</v>
      </c>
      <c r="C307" s="3">
        <v>41153</v>
      </c>
      <c r="D307" s="1">
        <v>100.82357765051768</v>
      </c>
      <c r="E307" s="1">
        <v>4.6133723258972168</v>
      </c>
      <c r="F307" s="1">
        <v>4.620612621307373</v>
      </c>
      <c r="G307" s="1">
        <v>5</v>
      </c>
      <c r="H307" s="1">
        <v>4</v>
      </c>
      <c r="I307" s="1">
        <f t="shared" si="13"/>
        <v>4.6189521060270424</v>
      </c>
      <c r="J307" s="1">
        <f t="shared" si="12"/>
        <v>1.000359500432612</v>
      </c>
    </row>
    <row r="308" spans="1:10">
      <c r="A308" s="1">
        <v>1</v>
      </c>
      <c r="B308" s="1" t="s">
        <v>1</v>
      </c>
      <c r="C308" s="3">
        <v>41183</v>
      </c>
      <c r="D308" s="1">
        <v>100.21138048168537</v>
      </c>
      <c r="E308" s="1">
        <v>4.6072816848754883</v>
      </c>
      <c r="F308" s="1">
        <v>4.6185307502746582</v>
      </c>
      <c r="G308" s="1">
        <v>5</v>
      </c>
      <c r="H308" s="1">
        <v>4</v>
      </c>
      <c r="I308" s="1">
        <f>AVERAGE(F308:F341)</f>
        <v>4.6241198708029358</v>
      </c>
      <c r="J308" s="1">
        <f t="shared" si="12"/>
        <v>0.99879131149614697</v>
      </c>
    </row>
    <row r="309" spans="1:10">
      <c r="A309" s="1">
        <v>2</v>
      </c>
      <c r="B309" s="1" t="s">
        <v>2</v>
      </c>
      <c r="C309" s="3">
        <v>41183</v>
      </c>
      <c r="D309" s="1">
        <v>100.71149398096762</v>
      </c>
      <c r="E309" s="1">
        <v>4.6122598648071289</v>
      </c>
      <c r="F309" s="1">
        <v>4.6238532066345215</v>
      </c>
      <c r="G309" s="1">
        <v>4</v>
      </c>
      <c r="H309" s="1">
        <v>3</v>
      </c>
      <c r="I309" s="1">
        <f>I308</f>
        <v>4.6241198708029358</v>
      </c>
      <c r="J309" s="1">
        <f t="shared" si="12"/>
        <v>0.99994233190837067</v>
      </c>
    </row>
    <row r="310" spans="1:10">
      <c r="A310" s="1">
        <v>3</v>
      </c>
      <c r="B310" s="1" t="s">
        <v>3</v>
      </c>
      <c r="C310" s="3">
        <v>41183</v>
      </c>
      <c r="D310" s="1">
        <v>100.33205525337881</v>
      </c>
      <c r="E310" s="1">
        <v>4.608485221862793</v>
      </c>
      <c r="F310" s="1">
        <v>4.6266427040100098</v>
      </c>
      <c r="G310" s="1">
        <v>1</v>
      </c>
      <c r="H310" s="1">
        <v>1</v>
      </c>
      <c r="I310" s="1">
        <f t="shared" ref="I310:I341" si="14">I309</f>
        <v>4.6241198708029358</v>
      </c>
      <c r="J310" s="1">
        <f t="shared" si="12"/>
        <v>1.0005455812733151</v>
      </c>
    </row>
    <row r="311" spans="1:10">
      <c r="A311" s="1">
        <v>4</v>
      </c>
      <c r="B311" s="1" t="s">
        <v>4</v>
      </c>
      <c r="C311" s="3">
        <v>41183</v>
      </c>
      <c r="D311" s="1">
        <v>101.5512161127118</v>
      </c>
      <c r="E311" s="1">
        <v>4.6205630302429199</v>
      </c>
      <c r="F311" s="1">
        <v>4.6300101280212402</v>
      </c>
      <c r="G311" s="1">
        <v>1</v>
      </c>
      <c r="H311" s="1">
        <v>1</v>
      </c>
      <c r="I311" s="1">
        <f t="shared" si="14"/>
        <v>4.6241198708029358</v>
      </c>
      <c r="J311" s="1">
        <f t="shared" si="12"/>
        <v>1.0012738115323299</v>
      </c>
    </row>
    <row r="312" spans="1:10">
      <c r="A312" s="1">
        <v>5</v>
      </c>
      <c r="B312" s="1" t="s">
        <v>5</v>
      </c>
      <c r="C312" s="3">
        <v>41183</v>
      </c>
      <c r="D312" s="1">
        <v>101.83882756111106</v>
      </c>
      <c r="E312" s="1">
        <v>4.6233916282653809</v>
      </c>
      <c r="F312" s="1">
        <v>4.6284050941467285</v>
      </c>
      <c r="G312" s="1">
        <v>1</v>
      </c>
      <c r="H312" s="1">
        <v>1</v>
      </c>
      <c r="I312" s="1">
        <f t="shared" si="14"/>
        <v>4.6241198708029358</v>
      </c>
      <c r="J312" s="1">
        <f t="shared" si="12"/>
        <v>1.0009267111285003</v>
      </c>
    </row>
    <row r="313" spans="1:10">
      <c r="A313" s="1">
        <v>6</v>
      </c>
      <c r="B313" s="1" t="s">
        <v>6</v>
      </c>
      <c r="C313" s="3">
        <v>41183</v>
      </c>
      <c r="D313" s="1">
        <v>100.71723251335558</v>
      </c>
      <c r="E313" s="1">
        <v>4.6123170852661133</v>
      </c>
      <c r="F313" s="1">
        <v>4.618401050567627</v>
      </c>
      <c r="G313" s="1">
        <v>5</v>
      </c>
      <c r="H313" s="1">
        <v>4</v>
      </c>
      <c r="I313" s="1">
        <f t="shared" si="14"/>
        <v>4.6241198708029358</v>
      </c>
      <c r="J313" s="1">
        <f t="shared" si="12"/>
        <v>0.9987632629786658</v>
      </c>
    </row>
    <row r="314" spans="1:10">
      <c r="A314" s="1">
        <v>7</v>
      </c>
      <c r="B314" s="1" t="s">
        <v>7</v>
      </c>
      <c r="C314" s="3">
        <v>41183</v>
      </c>
      <c r="D314" s="1">
        <v>101.70365452000871</v>
      </c>
      <c r="E314" s="1">
        <v>4.622063159942627</v>
      </c>
      <c r="F314" s="1">
        <v>4.6189956665039063</v>
      </c>
      <c r="G314" s="1">
        <v>4</v>
      </c>
      <c r="H314" s="1">
        <v>3</v>
      </c>
      <c r="I314" s="1">
        <f t="shared" si="14"/>
        <v>4.6241198708029358</v>
      </c>
      <c r="J314" s="1">
        <f t="shared" si="12"/>
        <v>0.99889185305697104</v>
      </c>
    </row>
    <row r="315" spans="1:10">
      <c r="A315" s="1">
        <v>8</v>
      </c>
      <c r="B315" s="1" t="s">
        <v>8</v>
      </c>
      <c r="C315" s="3">
        <v>41183</v>
      </c>
      <c r="D315" s="1">
        <v>101.35383373291621</v>
      </c>
      <c r="E315" s="1">
        <v>4.6186175346374512</v>
      </c>
      <c r="F315" s="1">
        <v>4.6241917610168457</v>
      </c>
      <c r="G315" s="1">
        <v>3</v>
      </c>
      <c r="H315" s="1">
        <v>2</v>
      </c>
      <c r="I315" s="1">
        <f t="shared" si="14"/>
        <v>4.6241198708029358</v>
      </c>
      <c r="J315" s="1">
        <f t="shared" si="12"/>
        <v>1.0000155467885605</v>
      </c>
    </row>
    <row r="316" spans="1:10">
      <c r="A316" s="1">
        <v>9</v>
      </c>
      <c r="B316" s="1" t="s">
        <v>9</v>
      </c>
      <c r="C316" s="3">
        <v>41183</v>
      </c>
      <c r="D316" s="1">
        <v>101.35174779961679</v>
      </c>
      <c r="E316" s="1">
        <v>4.6185970306396484</v>
      </c>
      <c r="F316" s="1">
        <v>4.626190185546875</v>
      </c>
      <c r="G316" s="1">
        <v>4</v>
      </c>
      <c r="H316" s="1">
        <v>3</v>
      </c>
      <c r="I316" s="1">
        <f t="shared" si="14"/>
        <v>4.6241198708029358</v>
      </c>
      <c r="J316" s="1">
        <f t="shared" si="12"/>
        <v>1.0004477208207796</v>
      </c>
    </row>
    <row r="317" spans="1:10">
      <c r="A317" s="1">
        <v>10</v>
      </c>
      <c r="B317" s="1" t="s">
        <v>10</v>
      </c>
      <c r="C317" s="3">
        <v>41183</v>
      </c>
      <c r="D317" s="1">
        <v>101.15373466844046</v>
      </c>
      <c r="E317" s="1">
        <v>4.6166415214538574</v>
      </c>
      <c r="F317" s="1">
        <v>4.6245365142822266</v>
      </c>
      <c r="G317" s="1">
        <v>4</v>
      </c>
      <c r="H317" s="1">
        <v>3</v>
      </c>
      <c r="I317" s="1">
        <f t="shared" si="14"/>
        <v>4.6241198708029358</v>
      </c>
      <c r="J317" s="1">
        <f t="shared" si="12"/>
        <v>1.0000901022228947</v>
      </c>
    </row>
    <row r="318" spans="1:10">
      <c r="A318" s="1">
        <v>11</v>
      </c>
      <c r="B318" s="1" t="s">
        <v>11</v>
      </c>
      <c r="C318" s="3">
        <v>41183</v>
      </c>
      <c r="D318" s="1">
        <v>101.22907151134403</v>
      </c>
      <c r="E318" s="1">
        <v>4.6173858642578125</v>
      </c>
      <c r="F318" s="1">
        <v>4.6244673728942871</v>
      </c>
      <c r="G318" s="1">
        <v>4</v>
      </c>
      <c r="H318" s="1">
        <v>3</v>
      </c>
      <c r="I318" s="1">
        <f t="shared" si="14"/>
        <v>4.6241198708029358</v>
      </c>
      <c r="J318" s="1">
        <f t="shared" si="12"/>
        <v>1.0000751498882081</v>
      </c>
    </row>
    <row r="319" spans="1:10">
      <c r="A319" s="1">
        <v>12</v>
      </c>
      <c r="B319" s="1" t="s">
        <v>12</v>
      </c>
      <c r="C319" s="3">
        <v>41183</v>
      </c>
      <c r="D319" s="1">
        <v>101.29335342527688</v>
      </c>
      <c r="E319" s="1">
        <v>4.6180210113525391</v>
      </c>
      <c r="F319" s="1">
        <v>4.6251425743103027</v>
      </c>
      <c r="G319" s="1">
        <v>4</v>
      </c>
      <c r="H319" s="1">
        <v>3</v>
      </c>
      <c r="I319" s="1">
        <f t="shared" si="14"/>
        <v>4.6241198708029358</v>
      </c>
      <c r="J319" s="1">
        <f t="shared" si="12"/>
        <v>1.0002211671703893</v>
      </c>
    </row>
    <row r="320" spans="1:10">
      <c r="A320" s="1">
        <v>13</v>
      </c>
      <c r="B320" s="1" t="s">
        <v>13</v>
      </c>
      <c r="C320" s="3">
        <v>41183</v>
      </c>
      <c r="D320" s="1">
        <v>100.51526732755384</v>
      </c>
      <c r="E320" s="1">
        <v>4.6103096008300781</v>
      </c>
      <c r="F320" s="1">
        <v>4.6263494491577148</v>
      </c>
      <c r="G320" s="1">
        <v>1</v>
      </c>
      <c r="H320" s="1">
        <v>1</v>
      </c>
      <c r="I320" s="1">
        <f t="shared" si="14"/>
        <v>4.6241198708029358</v>
      </c>
      <c r="J320" s="1">
        <f t="shared" si="12"/>
        <v>1.0004821627503337</v>
      </c>
    </row>
    <row r="321" spans="1:10">
      <c r="A321" s="1">
        <v>14</v>
      </c>
      <c r="B321" s="1" t="s">
        <v>14</v>
      </c>
      <c r="C321" s="3">
        <v>41183</v>
      </c>
      <c r="D321" s="1">
        <v>100.56909502143381</v>
      </c>
      <c r="E321" s="1">
        <v>4.6108450889587402</v>
      </c>
      <c r="F321" s="1">
        <v>4.6193723678588867</v>
      </c>
      <c r="G321" s="1">
        <v>3</v>
      </c>
      <c r="H321" s="1">
        <v>2</v>
      </c>
      <c r="I321" s="1">
        <f t="shared" si="14"/>
        <v>4.6241198708029358</v>
      </c>
      <c r="J321" s="1">
        <f t="shared" si="12"/>
        <v>0.99897331750112595</v>
      </c>
    </row>
    <row r="322" spans="1:10">
      <c r="A322" s="1">
        <v>15</v>
      </c>
      <c r="B322" s="1" t="s">
        <v>15</v>
      </c>
      <c r="C322" s="3">
        <v>41183</v>
      </c>
      <c r="D322" s="1">
        <v>100.65248301032412</v>
      </c>
      <c r="E322" s="1">
        <v>4.6116738319396973</v>
      </c>
      <c r="F322" s="1">
        <v>4.6251988410949707</v>
      </c>
      <c r="G322" s="1">
        <v>4</v>
      </c>
      <c r="H322" s="1">
        <v>3</v>
      </c>
      <c r="I322" s="1">
        <f t="shared" si="14"/>
        <v>4.6241198708029358</v>
      </c>
      <c r="J322" s="1">
        <f t="shared" si="12"/>
        <v>1.0002333352772379</v>
      </c>
    </row>
    <row r="323" spans="1:10">
      <c r="A323" s="1">
        <v>16</v>
      </c>
      <c r="B323" s="1" t="s">
        <v>16</v>
      </c>
      <c r="C323" s="3">
        <v>41183</v>
      </c>
      <c r="D323" s="1">
        <v>100.99925162219614</v>
      </c>
      <c r="E323" s="1">
        <v>4.6151132583618164</v>
      </c>
      <c r="F323" s="1">
        <v>4.6292095184326172</v>
      </c>
      <c r="G323" s="1">
        <v>2</v>
      </c>
      <c r="H323" s="1">
        <v>2</v>
      </c>
      <c r="I323" s="1">
        <f t="shared" si="14"/>
        <v>4.6241198708029358</v>
      </c>
      <c r="J323" s="1">
        <f t="shared" ref="J323:J386" si="15">F323/I323</f>
        <v>1.0011006738086135</v>
      </c>
    </row>
    <row r="324" spans="1:10">
      <c r="A324" s="1">
        <v>17</v>
      </c>
      <c r="B324" s="1" t="s">
        <v>17</v>
      </c>
      <c r="C324" s="3">
        <v>41183</v>
      </c>
      <c r="D324" s="1">
        <v>101.40323681811418</v>
      </c>
      <c r="E324" s="1">
        <v>4.6191048622131348</v>
      </c>
      <c r="F324" s="1">
        <v>4.6330461502075195</v>
      </c>
      <c r="G324" s="1">
        <v>1</v>
      </c>
      <c r="H324" s="1">
        <v>1</v>
      </c>
      <c r="I324" s="1">
        <f t="shared" si="14"/>
        <v>4.6241198708029358</v>
      </c>
      <c r="J324" s="1">
        <f t="shared" si="15"/>
        <v>1.0019303737043983</v>
      </c>
    </row>
    <row r="325" spans="1:10">
      <c r="A325" s="1">
        <v>18</v>
      </c>
      <c r="B325" s="1" t="s">
        <v>18</v>
      </c>
      <c r="C325" s="3">
        <v>41183</v>
      </c>
      <c r="D325" s="1">
        <v>100.58767721825451</v>
      </c>
      <c r="E325" s="1">
        <v>4.6110296249389648</v>
      </c>
      <c r="F325" s="1">
        <v>4.6196236610412598</v>
      </c>
      <c r="G325" s="1">
        <v>3</v>
      </c>
      <c r="H325" s="1">
        <v>2</v>
      </c>
      <c r="I325" s="1">
        <f t="shared" si="14"/>
        <v>4.6241198708029358</v>
      </c>
      <c r="J325" s="1">
        <f t="shared" si="15"/>
        <v>0.99902766150374567</v>
      </c>
    </row>
    <row r="326" spans="1:10">
      <c r="A326" s="1">
        <v>19</v>
      </c>
      <c r="B326" s="1" t="s">
        <v>19</v>
      </c>
      <c r="C326" s="3">
        <v>41183</v>
      </c>
      <c r="D326" s="1">
        <v>101.72976823065399</v>
      </c>
      <c r="E326" s="1">
        <v>4.6223201751708984</v>
      </c>
      <c r="F326" s="1">
        <v>4.6265959739685059</v>
      </c>
      <c r="G326" s="1">
        <v>3</v>
      </c>
      <c r="H326" s="1">
        <v>2</v>
      </c>
      <c r="I326" s="1">
        <f t="shared" si="14"/>
        <v>4.6241198708029358</v>
      </c>
      <c r="J326" s="1">
        <f t="shared" si="15"/>
        <v>1.0005354755574578</v>
      </c>
    </row>
    <row r="327" spans="1:10">
      <c r="A327" s="1">
        <v>20</v>
      </c>
      <c r="B327" s="1" t="s">
        <v>20</v>
      </c>
      <c r="C327" s="3">
        <v>41183</v>
      </c>
      <c r="D327" s="1">
        <v>100.32430974010047</v>
      </c>
      <c r="E327" s="1">
        <v>4.6084079742431641</v>
      </c>
      <c r="F327" s="1">
        <v>4.6262845993041992</v>
      </c>
      <c r="G327" s="1">
        <v>2</v>
      </c>
      <c r="H327" s="1">
        <v>2</v>
      </c>
      <c r="I327" s="1">
        <f t="shared" si="14"/>
        <v>4.6241198708029358</v>
      </c>
      <c r="J327" s="1">
        <f t="shared" si="15"/>
        <v>1.000468138491593</v>
      </c>
    </row>
    <row r="328" spans="1:10">
      <c r="A328" s="1">
        <v>21</v>
      </c>
      <c r="B328" s="1" t="s">
        <v>21</v>
      </c>
      <c r="C328" s="3">
        <v>41183</v>
      </c>
      <c r="D328" s="1">
        <v>99.979272058969286</v>
      </c>
      <c r="E328" s="1">
        <v>4.6049628257751465</v>
      </c>
      <c r="F328" s="1">
        <v>4.6187009811401367</v>
      </c>
      <c r="G328" s="1">
        <v>4</v>
      </c>
      <c r="H328" s="1">
        <v>3</v>
      </c>
      <c r="I328" s="1">
        <f t="shared" si="14"/>
        <v>4.6241198708029358</v>
      </c>
      <c r="J328" s="1">
        <f t="shared" si="15"/>
        <v>0.99882812517534103</v>
      </c>
    </row>
    <row r="329" spans="1:10">
      <c r="A329" s="1">
        <v>22</v>
      </c>
      <c r="B329" s="1" t="s">
        <v>22</v>
      </c>
      <c r="C329" s="3">
        <v>41183</v>
      </c>
      <c r="D329" s="1">
        <v>100.56979192757252</v>
      </c>
      <c r="E329" s="1">
        <v>4.6108517646789551</v>
      </c>
      <c r="F329" s="1">
        <v>4.6264901161193848</v>
      </c>
      <c r="G329" s="1">
        <v>4</v>
      </c>
      <c r="H329" s="1">
        <v>3</v>
      </c>
      <c r="I329" s="1">
        <f t="shared" si="14"/>
        <v>4.6241198708029358</v>
      </c>
      <c r="J329" s="1">
        <f t="shared" si="15"/>
        <v>1.0005125830174548</v>
      </c>
    </row>
    <row r="330" spans="1:10">
      <c r="A330" s="1">
        <v>23</v>
      </c>
      <c r="B330" s="1" t="s">
        <v>23</v>
      </c>
      <c r="C330" s="3">
        <v>41183</v>
      </c>
      <c r="D330" s="1">
        <v>100.55684920622858</v>
      </c>
      <c r="E330" s="1">
        <v>4.6107230186462402</v>
      </c>
      <c r="F330" s="1">
        <v>4.6256766319274902</v>
      </c>
      <c r="G330" s="1">
        <v>4</v>
      </c>
      <c r="H330" s="1">
        <v>3</v>
      </c>
      <c r="I330" s="1">
        <f t="shared" si="14"/>
        <v>4.6241198708029358</v>
      </c>
      <c r="J330" s="1">
        <f t="shared" si="15"/>
        <v>1.0003366610659001</v>
      </c>
    </row>
    <row r="331" spans="1:10">
      <c r="A331" s="1">
        <v>24</v>
      </c>
      <c r="B331" s="1" t="s">
        <v>24</v>
      </c>
      <c r="C331" s="3">
        <v>41183</v>
      </c>
      <c r="D331" s="1">
        <v>100.92113212872127</v>
      </c>
      <c r="E331" s="1">
        <v>4.6143393516540527</v>
      </c>
      <c r="F331" s="1">
        <v>4.6264715194702148</v>
      </c>
      <c r="G331" s="1">
        <v>2</v>
      </c>
      <c r="H331" s="1">
        <v>2</v>
      </c>
      <c r="I331" s="1">
        <f t="shared" si="14"/>
        <v>4.6241198708029358</v>
      </c>
      <c r="J331" s="1">
        <f t="shared" si="15"/>
        <v>1.0005085613550218</v>
      </c>
    </row>
    <row r="332" spans="1:10">
      <c r="A332" s="1">
        <v>25</v>
      </c>
      <c r="B332" s="1" t="s">
        <v>25</v>
      </c>
      <c r="C332" s="3">
        <v>41183</v>
      </c>
      <c r="D332" s="1">
        <v>100.83465013810084</v>
      </c>
      <c r="E332" s="1">
        <v>4.6134819984436035</v>
      </c>
      <c r="F332" s="1">
        <v>4.6251945495605469</v>
      </c>
      <c r="G332" s="1">
        <v>3</v>
      </c>
      <c r="H332" s="1">
        <v>2</v>
      </c>
      <c r="I332" s="1">
        <f t="shared" si="14"/>
        <v>4.6241198708029358</v>
      </c>
      <c r="J332" s="1">
        <f t="shared" si="15"/>
        <v>1.0002324072012918</v>
      </c>
    </row>
    <row r="333" spans="1:10">
      <c r="A333" s="1">
        <v>26</v>
      </c>
      <c r="B333" s="1" t="s">
        <v>26</v>
      </c>
      <c r="C333" s="3">
        <v>41183</v>
      </c>
      <c r="D333" s="1">
        <v>100.86347118796736</v>
      </c>
      <c r="E333" s="1">
        <v>4.6137676239013672</v>
      </c>
      <c r="F333" s="1">
        <v>4.6189861297607422</v>
      </c>
      <c r="G333" s="1">
        <v>4</v>
      </c>
      <c r="H333" s="1">
        <v>3</v>
      </c>
      <c r="I333" s="1">
        <f t="shared" si="14"/>
        <v>4.6241198708029358</v>
      </c>
      <c r="J333" s="1">
        <f t="shared" si="15"/>
        <v>0.99888979066597983</v>
      </c>
    </row>
    <row r="334" spans="1:10">
      <c r="A334" s="1">
        <v>27</v>
      </c>
      <c r="B334" s="1" t="s">
        <v>27</v>
      </c>
      <c r="C334" s="3">
        <v>41183</v>
      </c>
      <c r="D334" s="1">
        <v>100.98160564677089</v>
      </c>
      <c r="E334" s="1">
        <v>4.6149382591247559</v>
      </c>
      <c r="F334" s="1">
        <v>4.6191134452819824</v>
      </c>
      <c r="G334" s="1">
        <v>2</v>
      </c>
      <c r="H334" s="1">
        <v>2</v>
      </c>
      <c r="I334" s="1">
        <f t="shared" si="14"/>
        <v>4.6241198708029358</v>
      </c>
      <c r="J334" s="1">
        <f t="shared" si="15"/>
        <v>0.99891732358571317</v>
      </c>
    </row>
    <row r="335" spans="1:10">
      <c r="A335" s="1">
        <v>28</v>
      </c>
      <c r="B335" s="1" t="s">
        <v>28</v>
      </c>
      <c r="C335" s="3">
        <v>41183</v>
      </c>
      <c r="D335" s="1">
        <v>101.29342098716488</v>
      </c>
      <c r="E335" s="1">
        <v>4.6180214881896973</v>
      </c>
      <c r="F335" s="1">
        <v>4.6226239204406738</v>
      </c>
      <c r="G335" s="1">
        <v>2</v>
      </c>
      <c r="H335" s="1">
        <v>2</v>
      </c>
      <c r="I335" s="1">
        <f t="shared" si="14"/>
        <v>4.6241198708029358</v>
      </c>
      <c r="J335" s="1">
        <f t="shared" si="15"/>
        <v>0.99967648970959699</v>
      </c>
    </row>
    <row r="336" spans="1:10">
      <c r="A336" s="1">
        <v>29</v>
      </c>
      <c r="B336" s="1" t="s">
        <v>29</v>
      </c>
      <c r="C336" s="3">
        <v>41183</v>
      </c>
      <c r="D336" s="1">
        <v>100.77214944068973</v>
      </c>
      <c r="E336" s="1">
        <v>4.6128621101379395</v>
      </c>
      <c r="F336" s="1">
        <v>4.6216220855712891</v>
      </c>
      <c r="G336" s="1">
        <v>5</v>
      </c>
      <c r="H336" s="1">
        <v>4</v>
      </c>
      <c r="I336" s="1">
        <f t="shared" si="14"/>
        <v>4.6241198708029358</v>
      </c>
      <c r="J336" s="1">
        <f t="shared" si="15"/>
        <v>0.99945983553596485</v>
      </c>
    </row>
    <row r="337" spans="1:10">
      <c r="A337" s="1">
        <v>30</v>
      </c>
      <c r="B337" s="1" t="s">
        <v>30</v>
      </c>
      <c r="C337" s="3">
        <v>41183</v>
      </c>
      <c r="D337" s="1">
        <v>100.97948376259988</v>
      </c>
      <c r="E337" s="1">
        <v>4.6149172782897949</v>
      </c>
      <c r="F337" s="1">
        <v>4.6189713478088379</v>
      </c>
      <c r="G337" s="1">
        <v>4</v>
      </c>
      <c r="H337" s="1">
        <v>3</v>
      </c>
      <c r="I337" s="1">
        <f t="shared" si="14"/>
        <v>4.6241198708029358</v>
      </c>
      <c r="J337" s="1">
        <f t="shared" si="15"/>
        <v>0.99888659395994339</v>
      </c>
    </row>
    <row r="338" spans="1:10">
      <c r="A338" s="1">
        <v>31</v>
      </c>
      <c r="B338" s="1" t="s">
        <v>31</v>
      </c>
      <c r="C338" s="3">
        <v>41183</v>
      </c>
      <c r="D338" s="1">
        <v>101.78090712577819</v>
      </c>
      <c r="E338" s="1">
        <v>4.6228227615356445</v>
      </c>
      <c r="F338" s="1">
        <v>4.628993034362793</v>
      </c>
      <c r="G338" s="1">
        <v>2</v>
      </c>
      <c r="H338" s="1">
        <v>2</v>
      </c>
      <c r="I338" s="1">
        <f t="shared" si="14"/>
        <v>4.6241198708029358</v>
      </c>
      <c r="J338" s="1">
        <f t="shared" si="15"/>
        <v>1.0010538575331116</v>
      </c>
    </row>
    <row r="339" spans="1:10">
      <c r="A339" s="1">
        <v>32</v>
      </c>
      <c r="B339" s="1" t="s">
        <v>32</v>
      </c>
      <c r="C339" s="3">
        <v>41183</v>
      </c>
      <c r="D339" s="1">
        <v>100.75748384638138</v>
      </c>
      <c r="E339" s="1">
        <v>4.6127166748046875</v>
      </c>
      <c r="F339" s="1">
        <v>4.619621753692627</v>
      </c>
      <c r="G339" s="1">
        <v>4</v>
      </c>
      <c r="H339" s="1">
        <v>3</v>
      </c>
      <c r="I339" s="1">
        <f t="shared" si="14"/>
        <v>4.6241198708029358</v>
      </c>
      <c r="J339" s="1">
        <f t="shared" si="15"/>
        <v>0.99902724902554751</v>
      </c>
    </row>
    <row r="340" spans="1:10">
      <c r="A340" s="1">
        <v>33</v>
      </c>
      <c r="B340" s="1" t="s">
        <v>33</v>
      </c>
      <c r="C340" s="3">
        <v>41183</v>
      </c>
      <c r="D340" s="1">
        <v>100.74876038806916</v>
      </c>
      <c r="E340" s="1">
        <v>4.6126298904418945</v>
      </c>
      <c r="F340" s="1">
        <v>4.6270866394042969</v>
      </c>
      <c r="G340" s="1">
        <v>2</v>
      </c>
      <c r="H340" s="1">
        <v>2</v>
      </c>
      <c r="I340" s="1">
        <f t="shared" si="14"/>
        <v>4.6241198708029358</v>
      </c>
      <c r="J340" s="1">
        <f t="shared" si="15"/>
        <v>1.0006415855739583</v>
      </c>
    </row>
    <row r="341" spans="1:10">
      <c r="A341" s="1">
        <v>34</v>
      </c>
      <c r="B341" s="1" t="s">
        <v>34</v>
      </c>
      <c r="C341" s="3">
        <v>41183</v>
      </c>
      <c r="D341" s="1">
        <v>101.08658792949863</v>
      </c>
      <c r="E341" s="1">
        <v>4.6159772872924805</v>
      </c>
      <c r="F341" s="1">
        <v>4.6254758834838867</v>
      </c>
      <c r="G341" s="1">
        <v>5</v>
      </c>
      <c r="H341" s="1">
        <v>4</v>
      </c>
      <c r="I341" s="1">
        <f t="shared" si="14"/>
        <v>4.6241198708029358</v>
      </c>
      <c r="J341" s="1">
        <f t="shared" si="15"/>
        <v>1.000293247735534</v>
      </c>
    </row>
    <row r="342" spans="1:10">
      <c r="A342" s="1">
        <v>1</v>
      </c>
      <c r="B342" s="1" t="s">
        <v>1</v>
      </c>
      <c r="C342" s="3">
        <v>41214</v>
      </c>
      <c r="D342" s="1">
        <v>99.867980926208276</v>
      </c>
      <c r="E342" s="1">
        <v>4.603848934173584</v>
      </c>
      <c r="F342" s="1">
        <v>4.622403621673584</v>
      </c>
      <c r="G342" s="1">
        <v>5</v>
      </c>
      <c r="H342" s="1">
        <v>4</v>
      </c>
      <c r="I342" s="1">
        <f>AVERAGE(F342:F375)</f>
        <v>4.6293026559493118</v>
      </c>
      <c r="J342" s="1">
        <f t="shared" si="15"/>
        <v>0.99850970334228173</v>
      </c>
    </row>
    <row r="343" spans="1:10">
      <c r="A343" s="1">
        <v>2</v>
      </c>
      <c r="B343" s="1" t="s">
        <v>2</v>
      </c>
      <c r="C343" s="3">
        <v>41214</v>
      </c>
      <c r="D343" s="1">
        <v>100.89650972383568</v>
      </c>
      <c r="E343" s="1">
        <v>4.6140952110290527</v>
      </c>
      <c r="F343" s="1">
        <v>4.6286716461181641</v>
      </c>
      <c r="G343" s="1">
        <v>4</v>
      </c>
      <c r="H343" s="1">
        <v>3</v>
      </c>
      <c r="I343" s="1">
        <f>I342</f>
        <v>4.6293026559493118</v>
      </c>
      <c r="J343" s="1">
        <f t="shared" si="15"/>
        <v>0.99986369224955796</v>
      </c>
    </row>
    <row r="344" spans="1:10">
      <c r="A344" s="1">
        <v>3</v>
      </c>
      <c r="B344" s="1" t="s">
        <v>3</v>
      </c>
      <c r="C344" s="3">
        <v>41214</v>
      </c>
      <c r="D344" s="1">
        <v>100.19196376624825</v>
      </c>
      <c r="E344" s="1">
        <v>4.6070880889892578</v>
      </c>
      <c r="F344" s="1">
        <v>4.6323757171630859</v>
      </c>
      <c r="G344" s="1">
        <v>1</v>
      </c>
      <c r="H344" s="1">
        <v>1</v>
      </c>
      <c r="I344" s="1">
        <f t="shared" ref="I344:I375" si="16">I343</f>
        <v>4.6293026559493118</v>
      </c>
      <c r="J344" s="1">
        <f t="shared" si="15"/>
        <v>1.0006638281059081</v>
      </c>
    </row>
    <row r="345" spans="1:10">
      <c r="A345" s="1">
        <v>4</v>
      </c>
      <c r="B345" s="1" t="s">
        <v>4</v>
      </c>
      <c r="C345" s="3">
        <v>41214</v>
      </c>
      <c r="D345" s="1">
        <v>101.53418467200382</v>
      </c>
      <c r="E345" s="1">
        <v>4.6203956604003906</v>
      </c>
      <c r="F345" s="1">
        <v>4.6365504264831543</v>
      </c>
      <c r="G345" s="1">
        <v>1</v>
      </c>
      <c r="H345" s="1">
        <v>1</v>
      </c>
      <c r="I345" s="1">
        <f t="shared" si="16"/>
        <v>4.6293026559493118</v>
      </c>
      <c r="J345" s="1">
        <f t="shared" si="15"/>
        <v>1.0015656290099175</v>
      </c>
    </row>
    <row r="346" spans="1:10">
      <c r="A346" s="1">
        <v>5</v>
      </c>
      <c r="B346" s="1" t="s">
        <v>5</v>
      </c>
      <c r="C346" s="3">
        <v>41214</v>
      </c>
      <c r="D346" s="1">
        <v>101.5479572577448</v>
      </c>
      <c r="E346" s="1">
        <v>4.6205310821533203</v>
      </c>
      <c r="F346" s="1">
        <v>4.6347289085388184</v>
      </c>
      <c r="G346" s="1">
        <v>1</v>
      </c>
      <c r="H346" s="1">
        <v>1</v>
      </c>
      <c r="I346" s="1">
        <f t="shared" si="16"/>
        <v>4.6293026559493118</v>
      </c>
      <c r="J346" s="1">
        <f t="shared" si="15"/>
        <v>1.0011721533442046</v>
      </c>
    </row>
    <row r="347" spans="1:10">
      <c r="A347" s="1">
        <v>6</v>
      </c>
      <c r="B347" s="1" t="s">
        <v>6</v>
      </c>
      <c r="C347" s="3">
        <v>41214</v>
      </c>
      <c r="D347" s="1">
        <v>101.09369210545086</v>
      </c>
      <c r="E347" s="1">
        <v>4.6160478591918945</v>
      </c>
      <c r="F347" s="1">
        <v>4.6224269866943359</v>
      </c>
      <c r="G347" s="1">
        <v>5</v>
      </c>
      <c r="H347" s="1">
        <v>4</v>
      </c>
      <c r="I347" s="1">
        <f t="shared" si="16"/>
        <v>4.6293026559493118</v>
      </c>
      <c r="J347" s="1">
        <f t="shared" si="15"/>
        <v>0.99851475054322936</v>
      </c>
    </row>
    <row r="348" spans="1:10">
      <c r="A348" s="1">
        <v>7</v>
      </c>
      <c r="B348" s="1" t="s">
        <v>7</v>
      </c>
      <c r="C348" s="3">
        <v>41214</v>
      </c>
      <c r="D348" s="1">
        <v>101.06976898486366</v>
      </c>
      <c r="E348" s="1">
        <v>4.6158108711242676</v>
      </c>
      <c r="F348" s="1">
        <v>4.6235818862915039</v>
      </c>
      <c r="G348" s="1">
        <v>4</v>
      </c>
      <c r="H348" s="1">
        <v>3</v>
      </c>
      <c r="I348" s="1">
        <f t="shared" si="16"/>
        <v>4.6293026559493118</v>
      </c>
      <c r="J348" s="1">
        <f t="shared" si="15"/>
        <v>0.99876422647578333</v>
      </c>
    </row>
    <row r="349" spans="1:10">
      <c r="A349" s="1">
        <v>8</v>
      </c>
      <c r="B349" s="1" t="s">
        <v>8</v>
      </c>
      <c r="C349" s="3">
        <v>41214</v>
      </c>
      <c r="D349" s="1">
        <v>101.4318567069417</v>
      </c>
      <c r="E349" s="1">
        <v>4.619387149810791</v>
      </c>
      <c r="F349" s="1">
        <v>4.6294221878051758</v>
      </c>
      <c r="G349" s="1">
        <v>3</v>
      </c>
      <c r="H349" s="1">
        <v>2</v>
      </c>
      <c r="I349" s="1">
        <f t="shared" si="16"/>
        <v>4.6293026559493118</v>
      </c>
      <c r="J349" s="1">
        <f t="shared" si="15"/>
        <v>1.0000258207044879</v>
      </c>
    </row>
    <row r="350" spans="1:10">
      <c r="A350" s="1">
        <v>9</v>
      </c>
      <c r="B350" s="1" t="s">
        <v>9</v>
      </c>
      <c r="C350" s="3">
        <v>41214</v>
      </c>
      <c r="D350" s="1">
        <v>101.13592729020721</v>
      </c>
      <c r="E350" s="1">
        <v>4.6164655685424805</v>
      </c>
      <c r="F350" s="1">
        <v>4.6313982009887695</v>
      </c>
      <c r="G350" s="1">
        <v>4</v>
      </c>
      <c r="H350" s="1">
        <v>3</v>
      </c>
      <c r="I350" s="1">
        <f t="shared" si="16"/>
        <v>4.6293026559493118</v>
      </c>
      <c r="J350" s="1">
        <f t="shared" si="15"/>
        <v>1.0004526696989156</v>
      </c>
    </row>
    <row r="351" spans="1:10">
      <c r="A351" s="1">
        <v>10</v>
      </c>
      <c r="B351" s="1" t="s">
        <v>10</v>
      </c>
      <c r="C351" s="3">
        <v>41214</v>
      </c>
      <c r="D351" s="1">
        <v>101.12768929452888</v>
      </c>
      <c r="E351" s="1">
        <v>4.6163840293884277</v>
      </c>
      <c r="F351" s="1">
        <v>4.6294617652893066</v>
      </c>
      <c r="G351" s="1">
        <v>4</v>
      </c>
      <c r="H351" s="1">
        <v>3</v>
      </c>
      <c r="I351" s="1">
        <f t="shared" si="16"/>
        <v>4.6293026559493118</v>
      </c>
      <c r="J351" s="1">
        <f t="shared" si="15"/>
        <v>1.0000343700448684</v>
      </c>
    </row>
    <row r="352" spans="1:10">
      <c r="A352" s="1">
        <v>11</v>
      </c>
      <c r="B352" s="1" t="s">
        <v>11</v>
      </c>
      <c r="C352" s="3">
        <v>41214</v>
      </c>
      <c r="D352" s="1">
        <v>101.19711944287793</v>
      </c>
      <c r="E352" s="1">
        <v>4.617070198059082</v>
      </c>
      <c r="F352" s="1">
        <v>4.6295328140258789</v>
      </c>
      <c r="G352" s="1">
        <v>4</v>
      </c>
      <c r="H352" s="1">
        <v>3</v>
      </c>
      <c r="I352" s="1">
        <f t="shared" si="16"/>
        <v>4.6293026559493118</v>
      </c>
      <c r="J352" s="1">
        <f t="shared" si="15"/>
        <v>1.0000497176559133</v>
      </c>
    </row>
    <row r="353" spans="1:10">
      <c r="A353" s="1">
        <v>12</v>
      </c>
      <c r="B353" s="1" t="s">
        <v>12</v>
      </c>
      <c r="C353" s="3">
        <v>41214</v>
      </c>
      <c r="D353" s="1">
        <v>101.44818596587739</v>
      </c>
      <c r="E353" s="1">
        <v>4.6195483207702637</v>
      </c>
      <c r="F353" s="1">
        <v>4.6302018165588379</v>
      </c>
      <c r="G353" s="1">
        <v>4</v>
      </c>
      <c r="H353" s="1">
        <v>3</v>
      </c>
      <c r="I353" s="1">
        <f t="shared" si="16"/>
        <v>4.6293026559493118</v>
      </c>
      <c r="J353" s="1">
        <f t="shared" si="15"/>
        <v>1.0001942324095769</v>
      </c>
    </row>
    <row r="354" spans="1:10">
      <c r="A354" s="1">
        <v>13</v>
      </c>
      <c r="B354" s="1" t="s">
        <v>13</v>
      </c>
      <c r="C354" s="3">
        <v>41214</v>
      </c>
      <c r="D354" s="1">
        <v>101.0138490138626</v>
      </c>
      <c r="E354" s="1">
        <v>4.615257740020752</v>
      </c>
      <c r="F354" s="1">
        <v>4.6324949264526367</v>
      </c>
      <c r="G354" s="1">
        <v>1</v>
      </c>
      <c r="H354" s="1">
        <v>1</v>
      </c>
      <c r="I354" s="1">
        <f t="shared" si="16"/>
        <v>4.6293026559493118</v>
      </c>
      <c r="J354" s="1">
        <f t="shared" si="15"/>
        <v>1.000689579131151</v>
      </c>
    </row>
    <row r="355" spans="1:10">
      <c r="A355" s="1">
        <v>14</v>
      </c>
      <c r="B355" s="1" t="s">
        <v>14</v>
      </c>
      <c r="C355" s="3">
        <v>41214</v>
      </c>
      <c r="D355" s="1">
        <v>101.1033594397142</v>
      </c>
      <c r="E355" s="1">
        <v>4.6161432266235352</v>
      </c>
      <c r="F355" s="1">
        <v>4.6237659454345703</v>
      </c>
      <c r="G355" s="1">
        <v>3</v>
      </c>
      <c r="H355" s="1">
        <v>2</v>
      </c>
      <c r="I355" s="1">
        <f t="shared" si="16"/>
        <v>4.6293026559493118</v>
      </c>
      <c r="J355" s="1">
        <f t="shared" si="15"/>
        <v>0.99880398605875853</v>
      </c>
    </row>
    <row r="356" spans="1:10">
      <c r="A356" s="1">
        <v>15</v>
      </c>
      <c r="B356" s="1" t="s">
        <v>15</v>
      </c>
      <c r="C356" s="3">
        <v>41214</v>
      </c>
      <c r="D356" s="1">
        <v>101.03708344783426</v>
      </c>
      <c r="E356" s="1">
        <v>4.6154875755310059</v>
      </c>
      <c r="F356" s="1">
        <v>4.6299829483032227</v>
      </c>
      <c r="G356" s="1">
        <v>4</v>
      </c>
      <c r="H356" s="1">
        <v>3</v>
      </c>
      <c r="I356" s="1">
        <f t="shared" si="16"/>
        <v>4.6293026559493118</v>
      </c>
      <c r="J356" s="1">
        <f t="shared" si="15"/>
        <v>1.0001469535272309</v>
      </c>
    </row>
    <row r="357" spans="1:10">
      <c r="A357" s="1">
        <v>16</v>
      </c>
      <c r="B357" s="1" t="s">
        <v>16</v>
      </c>
      <c r="C357" s="3">
        <v>41214</v>
      </c>
      <c r="D357" s="1">
        <v>101.19859130061266</v>
      </c>
      <c r="E357" s="1">
        <v>4.6170849800109863</v>
      </c>
      <c r="F357" s="1">
        <v>4.6350541114807129</v>
      </c>
      <c r="G357" s="1">
        <v>2</v>
      </c>
      <c r="H357" s="1">
        <v>2</v>
      </c>
      <c r="I357" s="1">
        <f t="shared" si="16"/>
        <v>4.6293026559493118</v>
      </c>
      <c r="J357" s="1">
        <f t="shared" si="15"/>
        <v>1.0012424021410675</v>
      </c>
    </row>
    <row r="358" spans="1:10">
      <c r="A358" s="1">
        <v>17</v>
      </c>
      <c r="B358" s="1" t="s">
        <v>17</v>
      </c>
      <c r="C358" s="3">
        <v>41214</v>
      </c>
      <c r="D358" s="1">
        <v>101.43481659271238</v>
      </c>
      <c r="E358" s="1">
        <v>4.6194162368774414</v>
      </c>
      <c r="F358" s="1">
        <v>4.6401619911193848</v>
      </c>
      <c r="G358" s="1">
        <v>1</v>
      </c>
      <c r="H358" s="1">
        <v>1</v>
      </c>
      <c r="I358" s="1">
        <f t="shared" si="16"/>
        <v>4.6293026559493118</v>
      </c>
      <c r="J358" s="1">
        <f t="shared" si="15"/>
        <v>1.0023457820706791</v>
      </c>
    </row>
    <row r="359" spans="1:10">
      <c r="A359" s="1">
        <v>18</v>
      </c>
      <c r="B359" s="1" t="s">
        <v>18</v>
      </c>
      <c r="C359" s="3">
        <v>41214</v>
      </c>
      <c r="D359" s="1">
        <v>100.50762441054252</v>
      </c>
      <c r="E359" s="1">
        <v>4.6102337837219238</v>
      </c>
      <c r="F359" s="1">
        <v>4.6241855621337891</v>
      </c>
      <c r="G359" s="1">
        <v>3</v>
      </c>
      <c r="H359" s="1">
        <v>2</v>
      </c>
      <c r="I359" s="1">
        <f t="shared" si="16"/>
        <v>4.6293026559493118</v>
      </c>
      <c r="J359" s="1">
        <f t="shared" si="15"/>
        <v>0.99889462966761389</v>
      </c>
    </row>
    <row r="360" spans="1:10">
      <c r="A360" s="1">
        <v>19</v>
      </c>
      <c r="B360" s="1" t="s">
        <v>19</v>
      </c>
      <c r="C360" s="3">
        <v>41214</v>
      </c>
      <c r="D360" s="1">
        <v>101.68869090791573</v>
      </c>
      <c r="E360" s="1">
        <v>4.6219162940979004</v>
      </c>
      <c r="F360" s="1">
        <v>4.6321043968200684</v>
      </c>
      <c r="G360" s="1">
        <v>3</v>
      </c>
      <c r="H360" s="1">
        <v>2</v>
      </c>
      <c r="I360" s="1">
        <f t="shared" si="16"/>
        <v>4.6293026559493118</v>
      </c>
      <c r="J360" s="1">
        <f t="shared" si="15"/>
        <v>1.000605218772455</v>
      </c>
    </row>
    <row r="361" spans="1:10">
      <c r="A361" s="1">
        <v>20</v>
      </c>
      <c r="B361" s="1" t="s">
        <v>20</v>
      </c>
      <c r="C361" s="3">
        <v>41214</v>
      </c>
      <c r="D361" s="1">
        <v>100.85194681222167</v>
      </c>
      <c r="E361" s="1">
        <v>4.6136536598205566</v>
      </c>
      <c r="F361" s="1">
        <v>4.6322712898254395</v>
      </c>
      <c r="G361" s="1">
        <v>2</v>
      </c>
      <c r="H361" s="1">
        <v>2</v>
      </c>
      <c r="I361" s="1">
        <f t="shared" si="16"/>
        <v>4.6293026559493118</v>
      </c>
      <c r="J361" s="1">
        <f t="shared" si="15"/>
        <v>1.0006412702077951</v>
      </c>
    </row>
    <row r="362" spans="1:10">
      <c r="A362" s="1">
        <v>21</v>
      </c>
      <c r="B362" s="1" t="s">
        <v>21</v>
      </c>
      <c r="C362" s="3">
        <v>41214</v>
      </c>
      <c r="D362" s="1">
        <v>100.37460484158285</v>
      </c>
      <c r="E362" s="1">
        <v>4.6089091300964355</v>
      </c>
      <c r="F362" s="1">
        <v>4.623631477355957</v>
      </c>
      <c r="G362" s="1">
        <v>4</v>
      </c>
      <c r="H362" s="1">
        <v>3</v>
      </c>
      <c r="I362" s="1">
        <f t="shared" si="16"/>
        <v>4.6293026559493118</v>
      </c>
      <c r="J362" s="1">
        <f t="shared" si="15"/>
        <v>0.99877493890228441</v>
      </c>
    </row>
    <row r="363" spans="1:10">
      <c r="A363" s="1">
        <v>22</v>
      </c>
      <c r="B363" s="1" t="s">
        <v>22</v>
      </c>
      <c r="C363" s="3">
        <v>41214</v>
      </c>
      <c r="D363" s="1">
        <v>100.59647449007173</v>
      </c>
      <c r="E363" s="1">
        <v>4.6111173629760742</v>
      </c>
      <c r="F363" s="1">
        <v>4.6315622329711914</v>
      </c>
      <c r="G363" s="1">
        <v>4</v>
      </c>
      <c r="H363" s="1">
        <v>3</v>
      </c>
      <c r="I363" s="1">
        <f t="shared" si="16"/>
        <v>4.6293026559493118</v>
      </c>
      <c r="J363" s="1">
        <f t="shared" si="15"/>
        <v>1.00048810310965</v>
      </c>
    </row>
    <row r="364" spans="1:10">
      <c r="A364" s="1">
        <v>23</v>
      </c>
      <c r="B364" s="1" t="s">
        <v>23</v>
      </c>
      <c r="C364" s="3">
        <v>41214</v>
      </c>
      <c r="D364" s="1">
        <v>100.78604241227707</v>
      </c>
      <c r="E364" s="1">
        <v>4.6129999160766602</v>
      </c>
      <c r="F364" s="1">
        <v>4.6309947967529297</v>
      </c>
      <c r="G364" s="1">
        <v>4</v>
      </c>
      <c r="H364" s="1">
        <v>3</v>
      </c>
      <c r="I364" s="1">
        <f t="shared" si="16"/>
        <v>4.6293026559493118</v>
      </c>
      <c r="J364" s="1">
        <f t="shared" si="15"/>
        <v>1.0003655282294934</v>
      </c>
    </row>
    <row r="365" spans="1:10">
      <c r="A365" s="1">
        <v>24</v>
      </c>
      <c r="B365" s="1" t="s">
        <v>24</v>
      </c>
      <c r="C365" s="3">
        <v>41214</v>
      </c>
      <c r="D365" s="1">
        <v>100.97396303578992</v>
      </c>
      <c r="E365" s="1">
        <v>4.6148629188537598</v>
      </c>
      <c r="F365" s="1">
        <v>4.6319937705993652</v>
      </c>
      <c r="G365" s="1">
        <v>2</v>
      </c>
      <c r="H365" s="1">
        <v>2</v>
      </c>
      <c r="I365" s="1">
        <f t="shared" si="16"/>
        <v>4.6293026559493118</v>
      </c>
      <c r="J365" s="1">
        <f t="shared" si="15"/>
        <v>1.0005813218210295</v>
      </c>
    </row>
    <row r="366" spans="1:10">
      <c r="A366" s="1">
        <v>25</v>
      </c>
      <c r="B366" s="1" t="s">
        <v>25</v>
      </c>
      <c r="C366" s="3">
        <v>41214</v>
      </c>
      <c r="D366" s="1">
        <v>100.79053125279262</v>
      </c>
      <c r="E366" s="1">
        <v>4.613044261932373</v>
      </c>
      <c r="F366" s="1">
        <v>4.630399227142334</v>
      </c>
      <c r="G366" s="1">
        <v>3</v>
      </c>
      <c r="H366" s="1">
        <v>2</v>
      </c>
      <c r="I366" s="1">
        <f t="shared" si="16"/>
        <v>4.6293026559493118</v>
      </c>
      <c r="J366" s="1">
        <f t="shared" si="15"/>
        <v>1.0002368761073794</v>
      </c>
    </row>
    <row r="367" spans="1:10">
      <c r="A367" s="1">
        <v>26</v>
      </c>
      <c r="B367" s="1" t="s">
        <v>26</v>
      </c>
      <c r="C367" s="3">
        <v>41214</v>
      </c>
      <c r="D367" s="1">
        <v>101.17095963553098</v>
      </c>
      <c r="E367" s="1">
        <v>4.6168117523193359</v>
      </c>
      <c r="F367" s="1">
        <v>4.6235189437866211</v>
      </c>
      <c r="G367" s="1">
        <v>4</v>
      </c>
      <c r="H367" s="1">
        <v>3</v>
      </c>
      <c r="I367" s="1">
        <f t="shared" si="16"/>
        <v>4.6293026559493118</v>
      </c>
      <c r="J367" s="1">
        <f t="shared" si="15"/>
        <v>0.99875062993445507</v>
      </c>
    </row>
    <row r="368" spans="1:10">
      <c r="A368" s="1">
        <v>27</v>
      </c>
      <c r="B368" s="1" t="s">
        <v>27</v>
      </c>
      <c r="C368" s="3">
        <v>41214</v>
      </c>
      <c r="D368" s="1">
        <v>100.87495010692872</v>
      </c>
      <c r="E368" s="1">
        <v>4.6138815879821777</v>
      </c>
      <c r="F368" s="1">
        <v>4.6236038208007813</v>
      </c>
      <c r="G368" s="1">
        <v>2</v>
      </c>
      <c r="H368" s="1">
        <v>2</v>
      </c>
      <c r="I368" s="1">
        <f t="shared" si="16"/>
        <v>4.6293026559493118</v>
      </c>
      <c r="J368" s="1">
        <f t="shared" si="15"/>
        <v>0.9987689646644281</v>
      </c>
    </row>
    <row r="369" spans="1:10">
      <c r="A369" s="1">
        <v>28</v>
      </c>
      <c r="B369" s="1" t="s">
        <v>28</v>
      </c>
      <c r="C369" s="3">
        <v>41214</v>
      </c>
      <c r="D369" s="1">
        <v>100.61900861221469</v>
      </c>
      <c r="E369" s="1">
        <v>4.6113409996032715</v>
      </c>
      <c r="F369" s="1">
        <v>4.6280570030212402</v>
      </c>
      <c r="G369" s="1">
        <v>2</v>
      </c>
      <c r="H369" s="1">
        <v>2</v>
      </c>
      <c r="I369" s="1">
        <f t="shared" si="16"/>
        <v>4.6293026559493118</v>
      </c>
      <c r="J369" s="1">
        <f t="shared" si="15"/>
        <v>0.99973091996340513</v>
      </c>
    </row>
    <row r="370" spans="1:10">
      <c r="A370" s="1">
        <v>29</v>
      </c>
      <c r="B370" s="1" t="s">
        <v>29</v>
      </c>
      <c r="C370" s="3">
        <v>41214</v>
      </c>
      <c r="D370" s="1">
        <v>101.22348575964429</v>
      </c>
      <c r="E370" s="1">
        <v>4.6173310279846191</v>
      </c>
      <c r="F370" s="1">
        <v>4.6262321472167969</v>
      </c>
      <c r="G370" s="1">
        <v>5</v>
      </c>
      <c r="H370" s="1">
        <v>4</v>
      </c>
      <c r="I370" s="1">
        <f t="shared" si="16"/>
        <v>4.6293026559493118</v>
      </c>
      <c r="J370" s="1">
        <f t="shared" si="15"/>
        <v>0.99933672326898548</v>
      </c>
    </row>
    <row r="371" spans="1:10">
      <c r="A371" s="1">
        <v>30</v>
      </c>
      <c r="B371" s="1" t="s">
        <v>30</v>
      </c>
      <c r="C371" s="3">
        <v>41214</v>
      </c>
      <c r="D371" s="1">
        <v>101.87333137945585</v>
      </c>
      <c r="E371" s="1">
        <v>4.6237301826477051</v>
      </c>
      <c r="F371" s="1">
        <v>4.623711109161377</v>
      </c>
      <c r="G371" s="1">
        <v>4</v>
      </c>
      <c r="H371" s="1">
        <v>3</v>
      </c>
      <c r="I371" s="1">
        <f t="shared" si="16"/>
        <v>4.6293026559493118</v>
      </c>
      <c r="J371" s="1">
        <f t="shared" si="15"/>
        <v>0.99879214058714672</v>
      </c>
    </row>
    <row r="372" spans="1:10">
      <c r="A372" s="1">
        <v>31</v>
      </c>
      <c r="B372" s="1" t="s">
        <v>31</v>
      </c>
      <c r="C372" s="3">
        <v>41214</v>
      </c>
      <c r="D372" s="1">
        <v>101.21258214295987</v>
      </c>
      <c r="E372" s="1">
        <v>4.6172232627868652</v>
      </c>
      <c r="F372" s="1">
        <v>4.635033130645752</v>
      </c>
      <c r="G372" s="1">
        <v>2</v>
      </c>
      <c r="H372" s="1">
        <v>2</v>
      </c>
      <c r="I372" s="1">
        <f t="shared" si="16"/>
        <v>4.6293026559493118</v>
      </c>
      <c r="J372" s="1">
        <f t="shared" si="15"/>
        <v>1.0012378699606248</v>
      </c>
    </row>
    <row r="373" spans="1:10">
      <c r="A373" s="1">
        <v>32</v>
      </c>
      <c r="B373" s="1" t="s">
        <v>32</v>
      </c>
      <c r="C373" s="3">
        <v>41214</v>
      </c>
      <c r="D373" s="1">
        <v>100.82319424987919</v>
      </c>
      <c r="E373" s="1">
        <v>4.6133685111999512</v>
      </c>
      <c r="F373" s="1">
        <v>4.6238389015197754</v>
      </c>
      <c r="G373" s="1">
        <v>4</v>
      </c>
      <c r="H373" s="1">
        <v>3</v>
      </c>
      <c r="I373" s="1">
        <f t="shared" si="16"/>
        <v>4.6293026559493118</v>
      </c>
      <c r="J373" s="1">
        <f t="shared" si="15"/>
        <v>0.99881974568620724</v>
      </c>
    </row>
    <row r="374" spans="1:10">
      <c r="A374" s="1">
        <v>33</v>
      </c>
      <c r="B374" s="1" t="s">
        <v>33</v>
      </c>
      <c r="C374" s="3">
        <v>41214</v>
      </c>
      <c r="D374" s="1">
        <v>100.68145518725652</v>
      </c>
      <c r="E374" s="1">
        <v>4.611961841583252</v>
      </c>
      <c r="F374" s="1">
        <v>4.6325936317443848</v>
      </c>
      <c r="G374" s="1">
        <v>2</v>
      </c>
      <c r="H374" s="1">
        <v>2</v>
      </c>
      <c r="I374" s="1">
        <f t="shared" si="16"/>
        <v>4.6293026559493118</v>
      </c>
      <c r="J374" s="1">
        <f t="shared" si="15"/>
        <v>1.0007109009800523</v>
      </c>
    </row>
    <row r="375" spans="1:10">
      <c r="A375" s="1">
        <v>34</v>
      </c>
      <c r="B375" s="1" t="s">
        <v>34</v>
      </c>
      <c r="C375" s="3">
        <v>41214</v>
      </c>
      <c r="D375" s="1">
        <v>101.32576648083341</v>
      </c>
      <c r="E375" s="1">
        <v>4.6183409690856934</v>
      </c>
      <c r="F375" s="1">
        <v>4.630342960357666</v>
      </c>
      <c r="G375" s="1">
        <v>5</v>
      </c>
      <c r="H375" s="1">
        <v>4</v>
      </c>
      <c r="I375" s="1">
        <f t="shared" si="16"/>
        <v>4.6293026559493118</v>
      </c>
      <c r="J375" s="1">
        <f t="shared" si="15"/>
        <v>1.0002247216234648</v>
      </c>
    </row>
    <row r="376" spans="1:10">
      <c r="A376" s="1">
        <v>1</v>
      </c>
      <c r="B376" s="1" t="s">
        <v>1</v>
      </c>
      <c r="C376" s="3">
        <v>41244</v>
      </c>
      <c r="D376" s="1">
        <v>100.35891002872053</v>
      </c>
      <c r="E376" s="1">
        <v>4.6087527275085449</v>
      </c>
      <c r="F376" s="1">
        <v>4.6263055801391602</v>
      </c>
      <c r="G376" s="1">
        <v>5</v>
      </c>
      <c r="H376" s="1">
        <v>4</v>
      </c>
      <c r="I376" s="1">
        <f>AVERAGE(F376:F409)</f>
        <v>4.6345015694113343</v>
      </c>
      <c r="J376" s="1">
        <f t="shared" si="15"/>
        <v>0.99823152734993781</v>
      </c>
    </row>
    <row r="377" spans="1:10">
      <c r="A377" s="1">
        <v>2</v>
      </c>
      <c r="B377" s="1" t="s">
        <v>2</v>
      </c>
      <c r="C377" s="3">
        <v>41244</v>
      </c>
      <c r="D377" s="1">
        <v>101.28512353216672</v>
      </c>
      <c r="E377" s="1">
        <v>4.6179394721984863</v>
      </c>
      <c r="F377" s="1">
        <v>4.6335058212280273</v>
      </c>
      <c r="G377" s="1">
        <v>4</v>
      </c>
      <c r="H377" s="1">
        <v>3</v>
      </c>
      <c r="I377" s="1">
        <f>I376</f>
        <v>4.6345015694113343</v>
      </c>
      <c r="J377" s="1">
        <f t="shared" si="15"/>
        <v>0.9997851444932333</v>
      </c>
    </row>
    <row r="378" spans="1:10">
      <c r="A378" s="1">
        <v>3</v>
      </c>
      <c r="B378" s="1" t="s">
        <v>3</v>
      </c>
      <c r="C378" s="3">
        <v>41244</v>
      </c>
      <c r="D378" s="1">
        <v>100.63769752816717</v>
      </c>
      <c r="E378" s="1">
        <v>4.6115269660949707</v>
      </c>
      <c r="F378" s="1">
        <v>4.6381363868713379</v>
      </c>
      <c r="G378" s="1">
        <v>1</v>
      </c>
      <c r="H378" s="1">
        <v>1</v>
      </c>
      <c r="I378" s="1">
        <f t="shared" ref="I378:I409" si="17">I377</f>
        <v>4.6345015694113343</v>
      </c>
      <c r="J378" s="1">
        <f t="shared" si="15"/>
        <v>1.0007842952269117</v>
      </c>
    </row>
    <row r="379" spans="1:10">
      <c r="A379" s="1">
        <v>4</v>
      </c>
      <c r="B379" s="1" t="s">
        <v>4</v>
      </c>
      <c r="C379" s="3">
        <v>41244</v>
      </c>
      <c r="D379" s="1">
        <v>101.90618213165237</v>
      </c>
      <c r="E379" s="1">
        <v>4.6240525245666504</v>
      </c>
      <c r="F379" s="1">
        <v>4.6431093215942383</v>
      </c>
      <c r="G379" s="1">
        <v>1</v>
      </c>
      <c r="H379" s="1">
        <v>1</v>
      </c>
      <c r="I379" s="1">
        <f t="shared" si="17"/>
        <v>4.6345015694113343</v>
      </c>
      <c r="J379" s="1">
        <f t="shared" si="15"/>
        <v>1.0018573199413108</v>
      </c>
    </row>
    <row r="380" spans="1:10">
      <c r="A380" s="1">
        <v>5</v>
      </c>
      <c r="B380" s="1" t="s">
        <v>5</v>
      </c>
      <c r="C380" s="3">
        <v>41244</v>
      </c>
      <c r="D380" s="1">
        <v>102.18533185052354</v>
      </c>
      <c r="E380" s="1">
        <v>4.6267881393432617</v>
      </c>
      <c r="F380" s="1">
        <v>4.6410655975341797</v>
      </c>
      <c r="G380" s="1">
        <v>1</v>
      </c>
      <c r="H380" s="1">
        <v>1</v>
      </c>
      <c r="I380" s="1">
        <f t="shared" si="17"/>
        <v>4.6345015694113343</v>
      </c>
      <c r="J380" s="1">
        <f t="shared" si="15"/>
        <v>1.001416339605141</v>
      </c>
    </row>
    <row r="381" spans="1:10">
      <c r="A381" s="1">
        <v>6</v>
      </c>
      <c r="B381" s="1" t="s">
        <v>6</v>
      </c>
      <c r="C381" s="3">
        <v>41244</v>
      </c>
      <c r="D381" s="1">
        <v>101.43162124004668</v>
      </c>
      <c r="E381" s="1">
        <v>4.619384765625</v>
      </c>
      <c r="F381" s="1">
        <v>4.626467227935791</v>
      </c>
      <c r="G381" s="1">
        <v>5</v>
      </c>
      <c r="H381" s="1">
        <v>4</v>
      </c>
      <c r="I381" s="1">
        <f t="shared" si="17"/>
        <v>4.6345015694113343</v>
      </c>
      <c r="J381" s="1">
        <f t="shared" si="15"/>
        <v>0.99826640656924759</v>
      </c>
    </row>
    <row r="382" spans="1:10">
      <c r="A382" s="1">
        <v>7</v>
      </c>
      <c r="B382" s="1" t="s">
        <v>7</v>
      </c>
      <c r="C382" s="3">
        <v>41244</v>
      </c>
      <c r="D382" s="1">
        <v>101.58382327428251</v>
      </c>
      <c r="E382" s="1">
        <v>4.6208844184875488</v>
      </c>
      <c r="F382" s="1">
        <v>4.628178596496582</v>
      </c>
      <c r="G382" s="1">
        <v>4</v>
      </c>
      <c r="H382" s="1">
        <v>3</v>
      </c>
      <c r="I382" s="1">
        <f t="shared" si="17"/>
        <v>4.6345015694113343</v>
      </c>
      <c r="J382" s="1">
        <f t="shared" si="15"/>
        <v>0.99863567358429972</v>
      </c>
    </row>
    <row r="383" spans="1:10">
      <c r="A383" s="1">
        <v>8</v>
      </c>
      <c r="B383" s="1" t="s">
        <v>8</v>
      </c>
      <c r="C383" s="3">
        <v>41244</v>
      </c>
      <c r="D383" s="1">
        <v>101.84846021070015</v>
      </c>
      <c r="E383" s="1">
        <v>4.6234860420227051</v>
      </c>
      <c r="F383" s="1">
        <v>4.6346678733825684</v>
      </c>
      <c r="G383" s="1">
        <v>3</v>
      </c>
      <c r="H383" s="1">
        <v>2</v>
      </c>
      <c r="I383" s="1">
        <f t="shared" si="17"/>
        <v>4.6345015694113343</v>
      </c>
      <c r="J383" s="1">
        <f t="shared" si="15"/>
        <v>1.0000358838957639</v>
      </c>
    </row>
    <row r="384" spans="1:10">
      <c r="A384" s="1">
        <v>9</v>
      </c>
      <c r="B384" s="1" t="s">
        <v>9</v>
      </c>
      <c r="C384" s="3">
        <v>41244</v>
      </c>
      <c r="D384" s="1">
        <v>101.74566081619147</v>
      </c>
      <c r="E384" s="1">
        <v>4.6224761009216309</v>
      </c>
      <c r="F384" s="1">
        <v>4.6366095542907715</v>
      </c>
      <c r="G384" s="1">
        <v>4</v>
      </c>
      <c r="H384" s="1">
        <v>3</v>
      </c>
      <c r="I384" s="1">
        <f t="shared" si="17"/>
        <v>4.6345015694113343</v>
      </c>
      <c r="J384" s="1">
        <f t="shared" si="15"/>
        <v>1.0004548460816909</v>
      </c>
    </row>
    <row r="385" spans="1:10">
      <c r="A385" s="1">
        <v>10</v>
      </c>
      <c r="B385" s="1" t="s">
        <v>10</v>
      </c>
      <c r="C385" s="3">
        <v>41244</v>
      </c>
      <c r="D385" s="1">
        <v>101.35191248585885</v>
      </c>
      <c r="E385" s="1">
        <v>4.6185989379882813</v>
      </c>
      <c r="F385" s="1">
        <v>4.6343979835510254</v>
      </c>
      <c r="G385" s="1">
        <v>4</v>
      </c>
      <c r="H385" s="1">
        <v>3</v>
      </c>
      <c r="I385" s="1">
        <f t="shared" si="17"/>
        <v>4.6345015694113343</v>
      </c>
      <c r="J385" s="1">
        <f t="shared" si="15"/>
        <v>0.99997764897502839</v>
      </c>
    </row>
    <row r="386" spans="1:10">
      <c r="A386" s="1">
        <v>11</v>
      </c>
      <c r="B386" s="1" t="s">
        <v>11</v>
      </c>
      <c r="C386" s="3">
        <v>41244</v>
      </c>
      <c r="D386" s="1">
        <v>101.51759865726822</v>
      </c>
      <c r="E386" s="1">
        <v>4.620232105255127</v>
      </c>
      <c r="F386" s="1">
        <v>4.6346077919006348</v>
      </c>
      <c r="G386" s="1">
        <v>4</v>
      </c>
      <c r="H386" s="1">
        <v>3</v>
      </c>
      <c r="I386" s="1">
        <f t="shared" si="17"/>
        <v>4.6345015694113343</v>
      </c>
      <c r="J386" s="1">
        <f t="shared" si="15"/>
        <v>1.0000229199381443</v>
      </c>
    </row>
    <row r="387" spans="1:10">
      <c r="A387" s="1">
        <v>12</v>
      </c>
      <c r="B387" s="1" t="s">
        <v>12</v>
      </c>
      <c r="C387" s="3">
        <v>41244</v>
      </c>
      <c r="D387" s="1">
        <v>101.95216582151939</v>
      </c>
      <c r="E387" s="1">
        <v>4.6245036125183105</v>
      </c>
      <c r="F387" s="1">
        <v>4.6352672576904297</v>
      </c>
      <c r="G387" s="1">
        <v>4</v>
      </c>
      <c r="H387" s="1">
        <v>3</v>
      </c>
      <c r="I387" s="1">
        <f t="shared" si="17"/>
        <v>4.6345015694113343</v>
      </c>
      <c r="J387" s="1">
        <f t="shared" ref="J387:J450" si="18">F387/I387</f>
        <v>1.0001652148063018</v>
      </c>
    </row>
    <row r="388" spans="1:10">
      <c r="A388" s="1">
        <v>13</v>
      </c>
      <c r="B388" s="1" t="s">
        <v>13</v>
      </c>
      <c r="C388" s="3">
        <v>41244</v>
      </c>
      <c r="D388" s="1">
        <v>101.88377207739033</v>
      </c>
      <c r="E388" s="1">
        <v>4.6238327026367188</v>
      </c>
      <c r="F388" s="1">
        <v>4.638664722442627</v>
      </c>
      <c r="G388" s="1">
        <v>1</v>
      </c>
      <c r="H388" s="1">
        <v>1</v>
      </c>
      <c r="I388" s="1">
        <f t="shared" si="17"/>
        <v>4.6345015694113343</v>
      </c>
      <c r="J388" s="1">
        <f t="shared" si="18"/>
        <v>1.0008982957431216</v>
      </c>
    </row>
    <row r="389" spans="1:10">
      <c r="A389" s="1">
        <v>14</v>
      </c>
      <c r="B389" s="1" t="s">
        <v>14</v>
      </c>
      <c r="C389" s="3">
        <v>41244</v>
      </c>
      <c r="D389" s="1">
        <v>101.6029420949599</v>
      </c>
      <c r="E389" s="1">
        <v>4.6210722923278809</v>
      </c>
      <c r="F389" s="1">
        <v>4.6281824111938477</v>
      </c>
      <c r="G389" s="1">
        <v>3</v>
      </c>
      <c r="H389" s="1">
        <v>2</v>
      </c>
      <c r="I389" s="1">
        <f t="shared" si="17"/>
        <v>4.6345015694113343</v>
      </c>
      <c r="J389" s="1">
        <f t="shared" si="18"/>
        <v>0.99863649669272003</v>
      </c>
    </row>
    <row r="390" spans="1:10">
      <c r="A390" s="1">
        <v>15</v>
      </c>
      <c r="B390" s="1" t="s">
        <v>15</v>
      </c>
      <c r="C390" s="3">
        <v>41244</v>
      </c>
      <c r="D390" s="1">
        <v>102.17267710329622</v>
      </c>
      <c r="E390" s="1">
        <v>4.6266641616821289</v>
      </c>
      <c r="F390" s="1">
        <v>4.634772777557373</v>
      </c>
      <c r="G390" s="1">
        <v>4</v>
      </c>
      <c r="H390" s="1">
        <v>3</v>
      </c>
      <c r="I390" s="1">
        <f t="shared" si="17"/>
        <v>4.6345015694113343</v>
      </c>
      <c r="J390" s="1">
        <f t="shared" si="18"/>
        <v>1.0000585193773217</v>
      </c>
    </row>
    <row r="391" spans="1:10">
      <c r="A391" s="1">
        <v>16</v>
      </c>
      <c r="B391" s="1" t="s">
        <v>16</v>
      </c>
      <c r="C391" s="3">
        <v>41244</v>
      </c>
      <c r="D391" s="1">
        <v>101.82171917189231</v>
      </c>
      <c r="E391" s="1">
        <v>4.6232233047485352</v>
      </c>
      <c r="F391" s="1">
        <v>4.6409072875976563</v>
      </c>
      <c r="G391" s="1">
        <v>2</v>
      </c>
      <c r="H391" s="1">
        <v>2</v>
      </c>
      <c r="I391" s="1">
        <f t="shared" si="17"/>
        <v>4.6345015694113343</v>
      </c>
      <c r="J391" s="1">
        <f t="shared" si="18"/>
        <v>1.0013821806056991</v>
      </c>
    </row>
    <row r="392" spans="1:10">
      <c r="A392" s="1">
        <v>17</v>
      </c>
      <c r="B392" s="1" t="s">
        <v>17</v>
      </c>
      <c r="C392" s="3">
        <v>41244</v>
      </c>
      <c r="D392" s="1">
        <v>102.37443149812866</v>
      </c>
      <c r="E392" s="1">
        <v>4.6286368370056152</v>
      </c>
      <c r="F392" s="1">
        <v>4.6472940444946289</v>
      </c>
      <c r="G392" s="1">
        <v>1</v>
      </c>
      <c r="H392" s="1">
        <v>1</v>
      </c>
      <c r="I392" s="1">
        <f t="shared" si="17"/>
        <v>4.6345015694113343</v>
      </c>
      <c r="J392" s="1">
        <f t="shared" si="18"/>
        <v>1.0027602698783677</v>
      </c>
    </row>
    <row r="393" spans="1:10">
      <c r="A393" s="1">
        <v>18</v>
      </c>
      <c r="B393" s="1" t="s">
        <v>18</v>
      </c>
      <c r="C393" s="3">
        <v>41244</v>
      </c>
      <c r="D393" s="1">
        <v>101.18836392980838</v>
      </c>
      <c r="E393" s="1">
        <v>4.6169838905334473</v>
      </c>
      <c r="F393" s="1">
        <v>4.6287784576416016</v>
      </c>
      <c r="G393" s="1">
        <v>3</v>
      </c>
      <c r="H393" s="1">
        <v>2</v>
      </c>
      <c r="I393" s="1">
        <f t="shared" si="17"/>
        <v>4.6345015694113343</v>
      </c>
      <c r="J393" s="1">
        <f t="shared" si="18"/>
        <v>0.99876510738339019</v>
      </c>
    </row>
    <row r="394" spans="1:10">
      <c r="A394" s="1">
        <v>19</v>
      </c>
      <c r="B394" s="1" t="s">
        <v>19</v>
      </c>
      <c r="C394" s="3">
        <v>41244</v>
      </c>
      <c r="D394" s="1">
        <v>102.09196076601523</v>
      </c>
      <c r="E394" s="1">
        <v>4.6258740425109863</v>
      </c>
      <c r="F394" s="1">
        <v>4.6376171112060547</v>
      </c>
      <c r="G394" s="1">
        <v>3</v>
      </c>
      <c r="H394" s="1">
        <v>2</v>
      </c>
      <c r="I394" s="1">
        <f t="shared" si="17"/>
        <v>4.6345015694113343</v>
      </c>
      <c r="J394" s="1">
        <f t="shared" si="18"/>
        <v>1.0006722495931997</v>
      </c>
    </row>
    <row r="395" spans="1:10">
      <c r="A395" s="1">
        <v>20</v>
      </c>
      <c r="B395" s="1" t="s">
        <v>20</v>
      </c>
      <c r="C395" s="3">
        <v>41244</v>
      </c>
      <c r="D395" s="1">
        <v>101.39772259892182</v>
      </c>
      <c r="E395" s="1">
        <v>4.6190505027770996</v>
      </c>
      <c r="F395" s="1">
        <v>4.6382856369018555</v>
      </c>
      <c r="G395" s="1">
        <v>2</v>
      </c>
      <c r="H395" s="1">
        <v>2</v>
      </c>
      <c r="I395" s="1">
        <f t="shared" si="17"/>
        <v>4.6345015694113343</v>
      </c>
      <c r="J395" s="1">
        <f t="shared" si="18"/>
        <v>1.0008164993438553</v>
      </c>
    </row>
    <row r="396" spans="1:10">
      <c r="A396" s="1">
        <v>21</v>
      </c>
      <c r="B396" s="1" t="s">
        <v>21</v>
      </c>
      <c r="C396" s="3">
        <v>41244</v>
      </c>
      <c r="D396" s="1">
        <v>100.99203763868874</v>
      </c>
      <c r="E396" s="1">
        <v>4.6150417327880859</v>
      </c>
      <c r="F396" s="1">
        <v>4.6285915374755859</v>
      </c>
      <c r="G396" s="1">
        <v>4</v>
      </c>
      <c r="H396" s="1">
        <v>3</v>
      </c>
      <c r="I396" s="1">
        <f t="shared" si="17"/>
        <v>4.6345015694113343</v>
      </c>
      <c r="J396" s="1">
        <f t="shared" si="18"/>
        <v>0.99872477507079604</v>
      </c>
    </row>
    <row r="397" spans="1:10">
      <c r="A397" s="1">
        <v>22</v>
      </c>
      <c r="B397" s="1" t="s">
        <v>22</v>
      </c>
      <c r="C397" s="3">
        <v>41244</v>
      </c>
      <c r="D397" s="1">
        <v>101.14152467090541</v>
      </c>
      <c r="E397" s="1">
        <v>4.616520881652832</v>
      </c>
      <c r="F397" s="1">
        <v>4.6366510391235352</v>
      </c>
      <c r="G397" s="1">
        <v>4</v>
      </c>
      <c r="H397" s="1">
        <v>3</v>
      </c>
      <c r="I397" s="1">
        <f t="shared" si="17"/>
        <v>4.6345015694113343</v>
      </c>
      <c r="J397" s="1">
        <f t="shared" si="18"/>
        <v>1.0004637973857615</v>
      </c>
    </row>
    <row r="398" spans="1:10">
      <c r="A398" s="1">
        <v>23</v>
      </c>
      <c r="B398" s="1" t="s">
        <v>23</v>
      </c>
      <c r="C398" s="3">
        <v>41244</v>
      </c>
      <c r="D398" s="1">
        <v>102.26688392731006</v>
      </c>
      <c r="E398" s="1">
        <v>4.6275858879089355</v>
      </c>
      <c r="F398" s="1">
        <v>4.6363239288330078</v>
      </c>
      <c r="G398" s="1">
        <v>4</v>
      </c>
      <c r="H398" s="1">
        <v>3</v>
      </c>
      <c r="I398" s="1">
        <f t="shared" si="17"/>
        <v>4.6345015694113343</v>
      </c>
      <c r="J398" s="1">
        <f t="shared" si="18"/>
        <v>1.0003932158387219</v>
      </c>
    </row>
    <row r="399" spans="1:10">
      <c r="A399" s="1">
        <v>24</v>
      </c>
      <c r="B399" s="1" t="s">
        <v>24</v>
      </c>
      <c r="C399" s="3">
        <v>41244</v>
      </c>
      <c r="D399" s="1">
        <v>102.71646628437412</v>
      </c>
      <c r="E399" s="1">
        <v>4.6319723129272461</v>
      </c>
      <c r="F399" s="1">
        <v>4.6375312805175781</v>
      </c>
      <c r="G399" s="1">
        <v>2</v>
      </c>
      <c r="H399" s="1">
        <v>2</v>
      </c>
      <c r="I399" s="1">
        <f t="shared" si="17"/>
        <v>4.6345015694113343</v>
      </c>
      <c r="J399" s="1">
        <f t="shared" si="18"/>
        <v>1.0006537296537432</v>
      </c>
    </row>
    <row r="400" spans="1:10">
      <c r="A400" s="1">
        <v>25</v>
      </c>
      <c r="B400" s="1" t="s">
        <v>25</v>
      </c>
      <c r="C400" s="3">
        <v>41244</v>
      </c>
      <c r="D400" s="1">
        <v>101.14111698808914</v>
      </c>
      <c r="E400" s="1">
        <v>4.6165165901184082</v>
      </c>
      <c r="F400" s="1">
        <v>4.6356239318847656</v>
      </c>
      <c r="G400" s="1">
        <v>3</v>
      </c>
      <c r="H400" s="1">
        <v>2</v>
      </c>
      <c r="I400" s="1">
        <f t="shared" si="17"/>
        <v>4.6345015694113343</v>
      </c>
      <c r="J400" s="1">
        <f t="shared" si="18"/>
        <v>1.0002421754435988</v>
      </c>
    </row>
    <row r="401" spans="1:10">
      <c r="A401" s="1">
        <v>26</v>
      </c>
      <c r="B401" s="1" t="s">
        <v>26</v>
      </c>
      <c r="C401" s="3">
        <v>41244</v>
      </c>
      <c r="D401" s="1">
        <v>101.56606831724898</v>
      </c>
      <c r="E401" s="1">
        <v>4.6207094192504883</v>
      </c>
      <c r="F401" s="1">
        <v>4.6280736923217773</v>
      </c>
      <c r="G401" s="1">
        <v>4</v>
      </c>
      <c r="H401" s="1">
        <v>3</v>
      </c>
      <c r="I401" s="1">
        <f t="shared" si="17"/>
        <v>4.6345015694113343</v>
      </c>
      <c r="J401" s="1">
        <f t="shared" si="18"/>
        <v>0.99861303810274182</v>
      </c>
    </row>
    <row r="402" spans="1:10">
      <c r="A402" s="1">
        <v>27</v>
      </c>
      <c r="B402" s="1" t="s">
        <v>27</v>
      </c>
      <c r="C402" s="3">
        <v>41244</v>
      </c>
      <c r="D402" s="1">
        <v>101.33375889799879</v>
      </c>
      <c r="E402" s="1">
        <v>4.6184196472167969</v>
      </c>
      <c r="F402" s="1">
        <v>4.6281161308288574</v>
      </c>
      <c r="G402" s="1">
        <v>2</v>
      </c>
      <c r="H402" s="1">
        <v>2</v>
      </c>
      <c r="I402" s="1">
        <f t="shared" si="17"/>
        <v>4.6345015694113343</v>
      </c>
      <c r="J402" s="1">
        <f t="shared" si="18"/>
        <v>0.99862219518391748</v>
      </c>
    </row>
    <row r="403" spans="1:10">
      <c r="A403" s="1">
        <v>28</v>
      </c>
      <c r="B403" s="1" t="s">
        <v>28</v>
      </c>
      <c r="C403" s="3">
        <v>41244</v>
      </c>
      <c r="D403" s="1">
        <v>102.38603856658062</v>
      </c>
      <c r="E403" s="1">
        <v>4.6287503242492676</v>
      </c>
      <c r="F403" s="1">
        <v>4.6334991455078125</v>
      </c>
      <c r="G403" s="1">
        <v>2</v>
      </c>
      <c r="H403" s="1">
        <v>2</v>
      </c>
      <c r="I403" s="1">
        <f t="shared" si="17"/>
        <v>4.6345015694113343</v>
      </c>
      <c r="J403" s="1">
        <f t="shared" si="18"/>
        <v>0.99978370405349781</v>
      </c>
    </row>
    <row r="404" spans="1:10">
      <c r="A404" s="1">
        <v>29</v>
      </c>
      <c r="B404" s="1" t="s">
        <v>29</v>
      </c>
      <c r="C404" s="3">
        <v>41244</v>
      </c>
      <c r="D404" s="1">
        <v>101.66571806101925</v>
      </c>
      <c r="E404" s="1">
        <v>4.6216902732849121</v>
      </c>
      <c r="F404" s="1">
        <v>4.6308550834655762</v>
      </c>
      <c r="G404" s="1">
        <v>5</v>
      </c>
      <c r="H404" s="1">
        <v>4</v>
      </c>
      <c r="I404" s="1">
        <f t="shared" si="17"/>
        <v>4.6345015694113343</v>
      </c>
      <c r="J404" s="1">
        <f t="shared" si="18"/>
        <v>0.99921318702968498</v>
      </c>
    </row>
    <row r="405" spans="1:10">
      <c r="A405" s="1">
        <v>30</v>
      </c>
      <c r="B405" s="1" t="s">
        <v>30</v>
      </c>
      <c r="C405" s="3">
        <v>41244</v>
      </c>
      <c r="D405" s="1">
        <v>101.94043382478048</v>
      </c>
      <c r="E405" s="1">
        <v>4.6243886947631836</v>
      </c>
      <c r="F405" s="1">
        <v>4.6284656524658203</v>
      </c>
      <c r="G405" s="1">
        <v>4</v>
      </c>
      <c r="H405" s="1">
        <v>3</v>
      </c>
      <c r="I405" s="1">
        <f t="shared" si="17"/>
        <v>4.6345015694113343</v>
      </c>
      <c r="J405" s="1">
        <f t="shared" si="18"/>
        <v>0.99869761249292643</v>
      </c>
    </row>
    <row r="406" spans="1:10">
      <c r="A406" s="1">
        <v>31</v>
      </c>
      <c r="B406" s="1" t="s">
        <v>31</v>
      </c>
      <c r="C406" s="3">
        <v>41244</v>
      </c>
      <c r="D406" s="1">
        <v>101.91445256925493</v>
      </c>
      <c r="E406" s="1">
        <v>4.6241335868835449</v>
      </c>
      <c r="F406" s="1">
        <v>4.6410870552062988</v>
      </c>
      <c r="G406" s="1">
        <v>2</v>
      </c>
      <c r="H406" s="1">
        <v>2</v>
      </c>
      <c r="I406" s="1">
        <f t="shared" si="17"/>
        <v>4.6345015694113343</v>
      </c>
      <c r="J406" s="1">
        <f t="shared" si="18"/>
        <v>1.0014209695900051</v>
      </c>
    </row>
    <row r="407" spans="1:10">
      <c r="A407" s="1">
        <v>32</v>
      </c>
      <c r="B407" s="1" t="s">
        <v>32</v>
      </c>
      <c r="C407" s="3">
        <v>41244</v>
      </c>
      <c r="D407" s="1">
        <v>101.14045152783353</v>
      </c>
      <c r="E407" s="1">
        <v>4.6165103912353516</v>
      </c>
      <c r="F407" s="1">
        <v>4.6280770301818848</v>
      </c>
      <c r="G407" s="1">
        <v>4</v>
      </c>
      <c r="H407" s="1">
        <v>3</v>
      </c>
      <c r="I407" s="1">
        <f t="shared" si="17"/>
        <v>4.6345015694113343</v>
      </c>
      <c r="J407" s="1">
        <f t="shared" si="18"/>
        <v>0.99861375832260957</v>
      </c>
    </row>
    <row r="408" spans="1:10">
      <c r="A408" s="1">
        <v>33</v>
      </c>
      <c r="B408" s="1" t="s">
        <v>33</v>
      </c>
      <c r="C408" s="3">
        <v>41244</v>
      </c>
      <c r="D408" s="1">
        <v>101.13788719536723</v>
      </c>
      <c r="E408" s="1">
        <v>4.6164846420288086</v>
      </c>
      <c r="F408" s="1">
        <v>4.63812255859375</v>
      </c>
      <c r="G408" s="1">
        <v>2</v>
      </c>
      <c r="H408" s="1">
        <v>2</v>
      </c>
      <c r="I408" s="1">
        <f t="shared" si="17"/>
        <v>4.6345015694113343</v>
      </c>
      <c r="J408" s="1">
        <f t="shared" si="18"/>
        <v>1.0007813114588882</v>
      </c>
    </row>
    <row r="409" spans="1:10">
      <c r="A409" s="1">
        <v>34</v>
      </c>
      <c r="B409" s="1" t="s">
        <v>34</v>
      </c>
      <c r="C409" s="3">
        <v>41244</v>
      </c>
      <c r="D409" s="1">
        <v>101.96630370316942</v>
      </c>
      <c r="E409" s="1">
        <v>4.6246423721313477</v>
      </c>
      <c r="F409" s="1">
        <v>4.6352138519287109</v>
      </c>
      <c r="G409" s="1">
        <v>5</v>
      </c>
      <c r="H409" s="1">
        <v>4</v>
      </c>
      <c r="I409" s="1">
        <f t="shared" si="17"/>
        <v>4.6345015694113343</v>
      </c>
      <c r="J409" s="1">
        <f t="shared" si="18"/>
        <v>1.0001536912884177</v>
      </c>
    </row>
    <row r="410" spans="1:10">
      <c r="A410" s="1">
        <v>1</v>
      </c>
      <c r="B410" s="1" t="s">
        <v>1</v>
      </c>
      <c r="C410" s="3">
        <v>41275</v>
      </c>
      <c r="D410" s="1">
        <v>101.53020918963416</v>
      </c>
      <c r="E410" s="1">
        <v>4.620356559753418</v>
      </c>
      <c r="F410" s="1">
        <v>4.6302380561828613</v>
      </c>
      <c r="G410" s="1">
        <v>5</v>
      </c>
      <c r="H410" s="1">
        <v>4</v>
      </c>
      <c r="I410" s="1">
        <f>AVERAGE(F410:F443)</f>
        <v>4.6397166532628678</v>
      </c>
      <c r="J410" s="1">
        <f t="shared" si="18"/>
        <v>0.99795707415164225</v>
      </c>
    </row>
    <row r="411" spans="1:10">
      <c r="A411" s="1">
        <v>2</v>
      </c>
      <c r="B411" s="1" t="s">
        <v>2</v>
      </c>
      <c r="C411" s="3">
        <v>41275</v>
      </c>
      <c r="D411" s="1">
        <v>102.69271208827989</v>
      </c>
      <c r="E411" s="1">
        <v>4.6317410469055176</v>
      </c>
      <c r="F411" s="1">
        <v>4.6383547782897949</v>
      </c>
      <c r="G411" s="1">
        <v>4</v>
      </c>
      <c r="H411" s="1">
        <v>3</v>
      </c>
      <c r="I411" s="1">
        <f>I410</f>
        <v>4.6397166532628678</v>
      </c>
      <c r="J411" s="1">
        <f t="shared" si="18"/>
        <v>0.99970647453824257</v>
      </c>
    </row>
    <row r="412" spans="1:10">
      <c r="A412" s="1">
        <v>3</v>
      </c>
      <c r="B412" s="1" t="s">
        <v>3</v>
      </c>
      <c r="C412" s="3">
        <v>41275</v>
      </c>
      <c r="D412" s="1">
        <v>101.62393177181116</v>
      </c>
      <c r="E412" s="1">
        <v>4.621279239654541</v>
      </c>
      <c r="F412" s="1">
        <v>4.6439237594604492</v>
      </c>
      <c r="G412" s="1">
        <v>1</v>
      </c>
      <c r="H412" s="1">
        <v>1</v>
      </c>
      <c r="I412" s="1">
        <f t="shared" ref="I412:I443" si="19">I411</f>
        <v>4.6397166532628678</v>
      </c>
      <c r="J412" s="1">
        <f t="shared" si="18"/>
        <v>1.0009067592941527</v>
      </c>
    </row>
    <row r="413" spans="1:10">
      <c r="A413" s="1">
        <v>4</v>
      </c>
      <c r="B413" s="1" t="s">
        <v>4</v>
      </c>
      <c r="C413" s="3">
        <v>41275</v>
      </c>
      <c r="D413" s="1">
        <v>102.69633790048474</v>
      </c>
      <c r="E413" s="1">
        <v>4.6317763328552246</v>
      </c>
      <c r="F413" s="1">
        <v>4.6496868133544922</v>
      </c>
      <c r="G413" s="1">
        <v>1</v>
      </c>
      <c r="H413" s="1">
        <v>1</v>
      </c>
      <c r="I413" s="1">
        <f t="shared" si="19"/>
        <v>4.6397166532628678</v>
      </c>
      <c r="J413" s="1">
        <f t="shared" si="18"/>
        <v>1.0021488726223429</v>
      </c>
    </row>
    <row r="414" spans="1:10">
      <c r="A414" s="1">
        <v>5</v>
      </c>
      <c r="B414" s="1" t="s">
        <v>5</v>
      </c>
      <c r="C414" s="3">
        <v>41275</v>
      </c>
      <c r="D414" s="1">
        <v>103.19999999999999</v>
      </c>
      <c r="E414" s="1">
        <v>4.6366686820983887</v>
      </c>
      <c r="F414" s="1">
        <v>4.6474156379699707</v>
      </c>
      <c r="G414" s="1">
        <v>1</v>
      </c>
      <c r="H414" s="1">
        <v>1</v>
      </c>
      <c r="I414" s="1">
        <f t="shared" si="19"/>
        <v>4.6397166532628678</v>
      </c>
      <c r="J414" s="1">
        <f t="shared" si="18"/>
        <v>1.001659365276474</v>
      </c>
    </row>
    <row r="415" spans="1:10">
      <c r="A415" s="1">
        <v>6</v>
      </c>
      <c r="B415" s="1" t="s">
        <v>6</v>
      </c>
      <c r="C415" s="3">
        <v>41275</v>
      </c>
      <c r="D415" s="1">
        <v>101.7933868858584</v>
      </c>
      <c r="E415" s="1">
        <v>4.6229453086853027</v>
      </c>
      <c r="F415" s="1">
        <v>4.6305227279663086</v>
      </c>
      <c r="G415" s="1">
        <v>5</v>
      </c>
      <c r="H415" s="1">
        <v>4</v>
      </c>
      <c r="I415" s="1">
        <f t="shared" si="19"/>
        <v>4.6397166532628678</v>
      </c>
      <c r="J415" s="1">
        <f t="shared" si="18"/>
        <v>0.9980184295758463</v>
      </c>
    </row>
    <row r="416" spans="1:10">
      <c r="A416" s="1">
        <v>7</v>
      </c>
      <c r="B416" s="1" t="s">
        <v>7</v>
      </c>
      <c r="C416" s="3">
        <v>41275</v>
      </c>
      <c r="D416" s="1">
        <v>101.55938600680021</v>
      </c>
      <c r="E416" s="1">
        <v>4.6206436157226563</v>
      </c>
      <c r="F416" s="1">
        <v>4.6327886581420898</v>
      </c>
      <c r="G416" s="1">
        <v>4</v>
      </c>
      <c r="H416" s="1">
        <v>3</v>
      </c>
      <c r="I416" s="1">
        <f t="shared" si="19"/>
        <v>4.6397166532628678</v>
      </c>
      <c r="J416" s="1">
        <f t="shared" si="18"/>
        <v>0.99850680641976142</v>
      </c>
    </row>
    <row r="417" spans="1:10">
      <c r="A417" s="1">
        <v>8</v>
      </c>
      <c r="B417" s="1" t="s">
        <v>8</v>
      </c>
      <c r="C417" s="3">
        <v>41275</v>
      </c>
      <c r="D417" s="1">
        <v>102.68891979601298</v>
      </c>
      <c r="E417" s="1">
        <v>4.6317043304443359</v>
      </c>
      <c r="F417" s="1">
        <v>4.639930248260498</v>
      </c>
      <c r="G417" s="1">
        <v>3</v>
      </c>
      <c r="H417" s="1">
        <v>2</v>
      </c>
      <c r="I417" s="1">
        <f t="shared" si="19"/>
        <v>4.6397166532628678</v>
      </c>
      <c r="J417" s="1">
        <f t="shared" si="18"/>
        <v>1.0000460362159143</v>
      </c>
    </row>
    <row r="418" spans="1:10">
      <c r="A418" s="1">
        <v>9</v>
      </c>
      <c r="B418" s="1" t="s">
        <v>9</v>
      </c>
      <c r="C418" s="3">
        <v>41275</v>
      </c>
      <c r="D418" s="1">
        <v>103.09560967767864</v>
      </c>
      <c r="E418" s="1">
        <v>4.6356568336486816</v>
      </c>
      <c r="F418" s="1">
        <v>4.6418228149414063</v>
      </c>
      <c r="G418" s="1">
        <v>4</v>
      </c>
      <c r="H418" s="1">
        <v>3</v>
      </c>
      <c r="I418" s="1">
        <f t="shared" si="19"/>
        <v>4.6397166532628678</v>
      </c>
      <c r="J418" s="1">
        <f t="shared" si="18"/>
        <v>1.0004539418753207</v>
      </c>
    </row>
    <row r="419" spans="1:10">
      <c r="A419" s="1">
        <v>10</v>
      </c>
      <c r="B419" s="1" t="s">
        <v>10</v>
      </c>
      <c r="C419" s="3">
        <v>41275</v>
      </c>
      <c r="D419" s="1">
        <v>102.19691371179444</v>
      </c>
      <c r="E419" s="1">
        <v>4.6269016265869141</v>
      </c>
      <c r="F419" s="1">
        <v>4.6393442153930664</v>
      </c>
      <c r="G419" s="1">
        <v>4</v>
      </c>
      <c r="H419" s="1">
        <v>3</v>
      </c>
      <c r="I419" s="1">
        <f t="shared" si="19"/>
        <v>4.6397166532628678</v>
      </c>
      <c r="J419" s="1">
        <f t="shared" si="18"/>
        <v>0.99991972831583598</v>
      </c>
    </row>
    <row r="420" spans="1:10">
      <c r="A420" s="1">
        <v>11</v>
      </c>
      <c r="B420" s="1" t="s">
        <v>11</v>
      </c>
      <c r="C420" s="3">
        <v>41275</v>
      </c>
      <c r="D420" s="1">
        <v>102.52198482935248</v>
      </c>
      <c r="E420" s="1">
        <v>4.6300773620605469</v>
      </c>
      <c r="F420" s="1">
        <v>4.6396918296813965</v>
      </c>
      <c r="G420" s="1">
        <v>4</v>
      </c>
      <c r="H420" s="1">
        <v>3</v>
      </c>
      <c r="I420" s="1">
        <f t="shared" si="19"/>
        <v>4.6397166532628678</v>
      </c>
      <c r="J420" s="1">
        <f t="shared" si="18"/>
        <v>0.99999464976348207</v>
      </c>
    </row>
    <row r="421" spans="1:10">
      <c r="A421" s="1">
        <v>12</v>
      </c>
      <c r="B421" s="1" t="s">
        <v>12</v>
      </c>
      <c r="C421" s="3">
        <v>41275</v>
      </c>
      <c r="D421" s="1">
        <v>102.85239108577316</v>
      </c>
      <c r="E421" s="1">
        <v>4.6332950592041016</v>
      </c>
      <c r="F421" s="1">
        <v>4.6403369903564453</v>
      </c>
      <c r="G421" s="1">
        <v>4</v>
      </c>
      <c r="H421" s="1">
        <v>3</v>
      </c>
      <c r="I421" s="1">
        <f t="shared" si="19"/>
        <v>4.6397166532628678</v>
      </c>
      <c r="J421" s="1">
        <f t="shared" si="18"/>
        <v>1.0001337015037635</v>
      </c>
    </row>
    <row r="422" spans="1:10">
      <c r="A422" s="1">
        <v>13</v>
      </c>
      <c r="B422" s="1" t="s">
        <v>13</v>
      </c>
      <c r="C422" s="3">
        <v>41275</v>
      </c>
      <c r="D422" s="1">
        <v>102.65371904190641</v>
      </c>
      <c r="E422" s="1">
        <v>4.6313614845275879</v>
      </c>
      <c r="F422" s="1">
        <v>4.6448593139648438</v>
      </c>
      <c r="G422" s="1">
        <v>1</v>
      </c>
      <c r="H422" s="1">
        <v>1</v>
      </c>
      <c r="I422" s="1">
        <f t="shared" si="19"/>
        <v>4.6397166532628678</v>
      </c>
      <c r="J422" s="1">
        <f t="shared" si="18"/>
        <v>1.0011083997334966</v>
      </c>
    </row>
    <row r="423" spans="1:10">
      <c r="A423" s="1">
        <v>14</v>
      </c>
      <c r="B423" s="1" t="s">
        <v>14</v>
      </c>
      <c r="C423" s="3">
        <v>41275</v>
      </c>
      <c r="D423" s="1">
        <v>102.53738383525003</v>
      </c>
      <c r="E423" s="1">
        <v>4.6302275657653809</v>
      </c>
      <c r="F423" s="1">
        <v>4.6326231956481934</v>
      </c>
      <c r="G423" s="1">
        <v>3</v>
      </c>
      <c r="H423" s="1">
        <v>2</v>
      </c>
      <c r="I423" s="1">
        <f t="shared" si="19"/>
        <v>4.6397166532628678</v>
      </c>
      <c r="J423" s="1">
        <f t="shared" si="18"/>
        <v>0.99847114422177352</v>
      </c>
    </row>
    <row r="424" spans="1:10">
      <c r="A424" s="1">
        <v>15</v>
      </c>
      <c r="B424" s="1" t="s">
        <v>15</v>
      </c>
      <c r="C424" s="3">
        <v>41275</v>
      </c>
      <c r="D424" s="1">
        <v>104.01980860190261</v>
      </c>
      <c r="E424" s="1">
        <v>4.6445813179016113</v>
      </c>
      <c r="F424" s="1">
        <v>4.6395659446716309</v>
      </c>
      <c r="G424" s="1">
        <v>4</v>
      </c>
      <c r="H424" s="1">
        <v>3</v>
      </c>
      <c r="I424" s="1">
        <f t="shared" si="19"/>
        <v>4.6397166532628678</v>
      </c>
      <c r="J424" s="1">
        <f t="shared" si="18"/>
        <v>0.99996751771659786</v>
      </c>
    </row>
    <row r="425" spans="1:10">
      <c r="A425" s="1">
        <v>16</v>
      </c>
      <c r="B425" s="1" t="s">
        <v>16</v>
      </c>
      <c r="C425" s="3">
        <v>41275</v>
      </c>
      <c r="D425" s="1">
        <v>103.41330697010289</v>
      </c>
      <c r="E425" s="1">
        <v>4.6387338638305664</v>
      </c>
      <c r="F425" s="1">
        <v>4.6467680931091309</v>
      </c>
      <c r="G425" s="1">
        <v>2</v>
      </c>
      <c r="H425" s="1">
        <v>2</v>
      </c>
      <c r="I425" s="1">
        <f t="shared" si="19"/>
        <v>4.6397166532628678</v>
      </c>
      <c r="J425" s="1">
        <f t="shared" si="18"/>
        <v>1.0015197996716683</v>
      </c>
    </row>
    <row r="426" spans="1:10">
      <c r="A426" s="1">
        <v>17</v>
      </c>
      <c r="B426" s="1" t="s">
        <v>17</v>
      </c>
      <c r="C426" s="3">
        <v>41275</v>
      </c>
      <c r="D426" s="1">
        <v>103.99926786858241</v>
      </c>
      <c r="E426" s="1">
        <v>4.6443839073181152</v>
      </c>
      <c r="F426" s="1">
        <v>4.6544404029846191</v>
      </c>
      <c r="G426" s="1">
        <v>1</v>
      </c>
      <c r="H426" s="1">
        <v>1</v>
      </c>
      <c r="I426" s="1">
        <f t="shared" si="19"/>
        <v>4.6397166532628678</v>
      </c>
      <c r="J426" s="1">
        <f t="shared" si="18"/>
        <v>1.0031734157109351</v>
      </c>
    </row>
    <row r="427" spans="1:10">
      <c r="A427" s="1">
        <v>18</v>
      </c>
      <c r="B427" s="1" t="s">
        <v>18</v>
      </c>
      <c r="C427" s="3">
        <v>41275</v>
      </c>
      <c r="D427" s="1">
        <v>102.02014840204401</v>
      </c>
      <c r="E427" s="1">
        <v>4.6251702308654785</v>
      </c>
      <c r="F427" s="1">
        <v>4.6334047317504883</v>
      </c>
      <c r="G427" s="1">
        <v>3</v>
      </c>
      <c r="H427" s="1">
        <v>2</v>
      </c>
      <c r="I427" s="1">
        <f t="shared" si="19"/>
        <v>4.6397166532628678</v>
      </c>
      <c r="J427" s="1">
        <f t="shared" si="18"/>
        <v>0.99863958901284611</v>
      </c>
    </row>
    <row r="428" spans="1:10">
      <c r="A428" s="1">
        <v>19</v>
      </c>
      <c r="B428" s="1" t="s">
        <v>19</v>
      </c>
      <c r="C428" s="3">
        <v>41275</v>
      </c>
      <c r="D428" s="1">
        <v>103.00387004297716</v>
      </c>
      <c r="E428" s="1">
        <v>4.6347665786743164</v>
      </c>
      <c r="F428" s="1">
        <v>4.643132209777832</v>
      </c>
      <c r="G428" s="1">
        <v>3</v>
      </c>
      <c r="H428" s="1">
        <v>2</v>
      </c>
      <c r="I428" s="1">
        <f t="shared" si="19"/>
        <v>4.6397166532628678</v>
      </c>
      <c r="J428" s="1">
        <f t="shared" si="18"/>
        <v>1.000736156272078</v>
      </c>
    </row>
    <row r="429" spans="1:10">
      <c r="A429" s="1">
        <v>20</v>
      </c>
      <c r="B429" s="1" t="s">
        <v>20</v>
      </c>
      <c r="C429" s="3">
        <v>41275</v>
      </c>
      <c r="D429" s="1">
        <v>101.73865797337679</v>
      </c>
      <c r="E429" s="1">
        <v>4.6224074363708496</v>
      </c>
      <c r="F429" s="1">
        <v>4.6443276405334473</v>
      </c>
      <c r="G429" s="1">
        <v>2</v>
      </c>
      <c r="H429" s="1">
        <v>2</v>
      </c>
      <c r="I429" s="1">
        <f t="shared" si="19"/>
        <v>4.6397166532628678</v>
      </c>
      <c r="J429" s="1">
        <f t="shared" si="18"/>
        <v>1.0009938079445728</v>
      </c>
    </row>
    <row r="430" spans="1:10">
      <c r="A430" s="1">
        <v>21</v>
      </c>
      <c r="B430" s="1" t="s">
        <v>21</v>
      </c>
      <c r="C430" s="3">
        <v>41275</v>
      </c>
      <c r="D430" s="1">
        <v>102.41638516083873</v>
      </c>
      <c r="E430" s="1">
        <v>4.6290469169616699</v>
      </c>
      <c r="F430" s="1">
        <v>4.6335849761962891</v>
      </c>
      <c r="G430" s="1">
        <v>4</v>
      </c>
      <c r="H430" s="1">
        <v>3</v>
      </c>
      <c r="I430" s="1">
        <f t="shared" si="19"/>
        <v>4.6397166532628678</v>
      </c>
      <c r="J430" s="1">
        <f t="shared" si="18"/>
        <v>0.99867843717088489</v>
      </c>
    </row>
    <row r="431" spans="1:10">
      <c r="A431" s="1">
        <v>22</v>
      </c>
      <c r="B431" s="1" t="s">
        <v>22</v>
      </c>
      <c r="C431" s="3">
        <v>41275</v>
      </c>
      <c r="D431" s="1">
        <v>102.65656152451751</v>
      </c>
      <c r="E431" s="1">
        <v>4.6313891410827637</v>
      </c>
      <c r="F431" s="1">
        <v>4.6417546272277832</v>
      </c>
      <c r="G431" s="1">
        <v>4</v>
      </c>
      <c r="H431" s="1">
        <v>3</v>
      </c>
      <c r="I431" s="1">
        <f t="shared" si="19"/>
        <v>4.6397166532628678</v>
      </c>
      <c r="J431" s="1">
        <f t="shared" si="18"/>
        <v>1.0004392453499251</v>
      </c>
    </row>
    <row r="432" spans="1:10">
      <c r="A432" s="1">
        <v>23</v>
      </c>
      <c r="B432" s="1" t="s">
        <v>23</v>
      </c>
      <c r="C432" s="3">
        <v>41275</v>
      </c>
      <c r="D432" s="1">
        <v>103.48594941564274</v>
      </c>
      <c r="E432" s="1">
        <v>4.6394357681274414</v>
      </c>
      <c r="F432" s="1">
        <v>4.6416630744934082</v>
      </c>
      <c r="G432" s="1">
        <v>4</v>
      </c>
      <c r="H432" s="1">
        <v>3</v>
      </c>
      <c r="I432" s="1">
        <f t="shared" si="19"/>
        <v>4.6397166532628678</v>
      </c>
      <c r="J432" s="1">
        <f t="shared" si="18"/>
        <v>1.0004195129521911</v>
      </c>
    </row>
    <row r="433" spans="1:10">
      <c r="A433" s="1">
        <v>24</v>
      </c>
      <c r="B433" s="1" t="s">
        <v>24</v>
      </c>
      <c r="C433" s="3">
        <v>41275</v>
      </c>
      <c r="D433" s="1">
        <v>103.34250435628678</v>
      </c>
      <c r="E433" s="1">
        <v>4.6380486488342285</v>
      </c>
      <c r="F433" s="1">
        <v>4.6430840492248535</v>
      </c>
      <c r="G433" s="1">
        <v>2</v>
      </c>
      <c r="H433" s="1">
        <v>2</v>
      </c>
      <c r="I433" s="1">
        <f t="shared" si="19"/>
        <v>4.6397166532628678</v>
      </c>
      <c r="J433" s="1">
        <f t="shared" si="18"/>
        <v>1.0007257762086867</v>
      </c>
    </row>
    <row r="434" spans="1:10">
      <c r="A434" s="1">
        <v>25</v>
      </c>
      <c r="B434" s="1" t="s">
        <v>25</v>
      </c>
      <c r="C434" s="3">
        <v>41275</v>
      </c>
      <c r="D434" s="1">
        <v>102.97017938621444</v>
      </c>
      <c r="E434" s="1">
        <v>4.6344394683837891</v>
      </c>
      <c r="F434" s="1">
        <v>4.640869140625</v>
      </c>
      <c r="G434" s="1">
        <v>3</v>
      </c>
      <c r="H434" s="1">
        <v>2</v>
      </c>
      <c r="I434" s="1">
        <f t="shared" si="19"/>
        <v>4.6397166532628678</v>
      </c>
      <c r="J434" s="1">
        <f t="shared" si="18"/>
        <v>1.0002483960655919</v>
      </c>
    </row>
    <row r="435" spans="1:10">
      <c r="A435" s="1">
        <v>26</v>
      </c>
      <c r="B435" s="1" t="s">
        <v>26</v>
      </c>
      <c r="C435" s="3">
        <v>41275</v>
      </c>
      <c r="D435" s="1">
        <v>101.91172336238404</v>
      </c>
      <c r="E435" s="1">
        <v>4.6241068840026855</v>
      </c>
      <c r="F435" s="1">
        <v>4.6326532363891602</v>
      </c>
      <c r="G435" s="1">
        <v>4</v>
      </c>
      <c r="H435" s="1">
        <v>3</v>
      </c>
      <c r="I435" s="1">
        <f t="shared" si="19"/>
        <v>4.6397166532628678</v>
      </c>
      <c r="J435" s="1">
        <f t="shared" si="18"/>
        <v>0.99847761891478004</v>
      </c>
    </row>
    <row r="436" spans="1:10">
      <c r="A436" s="1">
        <v>27</v>
      </c>
      <c r="B436" s="1" t="s">
        <v>27</v>
      </c>
      <c r="C436" s="3">
        <v>41275</v>
      </c>
      <c r="D436" s="1">
        <v>102.24106712063329</v>
      </c>
      <c r="E436" s="1">
        <v>4.6273336410522461</v>
      </c>
      <c r="F436" s="1">
        <v>4.6326518058776855</v>
      </c>
      <c r="G436" s="1">
        <v>2</v>
      </c>
      <c r="H436" s="1">
        <v>2</v>
      </c>
      <c r="I436" s="1">
        <f t="shared" si="19"/>
        <v>4.6397166532628678</v>
      </c>
      <c r="J436" s="1">
        <f t="shared" si="18"/>
        <v>0.99847731059606537</v>
      </c>
    </row>
    <row r="437" spans="1:10">
      <c r="A437" s="1">
        <v>28</v>
      </c>
      <c r="B437" s="1" t="s">
        <v>28</v>
      </c>
      <c r="C437" s="3">
        <v>41275</v>
      </c>
      <c r="D437" s="1">
        <v>102.54572190056061</v>
      </c>
      <c r="E437" s="1">
        <v>4.6303086280822754</v>
      </c>
      <c r="F437" s="1">
        <v>4.6389522552490234</v>
      </c>
      <c r="G437" s="1">
        <v>2</v>
      </c>
      <c r="H437" s="1">
        <v>2</v>
      </c>
      <c r="I437" s="1">
        <f t="shared" si="19"/>
        <v>4.6397166532628678</v>
      </c>
      <c r="J437" s="1">
        <f t="shared" si="18"/>
        <v>0.99983524898803755</v>
      </c>
    </row>
    <row r="438" spans="1:10">
      <c r="A438" s="1">
        <v>29</v>
      </c>
      <c r="B438" s="1" t="s">
        <v>29</v>
      </c>
      <c r="C438" s="3">
        <v>41275</v>
      </c>
      <c r="D438" s="1">
        <v>101.77276057729158</v>
      </c>
      <c r="E438" s="1">
        <v>4.6227426528930664</v>
      </c>
      <c r="F438" s="1">
        <v>4.6354904174804688</v>
      </c>
      <c r="G438" s="1">
        <v>5</v>
      </c>
      <c r="H438" s="1">
        <v>4</v>
      </c>
      <c r="I438" s="1">
        <f t="shared" si="19"/>
        <v>4.6397166532628678</v>
      </c>
      <c r="J438" s="1">
        <f t="shared" si="18"/>
        <v>0.99908911769872266</v>
      </c>
    </row>
    <row r="439" spans="1:10">
      <c r="A439" s="1">
        <v>30</v>
      </c>
      <c r="B439" s="1" t="s">
        <v>30</v>
      </c>
      <c r="C439" s="3">
        <v>41275</v>
      </c>
      <c r="D439" s="1">
        <v>102.13998691711055</v>
      </c>
      <c r="E439" s="1">
        <v>4.6263442039489746</v>
      </c>
      <c r="F439" s="1">
        <v>4.633237361907959</v>
      </c>
      <c r="G439" s="1">
        <v>4</v>
      </c>
      <c r="H439" s="1">
        <v>3</v>
      </c>
      <c r="I439" s="1">
        <f t="shared" si="19"/>
        <v>4.6397166532628678</v>
      </c>
      <c r="J439" s="1">
        <f t="shared" si="18"/>
        <v>0.9986035157232388</v>
      </c>
    </row>
    <row r="440" spans="1:10">
      <c r="A440" s="1">
        <v>31</v>
      </c>
      <c r="B440" s="1" t="s">
        <v>31</v>
      </c>
      <c r="C440" s="3">
        <v>41275</v>
      </c>
      <c r="D440" s="1">
        <v>103.13280233405757</v>
      </c>
      <c r="E440" s="1">
        <v>4.6360173225402832</v>
      </c>
      <c r="F440" s="1">
        <v>4.6471538543701172</v>
      </c>
      <c r="G440" s="1">
        <v>2</v>
      </c>
      <c r="H440" s="1">
        <v>2</v>
      </c>
      <c r="I440" s="1">
        <f t="shared" si="19"/>
        <v>4.6397166532628678</v>
      </c>
      <c r="J440" s="1">
        <f t="shared" si="18"/>
        <v>1.0016029429517035</v>
      </c>
    </row>
    <row r="441" spans="1:10">
      <c r="A441" s="1">
        <v>32</v>
      </c>
      <c r="B441" s="1" t="s">
        <v>32</v>
      </c>
      <c r="C441" s="3">
        <v>41275</v>
      </c>
      <c r="D441" s="1">
        <v>101.72651941372044</v>
      </c>
      <c r="E441" s="1">
        <v>4.6222882270812988</v>
      </c>
      <c r="F441" s="1">
        <v>4.6323356628417969</v>
      </c>
      <c r="G441" s="1">
        <v>4</v>
      </c>
      <c r="H441" s="1">
        <v>3</v>
      </c>
      <c r="I441" s="1">
        <f t="shared" si="19"/>
        <v>4.6397166532628678</v>
      </c>
      <c r="J441" s="1">
        <f t="shared" si="18"/>
        <v>0.99840917216014036</v>
      </c>
    </row>
    <row r="442" spans="1:10">
      <c r="A442" s="1">
        <v>33</v>
      </c>
      <c r="B442" s="1" t="s">
        <v>33</v>
      </c>
      <c r="C442" s="3">
        <v>41275</v>
      </c>
      <c r="D442" s="1">
        <v>102.37929750235263</v>
      </c>
      <c r="E442" s="1">
        <v>4.6286845207214355</v>
      </c>
      <c r="F442" s="1">
        <v>4.6436724662780762</v>
      </c>
      <c r="G442" s="1">
        <v>2</v>
      </c>
      <c r="H442" s="1">
        <v>2</v>
      </c>
      <c r="I442" s="1">
        <f t="shared" si="19"/>
        <v>4.6397166532628678</v>
      </c>
      <c r="J442" s="1">
        <f t="shared" si="18"/>
        <v>1.0008525979732892</v>
      </c>
    </row>
    <row r="443" spans="1:10">
      <c r="A443" s="1">
        <v>34</v>
      </c>
      <c r="B443" s="1" t="s">
        <v>34</v>
      </c>
      <c r="C443" s="3">
        <v>41275</v>
      </c>
      <c r="D443" s="1">
        <v>102.81232596992761</v>
      </c>
      <c r="E443" s="1">
        <v>4.6329054832458496</v>
      </c>
      <c r="F443" s="1">
        <v>4.6400852203369141</v>
      </c>
      <c r="G443" s="1">
        <v>5</v>
      </c>
      <c r="H443" s="1">
        <v>4</v>
      </c>
      <c r="I443" s="1">
        <f t="shared" si="19"/>
        <v>4.6397166532628678</v>
      </c>
      <c r="J443" s="1">
        <f t="shared" si="18"/>
        <v>1.0000794374099951</v>
      </c>
    </row>
    <row r="444" spans="1:10">
      <c r="A444" s="1">
        <v>1</v>
      </c>
      <c r="B444" s="1" t="s">
        <v>1</v>
      </c>
      <c r="C444" s="3">
        <v>41306</v>
      </c>
      <c r="D444" s="1">
        <v>102.12306614941248</v>
      </c>
      <c r="E444" s="1">
        <v>4.6261787414550781</v>
      </c>
      <c r="F444" s="1">
        <v>4.6342010498046875</v>
      </c>
      <c r="G444" s="1">
        <v>5</v>
      </c>
      <c r="H444" s="1">
        <v>4</v>
      </c>
      <c r="I444" s="1">
        <f>AVERAGE(F444:F477)</f>
        <v>4.6449469959034637</v>
      </c>
      <c r="J444" s="1">
        <f t="shared" si="18"/>
        <v>0.99768652987682027</v>
      </c>
    </row>
    <row r="445" spans="1:10">
      <c r="A445" s="1">
        <v>2</v>
      </c>
      <c r="B445" s="1" t="s">
        <v>2</v>
      </c>
      <c r="C445" s="3">
        <v>41306</v>
      </c>
      <c r="D445" s="1">
        <v>103.56231193548339</v>
      </c>
      <c r="E445" s="1">
        <v>4.6401734352111816</v>
      </c>
      <c r="F445" s="1">
        <v>4.6432170867919922</v>
      </c>
      <c r="G445" s="1">
        <v>4</v>
      </c>
      <c r="H445" s="1">
        <v>3</v>
      </c>
      <c r="I445" s="1">
        <f>I444</f>
        <v>4.6449469959034637</v>
      </c>
      <c r="J445" s="1">
        <f t="shared" si="18"/>
        <v>0.99962757182956075</v>
      </c>
    </row>
    <row r="446" spans="1:10">
      <c r="A446" s="1">
        <v>3</v>
      </c>
      <c r="B446" s="1" t="s">
        <v>3</v>
      </c>
      <c r="C446" s="3">
        <v>41306</v>
      </c>
      <c r="D446" s="1">
        <v>102.48084056770777</v>
      </c>
      <c r="E446" s="1">
        <v>4.6296758651733398</v>
      </c>
      <c r="F446" s="1">
        <v>4.6497378349304199</v>
      </c>
      <c r="G446" s="1">
        <v>1</v>
      </c>
      <c r="H446" s="1">
        <v>1</v>
      </c>
      <c r="I446" s="1">
        <f t="shared" ref="I446:I477" si="20">I445</f>
        <v>4.6449469959034637</v>
      </c>
      <c r="J446" s="1">
        <f t="shared" si="18"/>
        <v>1.0010314087612155</v>
      </c>
    </row>
    <row r="447" spans="1:10">
      <c r="A447" s="1">
        <v>4</v>
      </c>
      <c r="B447" s="1" t="s">
        <v>4</v>
      </c>
      <c r="C447" s="3">
        <v>41306</v>
      </c>
      <c r="D447" s="1">
        <v>103.73288706321615</v>
      </c>
      <c r="E447" s="1">
        <v>4.6418190002441406</v>
      </c>
      <c r="F447" s="1">
        <v>4.656280517578125</v>
      </c>
      <c r="G447" s="1">
        <v>1</v>
      </c>
      <c r="H447" s="1">
        <v>1</v>
      </c>
      <c r="I447" s="1">
        <f t="shared" si="20"/>
        <v>4.6449469959034637</v>
      </c>
      <c r="J447" s="1">
        <f t="shared" si="18"/>
        <v>1.0024399679231337</v>
      </c>
    </row>
    <row r="448" spans="1:10">
      <c r="A448" s="1">
        <v>5</v>
      </c>
      <c r="B448" s="1" t="s">
        <v>5</v>
      </c>
      <c r="C448" s="3">
        <v>41306</v>
      </c>
      <c r="D448" s="1">
        <v>103.89908256880733</v>
      </c>
      <c r="E448" s="1">
        <v>4.6434202194213867</v>
      </c>
      <c r="F448" s="1">
        <v>4.6537771224975586</v>
      </c>
      <c r="G448" s="1">
        <v>1</v>
      </c>
      <c r="H448" s="1">
        <v>1</v>
      </c>
      <c r="I448" s="1">
        <f t="shared" si="20"/>
        <v>4.6449469959034637</v>
      </c>
      <c r="J448" s="1">
        <f t="shared" si="18"/>
        <v>1.0019010177299941</v>
      </c>
    </row>
    <row r="449" spans="1:10">
      <c r="A449" s="1">
        <v>6</v>
      </c>
      <c r="B449" s="1" t="s">
        <v>6</v>
      </c>
      <c r="C449" s="3">
        <v>41306</v>
      </c>
      <c r="D449" s="1">
        <v>101.82109832043781</v>
      </c>
      <c r="E449" s="1">
        <v>4.6232171058654785</v>
      </c>
      <c r="F449" s="1">
        <v>4.6345939636230469</v>
      </c>
      <c r="G449" s="1">
        <v>5</v>
      </c>
      <c r="H449" s="1">
        <v>4</v>
      </c>
      <c r="I449" s="1">
        <f t="shared" si="20"/>
        <v>4.6449469959034637</v>
      </c>
      <c r="J449" s="1">
        <f t="shared" si="18"/>
        <v>0.99777111939284824</v>
      </c>
    </row>
    <row r="450" spans="1:10">
      <c r="A450" s="1">
        <v>7</v>
      </c>
      <c r="B450" s="1" t="s">
        <v>7</v>
      </c>
      <c r="C450" s="3">
        <v>41306</v>
      </c>
      <c r="D450" s="1">
        <v>101.8969076700334</v>
      </c>
      <c r="E450" s="1">
        <v>4.6239614486694336</v>
      </c>
      <c r="F450" s="1">
        <v>4.637413501739502</v>
      </c>
      <c r="G450" s="1">
        <v>4</v>
      </c>
      <c r="H450" s="1">
        <v>3</v>
      </c>
      <c r="I450" s="1">
        <f t="shared" si="20"/>
        <v>4.6449469959034637</v>
      </c>
      <c r="J450" s="1">
        <f t="shared" si="18"/>
        <v>0.99837813129609321</v>
      </c>
    </row>
    <row r="451" spans="1:10">
      <c r="A451" s="1">
        <v>8</v>
      </c>
      <c r="B451" s="1" t="s">
        <v>8</v>
      </c>
      <c r="C451" s="3">
        <v>41306</v>
      </c>
      <c r="D451" s="1">
        <v>103.39061774268463</v>
      </c>
      <c r="E451" s="1">
        <v>4.6385140419006348</v>
      </c>
      <c r="F451" s="1">
        <v>4.6452069282531738</v>
      </c>
      <c r="G451" s="1">
        <v>3</v>
      </c>
      <c r="H451" s="1">
        <v>2</v>
      </c>
      <c r="I451" s="1">
        <f t="shared" si="20"/>
        <v>4.6449469959034637</v>
      </c>
      <c r="J451" s="1">
        <f t="shared" ref="J451:J514" si="21">F451/I451</f>
        <v>1.0000559602402221</v>
      </c>
    </row>
    <row r="452" spans="1:10">
      <c r="A452" s="1">
        <v>9</v>
      </c>
      <c r="B452" s="1" t="s">
        <v>9</v>
      </c>
      <c r="C452" s="3">
        <v>41306</v>
      </c>
      <c r="D452" s="1">
        <v>103.72237766205944</v>
      </c>
      <c r="E452" s="1">
        <v>4.6417179107666016</v>
      </c>
      <c r="F452" s="1">
        <v>4.6470365524291992</v>
      </c>
      <c r="G452" s="1">
        <v>4</v>
      </c>
      <c r="H452" s="1">
        <v>3</v>
      </c>
      <c r="I452" s="1">
        <f t="shared" si="20"/>
        <v>4.6449469959034637</v>
      </c>
      <c r="J452" s="1">
        <f t="shared" si="21"/>
        <v>1.0004498558385226</v>
      </c>
    </row>
    <row r="453" spans="1:10">
      <c r="A453" s="1">
        <v>10</v>
      </c>
      <c r="B453" s="1" t="s">
        <v>10</v>
      </c>
      <c r="C453" s="3">
        <v>41306</v>
      </c>
      <c r="D453" s="1">
        <v>102.88475263928153</v>
      </c>
      <c r="E453" s="1">
        <v>4.6336092948913574</v>
      </c>
      <c r="F453" s="1">
        <v>4.6442985534667969</v>
      </c>
      <c r="G453" s="1">
        <v>4</v>
      </c>
      <c r="H453" s="1">
        <v>3</v>
      </c>
      <c r="I453" s="1">
        <f t="shared" si="20"/>
        <v>4.6449469959034637</v>
      </c>
      <c r="J453" s="1">
        <f t="shared" si="21"/>
        <v>0.99986039831299722</v>
      </c>
    </row>
    <row r="454" spans="1:10">
      <c r="A454" s="1">
        <v>11</v>
      </c>
      <c r="B454" s="1" t="s">
        <v>11</v>
      </c>
      <c r="C454" s="3">
        <v>41306</v>
      </c>
      <c r="D454" s="1">
        <v>103.22916474032336</v>
      </c>
      <c r="E454" s="1">
        <v>4.6369514465332031</v>
      </c>
      <c r="F454" s="1">
        <v>4.6447839736938477</v>
      </c>
      <c r="G454" s="1">
        <v>4</v>
      </c>
      <c r="H454" s="1">
        <v>3</v>
      </c>
      <c r="I454" s="1">
        <f t="shared" si="20"/>
        <v>4.6449469959034637</v>
      </c>
      <c r="J454" s="1">
        <f t="shared" si="21"/>
        <v>0.99996490332187649</v>
      </c>
    </row>
    <row r="455" spans="1:10">
      <c r="A455" s="1">
        <v>12</v>
      </c>
      <c r="B455" s="1" t="s">
        <v>12</v>
      </c>
      <c r="C455" s="3">
        <v>41306</v>
      </c>
      <c r="D455" s="1">
        <v>103.73844172856988</v>
      </c>
      <c r="E455" s="1">
        <v>4.6418728828430176</v>
      </c>
      <c r="F455" s="1">
        <v>4.6454095840454102</v>
      </c>
      <c r="G455" s="1">
        <v>4</v>
      </c>
      <c r="H455" s="1">
        <v>3</v>
      </c>
      <c r="I455" s="1">
        <f t="shared" si="20"/>
        <v>4.6449469959034637</v>
      </c>
      <c r="J455" s="1">
        <f t="shared" si="21"/>
        <v>1.0000995895415716</v>
      </c>
    </row>
    <row r="456" spans="1:10">
      <c r="A456" s="1">
        <v>13</v>
      </c>
      <c r="B456" s="1" t="s">
        <v>13</v>
      </c>
      <c r="C456" s="3">
        <v>41306</v>
      </c>
      <c r="D456" s="1">
        <v>103.38892814590972</v>
      </c>
      <c r="E456" s="1">
        <v>4.6384978294372559</v>
      </c>
      <c r="F456" s="1">
        <v>4.6510796546936035</v>
      </c>
      <c r="G456" s="1">
        <v>1</v>
      </c>
      <c r="H456" s="1">
        <v>1</v>
      </c>
      <c r="I456" s="1">
        <f t="shared" si="20"/>
        <v>4.6449469959034637</v>
      </c>
      <c r="J456" s="1">
        <f t="shared" si="21"/>
        <v>1.0013202860647383</v>
      </c>
    </row>
    <row r="457" spans="1:10">
      <c r="A457" s="1">
        <v>14</v>
      </c>
      <c r="B457" s="1" t="s">
        <v>14</v>
      </c>
      <c r="C457" s="3">
        <v>41306</v>
      </c>
      <c r="D457" s="1">
        <v>103.30172952476754</v>
      </c>
      <c r="E457" s="1">
        <v>4.6376543045043945</v>
      </c>
      <c r="F457" s="1">
        <v>4.6370887756347656</v>
      </c>
      <c r="G457" s="1">
        <v>3</v>
      </c>
      <c r="H457" s="1">
        <v>2</v>
      </c>
      <c r="I457" s="1">
        <f t="shared" si="20"/>
        <v>4.6449469959034637</v>
      </c>
      <c r="J457" s="1">
        <f t="shared" si="21"/>
        <v>0.99830822175675449</v>
      </c>
    </row>
    <row r="458" spans="1:10">
      <c r="A458" s="1">
        <v>15</v>
      </c>
      <c r="B458" s="1" t="s">
        <v>15</v>
      </c>
      <c r="C458" s="3">
        <v>41306</v>
      </c>
      <c r="D458" s="1">
        <v>103.7452930335412</v>
      </c>
      <c r="E458" s="1">
        <v>4.6419386863708496</v>
      </c>
      <c r="F458" s="1">
        <v>4.6443591117858887</v>
      </c>
      <c r="G458" s="1">
        <v>4</v>
      </c>
      <c r="H458" s="1">
        <v>3</v>
      </c>
      <c r="I458" s="1">
        <f t="shared" si="20"/>
        <v>4.6449469959034637</v>
      </c>
      <c r="J458" s="1">
        <f t="shared" si="21"/>
        <v>0.99987343577481214</v>
      </c>
    </row>
    <row r="459" spans="1:10">
      <c r="A459" s="1">
        <v>16</v>
      </c>
      <c r="B459" s="1" t="s">
        <v>16</v>
      </c>
      <c r="C459" s="3">
        <v>41306</v>
      </c>
      <c r="D459" s="1">
        <v>104.15416774846383</v>
      </c>
      <c r="E459" s="1">
        <v>4.6458721160888672</v>
      </c>
      <c r="F459" s="1">
        <v>4.6526322364807129</v>
      </c>
      <c r="G459" s="1">
        <v>2</v>
      </c>
      <c r="H459" s="1">
        <v>2</v>
      </c>
      <c r="I459" s="1">
        <f t="shared" si="20"/>
        <v>4.6449469959034637</v>
      </c>
      <c r="J459" s="1">
        <f t="shared" si="21"/>
        <v>1.0016545378416648</v>
      </c>
    </row>
    <row r="460" spans="1:10">
      <c r="A460" s="1">
        <v>17</v>
      </c>
      <c r="B460" s="1" t="s">
        <v>17</v>
      </c>
      <c r="C460" s="3">
        <v>41306</v>
      </c>
      <c r="D460" s="1">
        <v>104.64115708531673</v>
      </c>
      <c r="E460" s="1">
        <v>4.6505370140075684</v>
      </c>
      <c r="F460" s="1">
        <v>4.6615991592407227</v>
      </c>
      <c r="G460" s="1">
        <v>1</v>
      </c>
      <c r="H460" s="1">
        <v>1</v>
      </c>
      <c r="I460" s="1">
        <f t="shared" si="20"/>
        <v>4.6449469959034637</v>
      </c>
      <c r="J460" s="1">
        <f t="shared" si="21"/>
        <v>1.0035850061049016</v>
      </c>
    </row>
    <row r="461" spans="1:10">
      <c r="A461" s="1">
        <v>18</v>
      </c>
      <c r="B461" s="1" t="s">
        <v>18</v>
      </c>
      <c r="C461" s="3">
        <v>41306</v>
      </c>
      <c r="D461" s="1">
        <v>102.63185333394425</v>
      </c>
      <c r="E461" s="1">
        <v>4.6311483383178711</v>
      </c>
      <c r="F461" s="1">
        <v>4.6380648612976074</v>
      </c>
      <c r="G461" s="1">
        <v>3</v>
      </c>
      <c r="H461" s="1">
        <v>2</v>
      </c>
      <c r="I461" s="1">
        <f t="shared" si="20"/>
        <v>4.6449469959034637</v>
      </c>
      <c r="J461" s="1">
        <f t="shared" si="21"/>
        <v>0.99851836100348923</v>
      </c>
    </row>
    <row r="462" spans="1:10">
      <c r="A462" s="1">
        <v>19</v>
      </c>
      <c r="B462" s="1" t="s">
        <v>19</v>
      </c>
      <c r="C462" s="3">
        <v>41306</v>
      </c>
      <c r="D462" s="1">
        <v>103.77629731572938</v>
      </c>
      <c r="E462" s="1">
        <v>4.642237663269043</v>
      </c>
      <c r="F462" s="1">
        <v>4.648648738861084</v>
      </c>
      <c r="G462" s="1">
        <v>3</v>
      </c>
      <c r="H462" s="1">
        <v>2</v>
      </c>
      <c r="I462" s="1">
        <f t="shared" si="20"/>
        <v>4.6449469959034637</v>
      </c>
      <c r="J462" s="1">
        <f t="shared" si="21"/>
        <v>1.0007969397629046</v>
      </c>
    </row>
    <row r="463" spans="1:10">
      <c r="A463" s="1">
        <v>20</v>
      </c>
      <c r="B463" s="1" t="s">
        <v>20</v>
      </c>
      <c r="C463" s="3">
        <v>41306</v>
      </c>
      <c r="D463" s="1">
        <v>102.68752876208006</v>
      </c>
      <c r="E463" s="1">
        <v>4.631690502166748</v>
      </c>
      <c r="F463" s="1">
        <v>4.6503982543945313</v>
      </c>
      <c r="G463" s="1">
        <v>2</v>
      </c>
      <c r="H463" s="1">
        <v>2</v>
      </c>
      <c r="I463" s="1">
        <f t="shared" si="20"/>
        <v>4.6449469959034637</v>
      </c>
      <c r="J463" s="1">
        <f t="shared" si="21"/>
        <v>1.0011735889550246</v>
      </c>
    </row>
    <row r="464" spans="1:10">
      <c r="A464" s="1">
        <v>21</v>
      </c>
      <c r="B464" s="1" t="s">
        <v>21</v>
      </c>
      <c r="C464" s="3">
        <v>41306</v>
      </c>
      <c r="D464" s="1">
        <v>100.79059073212829</v>
      </c>
      <c r="E464" s="1">
        <v>4.6130452156066895</v>
      </c>
      <c r="F464" s="1">
        <v>4.6386137008666992</v>
      </c>
      <c r="G464" s="1">
        <v>4</v>
      </c>
      <c r="H464" s="1">
        <v>3</v>
      </c>
      <c r="I464" s="1">
        <f t="shared" si="20"/>
        <v>4.6449469959034637</v>
      </c>
      <c r="J464" s="1">
        <f t="shared" si="21"/>
        <v>0.99863651941726139</v>
      </c>
    </row>
    <row r="465" spans="1:10">
      <c r="A465" s="1">
        <v>22</v>
      </c>
      <c r="B465" s="1" t="s">
        <v>22</v>
      </c>
      <c r="C465" s="3">
        <v>41306</v>
      </c>
      <c r="D465" s="1">
        <v>103.56558485444707</v>
      </c>
      <c r="E465" s="1">
        <v>4.640204906463623</v>
      </c>
      <c r="F465" s="1">
        <v>4.6468691825866699</v>
      </c>
      <c r="G465" s="1">
        <v>4</v>
      </c>
      <c r="H465" s="1">
        <v>3</v>
      </c>
      <c r="I465" s="1">
        <f t="shared" si="20"/>
        <v>4.6449469959034637</v>
      </c>
      <c r="J465" s="1">
        <f t="shared" si="21"/>
        <v>1.0004138231684669</v>
      </c>
    </row>
    <row r="466" spans="1:10">
      <c r="A466" s="1">
        <v>23</v>
      </c>
      <c r="B466" s="1" t="s">
        <v>23</v>
      </c>
      <c r="C466" s="3">
        <v>41306</v>
      </c>
      <c r="D466" s="1">
        <v>103.73515395633507</v>
      </c>
      <c r="E466" s="1">
        <v>4.641840934753418</v>
      </c>
      <c r="F466" s="1">
        <v>4.647010326385498</v>
      </c>
      <c r="G466" s="1">
        <v>4</v>
      </c>
      <c r="H466" s="1">
        <v>3</v>
      </c>
      <c r="I466" s="1">
        <f t="shared" si="20"/>
        <v>4.6449469959034637</v>
      </c>
      <c r="J466" s="1">
        <f t="shared" si="21"/>
        <v>1.0004442096936421</v>
      </c>
    </row>
    <row r="467" spans="1:10">
      <c r="A467" s="1">
        <v>24</v>
      </c>
      <c r="B467" s="1" t="s">
        <v>24</v>
      </c>
      <c r="C467" s="3">
        <v>41306</v>
      </c>
      <c r="D467" s="1">
        <v>105.8835825172536</v>
      </c>
      <c r="E467" s="1">
        <v>4.6623401641845703</v>
      </c>
      <c r="F467" s="1">
        <v>4.6486492156982422</v>
      </c>
      <c r="G467" s="1">
        <v>2</v>
      </c>
      <c r="H467" s="1">
        <v>2</v>
      </c>
      <c r="I467" s="1">
        <f t="shared" si="20"/>
        <v>4.6449469959034637</v>
      </c>
      <c r="J467" s="1">
        <f t="shared" si="21"/>
        <v>1.0007970424200843</v>
      </c>
    </row>
    <row r="468" spans="1:10">
      <c r="A468" s="1">
        <v>25</v>
      </c>
      <c r="B468" s="1" t="s">
        <v>25</v>
      </c>
      <c r="C468" s="3">
        <v>41306</v>
      </c>
      <c r="D468" s="1">
        <v>103.43374628080515</v>
      </c>
      <c r="E468" s="1">
        <v>4.6389312744140625</v>
      </c>
      <c r="F468" s="1">
        <v>4.6461319923400879</v>
      </c>
      <c r="G468" s="1">
        <v>3</v>
      </c>
      <c r="H468" s="1">
        <v>2</v>
      </c>
      <c r="I468" s="1">
        <f t="shared" si="20"/>
        <v>4.6449469959034637</v>
      </c>
      <c r="J468" s="1">
        <f t="shared" si="21"/>
        <v>1.0002551151687349</v>
      </c>
    </row>
    <row r="469" spans="1:10">
      <c r="A469" s="1">
        <v>26</v>
      </c>
      <c r="B469" s="1" t="s">
        <v>26</v>
      </c>
      <c r="C469" s="3">
        <v>41306</v>
      </c>
      <c r="D469" s="1">
        <v>102.03050435108076</v>
      </c>
      <c r="E469" s="1">
        <v>4.6252717971801758</v>
      </c>
      <c r="F469" s="1">
        <v>4.6372580528259277</v>
      </c>
      <c r="G469" s="1">
        <v>4</v>
      </c>
      <c r="H469" s="1">
        <v>3</v>
      </c>
      <c r="I469" s="1">
        <f t="shared" si="20"/>
        <v>4.6449469959034637</v>
      </c>
      <c r="J469" s="1">
        <f t="shared" si="21"/>
        <v>0.99834466505552866</v>
      </c>
    </row>
    <row r="470" spans="1:10">
      <c r="A470" s="1">
        <v>27</v>
      </c>
      <c r="B470" s="1" t="s">
        <v>27</v>
      </c>
      <c r="C470" s="3">
        <v>41306</v>
      </c>
      <c r="D470" s="1">
        <v>102.84919530418337</v>
      </c>
      <c r="E470" s="1">
        <v>4.6332635879516602</v>
      </c>
      <c r="F470" s="1">
        <v>4.6372122764587402</v>
      </c>
      <c r="G470" s="1">
        <v>2</v>
      </c>
      <c r="H470" s="1">
        <v>2</v>
      </c>
      <c r="I470" s="1">
        <f t="shared" si="20"/>
        <v>4.6449469959034637</v>
      </c>
      <c r="J470" s="1">
        <f t="shared" si="21"/>
        <v>0.99833480996628277</v>
      </c>
    </row>
    <row r="471" spans="1:10">
      <c r="A471" s="1">
        <v>28</v>
      </c>
      <c r="B471" s="1" t="s">
        <v>28</v>
      </c>
      <c r="C471" s="3">
        <v>41306</v>
      </c>
      <c r="D471" s="1">
        <v>103.1759336872497</v>
      </c>
      <c r="E471" s="1">
        <v>4.6364355087280273</v>
      </c>
      <c r="F471" s="1">
        <v>4.6444168090820313</v>
      </c>
      <c r="G471" s="1">
        <v>2</v>
      </c>
      <c r="H471" s="1">
        <v>2</v>
      </c>
      <c r="I471" s="1">
        <f t="shared" si="20"/>
        <v>4.6449469959034637</v>
      </c>
      <c r="J471" s="1">
        <f t="shared" si="21"/>
        <v>0.99988585729354928</v>
      </c>
    </row>
    <row r="472" spans="1:10">
      <c r="A472" s="1">
        <v>29</v>
      </c>
      <c r="B472" s="1" t="s">
        <v>29</v>
      </c>
      <c r="C472" s="3">
        <v>41306</v>
      </c>
      <c r="D472" s="1">
        <v>102.03249902284159</v>
      </c>
      <c r="E472" s="1">
        <v>4.6252913475036621</v>
      </c>
      <c r="F472" s="1">
        <v>4.6401376724243164</v>
      </c>
      <c r="G472" s="1">
        <v>5</v>
      </c>
      <c r="H472" s="1">
        <v>4</v>
      </c>
      <c r="I472" s="1">
        <f t="shared" si="20"/>
        <v>4.6449469959034637</v>
      </c>
      <c r="J472" s="1">
        <f t="shared" si="21"/>
        <v>0.99896461176340901</v>
      </c>
    </row>
    <row r="473" spans="1:10">
      <c r="A473" s="1">
        <v>30</v>
      </c>
      <c r="B473" s="1" t="s">
        <v>30</v>
      </c>
      <c r="C473" s="3">
        <v>41306</v>
      </c>
      <c r="D473" s="1">
        <v>102.79008389103592</v>
      </c>
      <c r="E473" s="1">
        <v>4.6326889991760254</v>
      </c>
      <c r="F473" s="1">
        <v>4.638028621673584</v>
      </c>
      <c r="G473" s="1">
        <v>4</v>
      </c>
      <c r="H473" s="1">
        <v>3</v>
      </c>
      <c r="I473" s="1">
        <f t="shared" si="20"/>
        <v>4.6449469959034637</v>
      </c>
      <c r="J473" s="1">
        <f t="shared" si="21"/>
        <v>0.99851055905783614</v>
      </c>
    </row>
    <row r="474" spans="1:10">
      <c r="A474" s="1">
        <v>31</v>
      </c>
      <c r="B474" s="1" t="s">
        <v>31</v>
      </c>
      <c r="C474" s="3">
        <v>41306</v>
      </c>
      <c r="D474" s="1">
        <v>103.81065670991217</v>
      </c>
      <c r="E474" s="1">
        <v>4.6425685882568359</v>
      </c>
      <c r="F474" s="1">
        <v>4.653231143951416</v>
      </c>
      <c r="G474" s="1">
        <v>2</v>
      </c>
      <c r="H474" s="1">
        <v>2</v>
      </c>
      <c r="I474" s="1">
        <f t="shared" si="20"/>
        <v>4.6449469959034637</v>
      </c>
      <c r="J474" s="1">
        <f t="shared" si="21"/>
        <v>1.0017834752592998</v>
      </c>
    </row>
    <row r="475" spans="1:10">
      <c r="A475" s="1">
        <v>32</v>
      </c>
      <c r="B475" s="1" t="s">
        <v>32</v>
      </c>
      <c r="C475" s="3">
        <v>41306</v>
      </c>
      <c r="D475" s="1">
        <v>102.46247071526005</v>
      </c>
      <c r="E475" s="1">
        <v>4.6294965744018555</v>
      </c>
      <c r="F475" s="1">
        <v>4.6366157531738281</v>
      </c>
      <c r="G475" s="1">
        <v>4</v>
      </c>
      <c r="H475" s="1">
        <v>3</v>
      </c>
      <c r="I475" s="1">
        <f t="shared" si="20"/>
        <v>4.6449469959034637</v>
      </c>
      <c r="J475" s="1">
        <f t="shared" si="21"/>
        <v>0.99820638583454602</v>
      </c>
    </row>
    <row r="476" spans="1:10">
      <c r="A476" s="1">
        <v>33</v>
      </c>
      <c r="B476" s="1" t="s">
        <v>33</v>
      </c>
      <c r="C476" s="3">
        <v>41306</v>
      </c>
      <c r="D476" s="1">
        <v>103.2649852999208</v>
      </c>
      <c r="E476" s="1">
        <v>4.637298583984375</v>
      </c>
      <c r="F476" s="1">
        <v>4.6492409706115723</v>
      </c>
      <c r="G476" s="1">
        <v>2</v>
      </c>
      <c r="H476" s="1">
        <v>2</v>
      </c>
      <c r="I476" s="1">
        <f t="shared" si="20"/>
        <v>4.6449469959034637</v>
      </c>
      <c r="J476" s="1">
        <f t="shared" si="21"/>
        <v>1.0009244399800246</v>
      </c>
    </row>
    <row r="477" spans="1:10">
      <c r="A477" s="1">
        <v>34</v>
      </c>
      <c r="B477" s="1" t="s">
        <v>34</v>
      </c>
      <c r="C477" s="3">
        <v>41306</v>
      </c>
      <c r="D477" s="1">
        <v>103.64656381486674</v>
      </c>
      <c r="E477" s="1">
        <v>4.6409869194030762</v>
      </c>
      <c r="F477" s="1">
        <v>4.6449546813964844</v>
      </c>
      <c r="G477" s="1">
        <v>5</v>
      </c>
      <c r="H477" s="1">
        <v>4</v>
      </c>
      <c r="I477" s="1">
        <f t="shared" si="20"/>
        <v>4.6449469959034637</v>
      </c>
      <c r="J477" s="1">
        <f t="shared" si="21"/>
        <v>1.0000016545921897</v>
      </c>
    </row>
    <row r="478" spans="1:10">
      <c r="A478" s="1">
        <v>1</v>
      </c>
      <c r="B478" s="1" t="s">
        <v>1</v>
      </c>
      <c r="C478" s="3">
        <v>41334</v>
      </c>
      <c r="D478" s="1">
        <v>102.22931473686344</v>
      </c>
      <c r="E478" s="1">
        <v>4.6272182464599609</v>
      </c>
      <c r="F478" s="1">
        <v>4.6381936073303223</v>
      </c>
      <c r="G478" s="1">
        <v>5</v>
      </c>
      <c r="H478" s="1">
        <v>4</v>
      </c>
      <c r="I478" s="1">
        <f>AVERAGE(F478:F511)</f>
        <v>4.6501910826739143</v>
      </c>
      <c r="J478" s="1">
        <f t="shared" si="21"/>
        <v>0.9974200037954799</v>
      </c>
    </row>
    <row r="479" spans="1:10">
      <c r="A479" s="1">
        <v>2</v>
      </c>
      <c r="B479" s="1" t="s">
        <v>2</v>
      </c>
      <c r="C479" s="3">
        <v>41334</v>
      </c>
      <c r="D479" s="1">
        <v>104.42801180705777</v>
      </c>
      <c r="E479" s="1">
        <v>4.6484980583190918</v>
      </c>
      <c r="F479" s="1">
        <v>4.6480898857116699</v>
      </c>
      <c r="G479" s="1">
        <v>4</v>
      </c>
      <c r="H479" s="1">
        <v>3</v>
      </c>
      <c r="I479" s="1">
        <f>I478</f>
        <v>4.6501910826739143</v>
      </c>
      <c r="J479" s="1">
        <f t="shared" si="21"/>
        <v>0.99954814825350446</v>
      </c>
    </row>
    <row r="480" spans="1:10">
      <c r="A480" s="1">
        <v>3</v>
      </c>
      <c r="B480" s="1" t="s">
        <v>3</v>
      </c>
      <c r="C480" s="3">
        <v>41334</v>
      </c>
      <c r="D480" s="1">
        <v>103.70024348631731</v>
      </c>
      <c r="E480" s="1">
        <v>4.6415042877197266</v>
      </c>
      <c r="F480" s="1">
        <v>4.6555743217468262</v>
      </c>
      <c r="G480" s="1">
        <v>1</v>
      </c>
      <c r="H480" s="1">
        <v>1</v>
      </c>
      <c r="I480" s="1">
        <f t="shared" ref="I480:I511" si="22">I479</f>
        <v>4.6501910826739143</v>
      </c>
      <c r="J480" s="1">
        <f t="shared" si="21"/>
        <v>1.0011576382512473</v>
      </c>
    </row>
    <row r="481" spans="1:10">
      <c r="A481" s="1">
        <v>4</v>
      </c>
      <c r="B481" s="1" t="s">
        <v>4</v>
      </c>
      <c r="C481" s="3">
        <v>41334</v>
      </c>
      <c r="D481" s="1">
        <v>104.72331878464573</v>
      </c>
      <c r="E481" s="1">
        <v>4.6513218879699707</v>
      </c>
      <c r="F481" s="1">
        <v>4.6628875732421875</v>
      </c>
      <c r="G481" s="1">
        <v>1</v>
      </c>
      <c r="H481" s="1">
        <v>1</v>
      </c>
      <c r="I481" s="1">
        <f t="shared" si="22"/>
        <v>4.6501910826739143</v>
      </c>
      <c r="J481" s="1">
        <f t="shared" si="21"/>
        <v>1.0027303158821965</v>
      </c>
    </row>
    <row r="482" spans="1:10">
      <c r="A482" s="1">
        <v>5</v>
      </c>
      <c r="B482" s="1" t="s">
        <v>5</v>
      </c>
      <c r="C482" s="3">
        <v>41334</v>
      </c>
      <c r="D482" s="1">
        <v>104.55929856945087</v>
      </c>
      <c r="E482" s="1">
        <v>4.649754524230957</v>
      </c>
      <c r="F482" s="1">
        <v>4.6601486206054688</v>
      </c>
      <c r="G482" s="1">
        <v>1</v>
      </c>
      <c r="H482" s="1">
        <v>1</v>
      </c>
      <c r="I482" s="1">
        <f t="shared" si="22"/>
        <v>4.6501910826739143</v>
      </c>
      <c r="J482" s="1">
        <f t="shared" si="21"/>
        <v>1.0021413180135017</v>
      </c>
    </row>
    <row r="483" spans="1:10">
      <c r="A483" s="1">
        <v>6</v>
      </c>
      <c r="B483" s="1" t="s">
        <v>6</v>
      </c>
      <c r="C483" s="3">
        <v>41334</v>
      </c>
      <c r="D483" s="1">
        <v>102.98763082778306</v>
      </c>
      <c r="E483" s="1">
        <v>4.6346087455749512</v>
      </c>
      <c r="F483" s="1">
        <v>4.6386809349060059</v>
      </c>
      <c r="G483" s="1">
        <v>5</v>
      </c>
      <c r="H483" s="1">
        <v>4</v>
      </c>
      <c r="I483" s="1">
        <f t="shared" si="22"/>
        <v>4.6501910826739143</v>
      </c>
      <c r="J483" s="1">
        <f t="shared" si="21"/>
        <v>0.99752480111821773</v>
      </c>
    </row>
    <row r="484" spans="1:10">
      <c r="A484" s="1">
        <v>7</v>
      </c>
      <c r="B484" s="1" t="s">
        <v>7</v>
      </c>
      <c r="C484" s="3">
        <v>41334</v>
      </c>
      <c r="D484" s="1">
        <v>102.5006871319367</v>
      </c>
      <c r="E484" s="1">
        <v>4.6298694610595703</v>
      </c>
      <c r="F484" s="1">
        <v>4.6420536041259766</v>
      </c>
      <c r="G484" s="1">
        <v>4</v>
      </c>
      <c r="H484" s="1">
        <v>3</v>
      </c>
      <c r="I484" s="1">
        <f t="shared" si="22"/>
        <v>4.6501910826739143</v>
      </c>
      <c r="J484" s="1">
        <f t="shared" si="21"/>
        <v>0.99825007652303643</v>
      </c>
    </row>
    <row r="485" spans="1:10">
      <c r="A485" s="1">
        <v>8</v>
      </c>
      <c r="B485" s="1" t="s">
        <v>8</v>
      </c>
      <c r="C485" s="3">
        <v>41334</v>
      </c>
      <c r="D485" s="1">
        <v>103.7012926625128</v>
      </c>
      <c r="E485" s="1">
        <v>4.641514778137207</v>
      </c>
      <c r="F485" s="1">
        <v>4.6504979133605957</v>
      </c>
      <c r="G485" s="1">
        <v>3</v>
      </c>
      <c r="H485" s="1">
        <v>2</v>
      </c>
      <c r="I485" s="1">
        <f t="shared" si="22"/>
        <v>4.6501910826739143</v>
      </c>
      <c r="J485" s="1">
        <f t="shared" si="21"/>
        <v>1.0000659823824927</v>
      </c>
    </row>
    <row r="486" spans="1:10">
      <c r="A486" s="1">
        <v>9</v>
      </c>
      <c r="B486" s="1" t="s">
        <v>9</v>
      </c>
      <c r="C486" s="3">
        <v>41334</v>
      </c>
      <c r="D486" s="1">
        <v>103.75688100645652</v>
      </c>
      <c r="E486" s="1">
        <v>4.6420502662658691</v>
      </c>
      <c r="F486" s="1">
        <v>4.6522464752197266</v>
      </c>
      <c r="G486" s="1">
        <v>4</v>
      </c>
      <c r="H486" s="1">
        <v>3</v>
      </c>
      <c r="I486" s="1">
        <f t="shared" si="22"/>
        <v>4.6501910826739143</v>
      </c>
      <c r="J486" s="1">
        <f t="shared" si="21"/>
        <v>1.0004420017391265</v>
      </c>
    </row>
    <row r="487" spans="1:10">
      <c r="A487" s="1">
        <v>10</v>
      </c>
      <c r="B487" s="1" t="s">
        <v>10</v>
      </c>
      <c r="C487" s="3">
        <v>41334</v>
      </c>
      <c r="D487" s="1">
        <v>103.46984929806368</v>
      </c>
      <c r="E487" s="1">
        <v>4.6392803192138672</v>
      </c>
      <c r="F487" s="1">
        <v>4.6492581367492676</v>
      </c>
      <c r="G487" s="1">
        <v>4</v>
      </c>
      <c r="H487" s="1">
        <v>3</v>
      </c>
      <c r="I487" s="1">
        <f t="shared" si="22"/>
        <v>4.6501910826739143</v>
      </c>
      <c r="J487" s="1">
        <f t="shared" si="21"/>
        <v>0.99979937471212255</v>
      </c>
    </row>
    <row r="488" spans="1:10">
      <c r="A488" s="1">
        <v>11</v>
      </c>
      <c r="B488" s="1" t="s">
        <v>11</v>
      </c>
      <c r="C488" s="3">
        <v>41334</v>
      </c>
      <c r="D488" s="1">
        <v>103.96406758496968</v>
      </c>
      <c r="E488" s="1">
        <v>4.644045352935791</v>
      </c>
      <c r="F488" s="1">
        <v>4.6498818397521973</v>
      </c>
      <c r="G488" s="1">
        <v>4</v>
      </c>
      <c r="H488" s="1">
        <v>3</v>
      </c>
      <c r="I488" s="1">
        <f t="shared" si="22"/>
        <v>4.6501910826739143</v>
      </c>
      <c r="J488" s="1">
        <f t="shared" si="21"/>
        <v>0.99993349887860106</v>
      </c>
    </row>
    <row r="489" spans="1:10">
      <c r="A489" s="1">
        <v>12</v>
      </c>
      <c r="B489" s="1" t="s">
        <v>12</v>
      </c>
      <c r="C489" s="3">
        <v>41334</v>
      </c>
      <c r="D489" s="1">
        <v>104.41601568481481</v>
      </c>
      <c r="E489" s="1">
        <v>4.6483831405639648</v>
      </c>
      <c r="F489" s="1">
        <v>4.6504826545715332</v>
      </c>
      <c r="G489" s="1">
        <v>4</v>
      </c>
      <c r="H489" s="1">
        <v>3</v>
      </c>
      <c r="I489" s="1">
        <f t="shared" si="22"/>
        <v>4.6501910826739143</v>
      </c>
      <c r="J489" s="1">
        <f t="shared" si="21"/>
        <v>1.0000627010573189</v>
      </c>
    </row>
    <row r="490" spans="1:10">
      <c r="A490" s="1">
        <v>13</v>
      </c>
      <c r="B490" s="1" t="s">
        <v>13</v>
      </c>
      <c r="C490" s="3">
        <v>41334</v>
      </c>
      <c r="D490" s="1">
        <v>104.15109617381295</v>
      </c>
      <c r="E490" s="1">
        <v>4.6458425521850586</v>
      </c>
      <c r="F490" s="1">
        <v>4.6573238372802734</v>
      </c>
      <c r="G490" s="1">
        <v>1</v>
      </c>
      <c r="H490" s="1">
        <v>1</v>
      </c>
      <c r="I490" s="1">
        <f t="shared" si="22"/>
        <v>4.6501910826739143</v>
      </c>
      <c r="J490" s="1">
        <f t="shared" si="21"/>
        <v>1.0015338626907042</v>
      </c>
    </row>
    <row r="491" spans="1:10">
      <c r="A491" s="1">
        <v>14</v>
      </c>
      <c r="B491" s="1" t="s">
        <v>14</v>
      </c>
      <c r="C491" s="3">
        <v>41334</v>
      </c>
      <c r="D491" s="1">
        <v>103.28060200700666</v>
      </c>
      <c r="E491" s="1">
        <v>4.6374497413635254</v>
      </c>
      <c r="F491" s="1">
        <v>4.6415801048278809</v>
      </c>
      <c r="G491" s="1">
        <v>3</v>
      </c>
      <c r="H491" s="1">
        <v>2</v>
      </c>
      <c r="I491" s="1">
        <f t="shared" si="22"/>
        <v>4.6501910826739143</v>
      </c>
      <c r="J491" s="1">
        <f t="shared" si="21"/>
        <v>0.99814825290123732</v>
      </c>
    </row>
    <row r="492" spans="1:10">
      <c r="A492" s="1">
        <v>15</v>
      </c>
      <c r="B492" s="1" t="s">
        <v>15</v>
      </c>
      <c r="C492" s="3">
        <v>41334</v>
      </c>
      <c r="D492" s="1">
        <v>104.55589677646699</v>
      </c>
      <c r="E492" s="1">
        <v>4.649721622467041</v>
      </c>
      <c r="F492" s="1">
        <v>4.6491503715515137</v>
      </c>
      <c r="G492" s="1">
        <v>4</v>
      </c>
      <c r="H492" s="1">
        <v>3</v>
      </c>
      <c r="I492" s="1">
        <f t="shared" si="22"/>
        <v>4.6501910826739143</v>
      </c>
      <c r="J492" s="1">
        <f t="shared" si="21"/>
        <v>0.99977620035308268</v>
      </c>
    </row>
    <row r="493" spans="1:10">
      <c r="A493" s="1">
        <v>16</v>
      </c>
      <c r="B493" s="1" t="s">
        <v>16</v>
      </c>
      <c r="C493" s="3">
        <v>41334</v>
      </c>
      <c r="D493" s="1">
        <v>104.51560686819411</v>
      </c>
      <c r="E493" s="1">
        <v>4.6493363380432129</v>
      </c>
      <c r="F493" s="1">
        <v>4.6584968566894531</v>
      </c>
      <c r="G493" s="1">
        <v>2</v>
      </c>
      <c r="H493" s="1">
        <v>2</v>
      </c>
      <c r="I493" s="1">
        <f t="shared" si="22"/>
        <v>4.6501910826739143</v>
      </c>
      <c r="J493" s="1">
        <f t="shared" si="21"/>
        <v>1.0017861145634392</v>
      </c>
    </row>
    <row r="494" spans="1:10">
      <c r="A494" s="1">
        <v>17</v>
      </c>
      <c r="B494" s="1" t="s">
        <v>17</v>
      </c>
      <c r="C494" s="3">
        <v>41334</v>
      </c>
      <c r="D494" s="1">
        <v>105.0600655260284</v>
      </c>
      <c r="E494" s="1">
        <v>4.6545324325561523</v>
      </c>
      <c r="F494" s="1">
        <v>4.668766975402832</v>
      </c>
      <c r="G494" s="1">
        <v>1</v>
      </c>
      <c r="H494" s="1">
        <v>1</v>
      </c>
      <c r="I494" s="1">
        <f t="shared" si="22"/>
        <v>4.6501910826739143</v>
      </c>
      <c r="J494" s="1">
        <f t="shared" si="21"/>
        <v>1.0039946514882214</v>
      </c>
    </row>
    <row r="495" spans="1:10">
      <c r="A495" s="1">
        <v>18</v>
      </c>
      <c r="B495" s="1" t="s">
        <v>18</v>
      </c>
      <c r="C495" s="3">
        <v>41334</v>
      </c>
      <c r="D495" s="1">
        <v>102.32459769260409</v>
      </c>
      <c r="E495" s="1">
        <v>4.6281499862670898</v>
      </c>
      <c r="F495" s="1">
        <v>4.6427597999572754</v>
      </c>
      <c r="G495" s="1">
        <v>3</v>
      </c>
      <c r="H495" s="1">
        <v>2</v>
      </c>
      <c r="I495" s="1">
        <f t="shared" si="22"/>
        <v>4.6501910826739143</v>
      </c>
      <c r="J495" s="1">
        <f t="shared" si="21"/>
        <v>0.99840194035373575</v>
      </c>
    </row>
    <row r="496" spans="1:10">
      <c r="A496" s="1">
        <v>19</v>
      </c>
      <c r="B496" s="1" t="s">
        <v>19</v>
      </c>
      <c r="C496" s="3">
        <v>41334</v>
      </c>
      <c r="D496" s="1">
        <v>104.74731073041005</v>
      </c>
      <c r="E496" s="1">
        <v>4.6515507698059082</v>
      </c>
      <c r="F496" s="1">
        <v>4.6541638374328613</v>
      </c>
      <c r="G496" s="1">
        <v>3</v>
      </c>
      <c r="H496" s="1">
        <v>2</v>
      </c>
      <c r="I496" s="1">
        <f t="shared" si="22"/>
        <v>4.6501910826739143</v>
      </c>
      <c r="J496" s="1">
        <f t="shared" si="21"/>
        <v>1.0008543207554952</v>
      </c>
    </row>
    <row r="497" spans="1:10">
      <c r="A497" s="1">
        <v>20</v>
      </c>
      <c r="B497" s="1" t="s">
        <v>20</v>
      </c>
      <c r="C497" s="3">
        <v>41334</v>
      </c>
      <c r="D497" s="1">
        <v>103.08823529411764</v>
      </c>
      <c r="E497" s="1">
        <v>4.6355853080749512</v>
      </c>
      <c r="F497" s="1">
        <v>4.656494140625</v>
      </c>
      <c r="G497" s="1">
        <v>2</v>
      </c>
      <c r="H497" s="1">
        <v>2</v>
      </c>
      <c r="I497" s="1">
        <f t="shared" si="22"/>
        <v>4.6501910826739143</v>
      </c>
      <c r="J497" s="1">
        <f t="shared" si="21"/>
        <v>1.0013554406343796</v>
      </c>
    </row>
    <row r="498" spans="1:10">
      <c r="A498" s="1">
        <v>21</v>
      </c>
      <c r="B498" s="1" t="s">
        <v>21</v>
      </c>
      <c r="C498" s="3">
        <v>41334</v>
      </c>
      <c r="D498" s="1">
        <v>101.3213621202768</v>
      </c>
      <c r="E498" s="1">
        <v>4.6182971000671387</v>
      </c>
      <c r="F498" s="1">
        <v>4.6436805725097656</v>
      </c>
      <c r="G498" s="1">
        <v>4</v>
      </c>
      <c r="H498" s="1">
        <v>3</v>
      </c>
      <c r="I498" s="1">
        <f t="shared" si="22"/>
        <v>4.6501910826739143</v>
      </c>
      <c r="J498" s="1">
        <f t="shared" si="21"/>
        <v>0.99859994781969152</v>
      </c>
    </row>
    <row r="499" spans="1:10">
      <c r="A499" s="1">
        <v>22</v>
      </c>
      <c r="B499" s="1" t="s">
        <v>22</v>
      </c>
      <c r="C499" s="3">
        <v>41334</v>
      </c>
      <c r="D499" s="1">
        <v>104.24358212712772</v>
      </c>
      <c r="E499" s="1">
        <v>4.6467304229736328</v>
      </c>
      <c r="F499" s="1">
        <v>4.6519913673400879</v>
      </c>
      <c r="G499" s="1">
        <v>4</v>
      </c>
      <c r="H499" s="1">
        <v>3</v>
      </c>
      <c r="I499" s="1">
        <f t="shared" si="22"/>
        <v>4.6501910826739143</v>
      </c>
      <c r="J499" s="1">
        <f t="shared" si="21"/>
        <v>1.0003871420838772</v>
      </c>
    </row>
    <row r="500" spans="1:10">
      <c r="A500" s="1">
        <v>23</v>
      </c>
      <c r="B500" s="1" t="s">
        <v>23</v>
      </c>
      <c r="C500" s="3">
        <v>41334</v>
      </c>
      <c r="D500" s="1">
        <v>104.40207722598572</v>
      </c>
      <c r="E500" s="1">
        <v>4.648249626159668</v>
      </c>
      <c r="F500" s="1">
        <v>4.6523637771606445</v>
      </c>
      <c r="G500" s="1">
        <v>4</v>
      </c>
      <c r="H500" s="1">
        <v>3</v>
      </c>
      <c r="I500" s="1">
        <f t="shared" si="22"/>
        <v>4.6501910826739143</v>
      </c>
      <c r="J500" s="1">
        <f t="shared" si="21"/>
        <v>1.0004672269263999</v>
      </c>
    </row>
    <row r="501" spans="1:10">
      <c r="A501" s="1">
        <v>24</v>
      </c>
      <c r="B501" s="1" t="s">
        <v>24</v>
      </c>
      <c r="C501" s="3">
        <v>41334</v>
      </c>
      <c r="D501" s="1">
        <v>103.61652278896129</v>
      </c>
      <c r="E501" s="1">
        <v>4.6406970024108887</v>
      </c>
      <c r="F501" s="1">
        <v>4.6542248725891113</v>
      </c>
      <c r="G501" s="1">
        <v>2</v>
      </c>
      <c r="H501" s="1">
        <v>2</v>
      </c>
      <c r="I501" s="1">
        <f t="shared" si="22"/>
        <v>4.6501910826739143</v>
      </c>
      <c r="J501" s="1">
        <f t="shared" si="21"/>
        <v>1.0008674460561904</v>
      </c>
    </row>
    <row r="502" spans="1:10">
      <c r="A502" s="1">
        <v>25</v>
      </c>
      <c r="B502" s="1" t="s">
        <v>25</v>
      </c>
      <c r="C502" s="3">
        <v>41334</v>
      </c>
      <c r="D502" s="1">
        <v>103.49662800801943</v>
      </c>
      <c r="E502" s="1">
        <v>4.6395392417907715</v>
      </c>
      <c r="F502" s="1">
        <v>4.6514110565185547</v>
      </c>
      <c r="G502" s="1">
        <v>3</v>
      </c>
      <c r="H502" s="1">
        <v>2</v>
      </c>
      <c r="I502" s="1">
        <f t="shared" si="22"/>
        <v>4.6501910826739143</v>
      </c>
      <c r="J502" s="1">
        <f t="shared" si="21"/>
        <v>1.0002623491858615</v>
      </c>
    </row>
    <row r="503" spans="1:10">
      <c r="A503" s="1">
        <v>26</v>
      </c>
      <c r="B503" s="1" t="s">
        <v>26</v>
      </c>
      <c r="C503" s="3">
        <v>41334</v>
      </c>
      <c r="D503" s="1">
        <v>102.52259036144578</v>
      </c>
      <c r="E503" s="1">
        <v>4.6300830841064453</v>
      </c>
      <c r="F503" s="1">
        <v>4.6418895721435547</v>
      </c>
      <c r="G503" s="1">
        <v>4</v>
      </c>
      <c r="H503" s="1">
        <v>3</v>
      </c>
      <c r="I503" s="1">
        <f t="shared" si="22"/>
        <v>4.6501910826739143</v>
      </c>
      <c r="J503" s="1">
        <f t="shared" si="21"/>
        <v>0.99821480227741821</v>
      </c>
    </row>
    <row r="504" spans="1:10">
      <c r="A504" s="1">
        <v>27</v>
      </c>
      <c r="B504" s="1" t="s">
        <v>27</v>
      </c>
      <c r="C504" s="3">
        <v>41334</v>
      </c>
      <c r="D504" s="1">
        <v>103.09747586432717</v>
      </c>
      <c r="E504" s="1">
        <v>4.6356749534606934</v>
      </c>
      <c r="F504" s="1">
        <v>4.6417989730834961</v>
      </c>
      <c r="G504" s="1">
        <v>2</v>
      </c>
      <c r="H504" s="1">
        <v>2</v>
      </c>
      <c r="I504" s="1">
        <f t="shared" si="22"/>
        <v>4.6501910826739143</v>
      </c>
      <c r="J504" s="1">
        <f t="shared" si="21"/>
        <v>0.99819531940919881</v>
      </c>
    </row>
    <row r="505" spans="1:10">
      <c r="A505" s="1">
        <v>28</v>
      </c>
      <c r="B505" s="1" t="s">
        <v>28</v>
      </c>
      <c r="C505" s="3">
        <v>41334</v>
      </c>
      <c r="D505" s="1">
        <v>102.79468732706142</v>
      </c>
      <c r="E505" s="1">
        <v>4.6327338218688965</v>
      </c>
      <c r="F505" s="1">
        <v>4.6498937606811523</v>
      </c>
      <c r="G505" s="1">
        <v>2</v>
      </c>
      <c r="H505" s="1">
        <v>2</v>
      </c>
      <c r="I505" s="1">
        <f t="shared" si="22"/>
        <v>4.6501910826739143</v>
      </c>
      <c r="J505" s="1">
        <f t="shared" si="21"/>
        <v>0.9999360624138931</v>
      </c>
    </row>
    <row r="506" spans="1:10">
      <c r="A506" s="1">
        <v>29</v>
      </c>
      <c r="B506" s="1" t="s">
        <v>29</v>
      </c>
      <c r="C506" s="3">
        <v>41334</v>
      </c>
      <c r="D506" s="1">
        <v>102.2757156127675</v>
      </c>
      <c r="E506" s="1">
        <v>4.6276721954345703</v>
      </c>
      <c r="F506" s="1">
        <v>4.6447958946228027</v>
      </c>
      <c r="G506" s="1">
        <v>5</v>
      </c>
      <c r="H506" s="1">
        <v>4</v>
      </c>
      <c r="I506" s="1">
        <f t="shared" si="22"/>
        <v>4.6501910826739143</v>
      </c>
      <c r="J506" s="1">
        <f t="shared" si="21"/>
        <v>0.99883979218161301</v>
      </c>
    </row>
    <row r="507" spans="1:10">
      <c r="A507" s="1">
        <v>30</v>
      </c>
      <c r="B507" s="1" t="s">
        <v>30</v>
      </c>
      <c r="C507" s="3">
        <v>41334</v>
      </c>
      <c r="D507" s="1">
        <v>103.52039367843285</v>
      </c>
      <c r="E507" s="1">
        <v>4.6397686004638672</v>
      </c>
      <c r="F507" s="1">
        <v>4.6428408622741699</v>
      </c>
      <c r="G507" s="1">
        <v>4</v>
      </c>
      <c r="H507" s="1">
        <v>3</v>
      </c>
      <c r="I507" s="1">
        <f t="shared" si="22"/>
        <v>4.6501910826739143</v>
      </c>
      <c r="J507" s="1">
        <f t="shared" si="21"/>
        <v>0.99841937239372147</v>
      </c>
    </row>
    <row r="508" spans="1:10">
      <c r="A508" s="1">
        <v>31</v>
      </c>
      <c r="B508" s="1" t="s">
        <v>31</v>
      </c>
      <c r="C508" s="3">
        <v>41334</v>
      </c>
      <c r="D508" s="1">
        <v>104.12440922638055</v>
      </c>
      <c r="E508" s="1">
        <v>4.6455864906311035</v>
      </c>
      <c r="F508" s="1">
        <v>4.6593151092529297</v>
      </c>
      <c r="G508" s="1">
        <v>2</v>
      </c>
      <c r="H508" s="1">
        <v>2</v>
      </c>
      <c r="I508" s="1">
        <f t="shared" si="22"/>
        <v>4.6501910826739143</v>
      </c>
      <c r="J508" s="1">
        <f t="shared" si="21"/>
        <v>1.0019620756258836</v>
      </c>
    </row>
    <row r="509" spans="1:10">
      <c r="A509" s="1">
        <v>32</v>
      </c>
      <c r="B509" s="1" t="s">
        <v>32</v>
      </c>
      <c r="C509" s="3">
        <v>41334</v>
      </c>
      <c r="D509" s="1">
        <v>103.19276931179479</v>
      </c>
      <c r="E509" s="1">
        <v>4.6365985870361328</v>
      </c>
      <c r="F509" s="1">
        <v>4.6409158706665039</v>
      </c>
      <c r="G509" s="1">
        <v>4</v>
      </c>
      <c r="H509" s="1">
        <v>3</v>
      </c>
      <c r="I509" s="1">
        <f t="shared" si="22"/>
        <v>4.6501910826739143</v>
      </c>
      <c r="J509" s="1">
        <f t="shared" si="21"/>
        <v>0.99800541271476584</v>
      </c>
    </row>
    <row r="510" spans="1:10">
      <c r="A510" s="1">
        <v>33</v>
      </c>
      <c r="B510" s="1" t="s">
        <v>33</v>
      </c>
      <c r="C510" s="3">
        <v>41334</v>
      </c>
      <c r="D510" s="1">
        <v>103.74090428756152</v>
      </c>
      <c r="E510" s="1">
        <v>4.6418962478637695</v>
      </c>
      <c r="F510" s="1">
        <v>4.6548242568969727</v>
      </c>
      <c r="G510" s="1">
        <v>2</v>
      </c>
      <c r="H510" s="1">
        <v>2</v>
      </c>
      <c r="I510" s="1">
        <f t="shared" si="22"/>
        <v>4.6501910826739143</v>
      </c>
      <c r="J510" s="1">
        <f t="shared" si="21"/>
        <v>1.0009963406106732</v>
      </c>
    </row>
    <row r="511" spans="1:10">
      <c r="A511" s="1">
        <v>34</v>
      </c>
      <c r="B511" s="1" t="s">
        <v>34</v>
      </c>
      <c r="C511" s="3">
        <v>41334</v>
      </c>
      <c r="D511" s="1">
        <v>104.5394612921454</v>
      </c>
      <c r="E511" s="1">
        <v>4.6495647430419922</v>
      </c>
      <c r="F511" s="1">
        <v>4.6498193740844727</v>
      </c>
      <c r="G511" s="1">
        <v>5</v>
      </c>
      <c r="H511" s="1">
        <v>4</v>
      </c>
      <c r="I511" s="1">
        <f t="shared" si="22"/>
        <v>4.6501910826739143</v>
      </c>
      <c r="J511" s="1">
        <f t="shared" si="21"/>
        <v>0.99992006595367089</v>
      </c>
    </row>
    <row r="512" spans="1:10">
      <c r="A512" s="1">
        <v>1</v>
      </c>
      <c r="B512" s="1" t="s">
        <v>1</v>
      </c>
      <c r="C512" s="3">
        <v>41365</v>
      </c>
      <c r="D512" s="1">
        <v>102.45505927937486</v>
      </c>
      <c r="E512" s="1">
        <v>4.6294240951538086</v>
      </c>
      <c r="F512" s="1">
        <v>4.6422147750854492</v>
      </c>
      <c r="G512" s="1">
        <v>5</v>
      </c>
      <c r="H512" s="1">
        <v>4</v>
      </c>
      <c r="I512" s="1">
        <f>AVERAGE(F512:F545)</f>
        <v>4.6554468800039857</v>
      </c>
      <c r="J512" s="1">
        <f t="shared" si="21"/>
        <v>0.99715771541173182</v>
      </c>
    </row>
    <row r="513" spans="1:10">
      <c r="A513" s="1">
        <v>2</v>
      </c>
      <c r="B513" s="1" t="s">
        <v>2</v>
      </c>
      <c r="C513" s="3">
        <v>41365</v>
      </c>
      <c r="D513" s="1">
        <v>104.30077721789567</v>
      </c>
      <c r="E513" s="1">
        <v>4.6472787857055664</v>
      </c>
      <c r="F513" s="1">
        <v>4.6529717445373535</v>
      </c>
      <c r="G513" s="1">
        <v>4</v>
      </c>
      <c r="H513" s="1">
        <v>3</v>
      </c>
      <c r="I513" s="1">
        <f>I512</f>
        <v>4.6554468800039857</v>
      </c>
      <c r="J513" s="1">
        <f t="shared" si="21"/>
        <v>0.99946833557971348</v>
      </c>
    </row>
    <row r="514" spans="1:10">
      <c r="A514" s="1">
        <v>3</v>
      </c>
      <c r="B514" s="1" t="s">
        <v>3</v>
      </c>
      <c r="C514" s="3">
        <v>41365</v>
      </c>
      <c r="D514" s="1">
        <v>104.82924895610088</v>
      </c>
      <c r="E514" s="1">
        <v>4.6523327827453613</v>
      </c>
      <c r="F514" s="1">
        <v>4.6614294052124023</v>
      </c>
      <c r="G514" s="1">
        <v>1</v>
      </c>
      <c r="H514" s="1">
        <v>1</v>
      </c>
      <c r="I514" s="1">
        <f t="shared" ref="I514:I545" si="23">I513</f>
        <v>4.6554468800039857</v>
      </c>
      <c r="J514" s="1">
        <f t="shared" si="21"/>
        <v>1.0012850592784364</v>
      </c>
    </row>
    <row r="515" spans="1:10">
      <c r="A515" s="1">
        <v>4</v>
      </c>
      <c r="B515" s="1" t="s">
        <v>4</v>
      </c>
      <c r="C515" s="3">
        <v>41365</v>
      </c>
      <c r="D515" s="1">
        <v>104.68590675434297</v>
      </c>
      <c r="E515" s="1">
        <v>4.6509647369384766</v>
      </c>
      <c r="F515" s="1">
        <v>4.6695036888122559</v>
      </c>
      <c r="G515" s="1">
        <v>1</v>
      </c>
      <c r="H515" s="1">
        <v>1</v>
      </c>
      <c r="I515" s="1">
        <f t="shared" si="23"/>
        <v>4.6554468800039857</v>
      </c>
      <c r="J515" s="1">
        <f t="shared" ref="J515:J578" si="24">F515/I515</f>
        <v>1.0030194327570672</v>
      </c>
    </row>
    <row r="516" spans="1:10">
      <c r="A516" s="1">
        <v>5</v>
      </c>
      <c r="B516" s="1" t="s">
        <v>5</v>
      </c>
      <c r="C516" s="3">
        <v>41365</v>
      </c>
      <c r="D516" s="1">
        <v>104.76454806180035</v>
      </c>
      <c r="E516" s="1">
        <v>4.6517152786254883</v>
      </c>
      <c r="F516" s="1">
        <v>4.6665267944335938</v>
      </c>
      <c r="G516" s="1">
        <v>1</v>
      </c>
      <c r="H516" s="1">
        <v>1</v>
      </c>
      <c r="I516" s="1">
        <f t="shared" si="23"/>
        <v>4.6554468800039857</v>
      </c>
      <c r="J516" s="1">
        <f t="shared" si="24"/>
        <v>1.002379989443591</v>
      </c>
    </row>
    <row r="517" spans="1:10">
      <c r="A517" s="1">
        <v>6</v>
      </c>
      <c r="B517" s="1" t="s">
        <v>6</v>
      </c>
      <c r="C517" s="3">
        <v>41365</v>
      </c>
      <c r="D517" s="1">
        <v>102.89267879016302</v>
      </c>
      <c r="E517" s="1">
        <v>4.6336865425109863</v>
      </c>
      <c r="F517" s="1">
        <v>4.6427826881408691</v>
      </c>
      <c r="G517" s="1">
        <v>5</v>
      </c>
      <c r="H517" s="1">
        <v>4</v>
      </c>
      <c r="I517" s="1">
        <f t="shared" si="23"/>
        <v>4.6554468800039857</v>
      </c>
      <c r="J517" s="1">
        <f t="shared" si="24"/>
        <v>0.99727970435716673</v>
      </c>
    </row>
    <row r="518" spans="1:10">
      <c r="A518" s="1">
        <v>7</v>
      </c>
      <c r="B518" s="1" t="s">
        <v>7</v>
      </c>
      <c r="C518" s="3">
        <v>41365</v>
      </c>
      <c r="D518" s="1">
        <v>102.72521255472968</v>
      </c>
      <c r="E518" s="1">
        <v>4.6320576667785645</v>
      </c>
      <c r="F518" s="1">
        <v>4.6467089653015137</v>
      </c>
      <c r="G518" s="1">
        <v>4</v>
      </c>
      <c r="H518" s="1">
        <v>3</v>
      </c>
      <c r="I518" s="1">
        <f t="shared" si="23"/>
        <v>4.6554468800039857</v>
      </c>
      <c r="J518" s="1">
        <f t="shared" si="24"/>
        <v>0.99812307713358239</v>
      </c>
    </row>
    <row r="519" spans="1:10">
      <c r="A519" s="1">
        <v>8</v>
      </c>
      <c r="B519" s="1" t="s">
        <v>8</v>
      </c>
      <c r="C519" s="3">
        <v>41365</v>
      </c>
      <c r="D519" s="1">
        <v>103.61322682519041</v>
      </c>
      <c r="E519" s="1">
        <v>4.6406650543212891</v>
      </c>
      <c r="F519" s="1">
        <v>4.6558008193969727</v>
      </c>
      <c r="G519" s="1">
        <v>3</v>
      </c>
      <c r="H519" s="1">
        <v>2</v>
      </c>
      <c r="I519" s="1">
        <f t="shared" si="23"/>
        <v>4.6554468800039857</v>
      </c>
      <c r="J519" s="1">
        <f t="shared" si="24"/>
        <v>1.0000760269426565</v>
      </c>
    </row>
    <row r="520" spans="1:10">
      <c r="A520" s="1">
        <v>9</v>
      </c>
      <c r="B520" s="1" t="s">
        <v>9</v>
      </c>
      <c r="C520" s="3">
        <v>41365</v>
      </c>
      <c r="D520" s="1">
        <v>103.585364216914</v>
      </c>
      <c r="E520" s="1">
        <v>4.6403961181640625</v>
      </c>
      <c r="F520" s="1">
        <v>4.6574501991271973</v>
      </c>
      <c r="G520" s="1">
        <v>4</v>
      </c>
      <c r="H520" s="1">
        <v>3</v>
      </c>
      <c r="I520" s="1">
        <f t="shared" si="23"/>
        <v>4.6554468800039857</v>
      </c>
      <c r="J520" s="1">
        <f t="shared" si="24"/>
        <v>1.0004303172552169</v>
      </c>
    </row>
    <row r="521" spans="1:10">
      <c r="A521" s="1">
        <v>10</v>
      </c>
      <c r="B521" s="1" t="s">
        <v>10</v>
      </c>
      <c r="C521" s="3">
        <v>41365</v>
      </c>
      <c r="D521" s="1">
        <v>103.50474747314593</v>
      </c>
      <c r="E521" s="1">
        <v>4.6396174430847168</v>
      </c>
      <c r="F521" s="1">
        <v>4.6542196273803711</v>
      </c>
      <c r="G521" s="1">
        <v>4</v>
      </c>
      <c r="H521" s="1">
        <v>3</v>
      </c>
      <c r="I521" s="1">
        <f t="shared" si="23"/>
        <v>4.6554468800039857</v>
      </c>
      <c r="J521" s="1">
        <f t="shared" si="24"/>
        <v>0.99973638349760019</v>
      </c>
    </row>
    <row r="522" spans="1:10">
      <c r="A522" s="1">
        <v>11</v>
      </c>
      <c r="B522" s="1" t="s">
        <v>11</v>
      </c>
      <c r="C522" s="3">
        <v>41365</v>
      </c>
      <c r="D522" s="1">
        <v>103.76550475806378</v>
      </c>
      <c r="E522" s="1">
        <v>4.6421337127685547</v>
      </c>
      <c r="F522" s="1">
        <v>4.6549825668334961</v>
      </c>
      <c r="G522" s="1">
        <v>4</v>
      </c>
      <c r="H522" s="1">
        <v>3</v>
      </c>
      <c r="I522" s="1">
        <f t="shared" si="23"/>
        <v>4.6554468800039857</v>
      </c>
      <c r="J522" s="1">
        <f t="shared" si="24"/>
        <v>0.99990026453260938</v>
      </c>
    </row>
    <row r="523" spans="1:10">
      <c r="A523" s="1">
        <v>12</v>
      </c>
      <c r="B523" s="1" t="s">
        <v>12</v>
      </c>
      <c r="C523" s="3">
        <v>41365</v>
      </c>
      <c r="D523" s="1">
        <v>104.25809840651537</v>
      </c>
      <c r="E523" s="1">
        <v>4.6468696594238281</v>
      </c>
      <c r="F523" s="1">
        <v>4.655552864074707</v>
      </c>
      <c r="G523" s="1">
        <v>4</v>
      </c>
      <c r="H523" s="1">
        <v>3</v>
      </c>
      <c r="I523" s="1">
        <f t="shared" si="23"/>
        <v>4.6554468800039857</v>
      </c>
      <c r="J523" s="1">
        <f t="shared" si="24"/>
        <v>1.0000227656062786</v>
      </c>
    </row>
    <row r="524" spans="1:10">
      <c r="A524" s="1">
        <v>13</v>
      </c>
      <c r="B524" s="1" t="s">
        <v>13</v>
      </c>
      <c r="C524" s="3">
        <v>41365</v>
      </c>
      <c r="D524" s="1">
        <v>104.54312309235763</v>
      </c>
      <c r="E524" s="1">
        <v>4.649599552154541</v>
      </c>
      <c r="F524" s="1">
        <v>4.6635909080505371</v>
      </c>
      <c r="G524" s="1">
        <v>1</v>
      </c>
      <c r="H524" s="1">
        <v>1</v>
      </c>
      <c r="I524" s="1">
        <f t="shared" si="23"/>
        <v>4.6554468800039857</v>
      </c>
      <c r="J524" s="1">
        <f t="shared" si="24"/>
        <v>1.0017493547357466</v>
      </c>
    </row>
    <row r="525" spans="1:10">
      <c r="A525" s="1">
        <v>14</v>
      </c>
      <c r="B525" s="1" t="s">
        <v>14</v>
      </c>
      <c r="C525" s="3">
        <v>41365</v>
      </c>
      <c r="D525" s="1">
        <v>103.42545912017573</v>
      </c>
      <c r="E525" s="1">
        <v>4.6388511657714844</v>
      </c>
      <c r="F525" s="1">
        <v>4.6460976600646973</v>
      </c>
      <c r="G525" s="1">
        <v>3</v>
      </c>
      <c r="H525" s="1">
        <v>2</v>
      </c>
      <c r="I525" s="1">
        <f t="shared" si="23"/>
        <v>4.6554468800039857</v>
      </c>
      <c r="J525" s="1">
        <f t="shared" si="24"/>
        <v>0.99799176745428131</v>
      </c>
    </row>
    <row r="526" spans="1:10">
      <c r="A526" s="1">
        <v>15</v>
      </c>
      <c r="B526" s="1" t="s">
        <v>15</v>
      </c>
      <c r="C526" s="3">
        <v>41365</v>
      </c>
      <c r="D526" s="1">
        <v>104.94683571246628</v>
      </c>
      <c r="E526" s="1">
        <v>4.6534538269042969</v>
      </c>
      <c r="F526" s="1">
        <v>4.6539363861083984</v>
      </c>
      <c r="G526" s="1">
        <v>4</v>
      </c>
      <c r="H526" s="1">
        <v>3</v>
      </c>
      <c r="I526" s="1">
        <f t="shared" si="23"/>
        <v>4.6554468800039857</v>
      </c>
      <c r="J526" s="1">
        <f t="shared" si="24"/>
        <v>0.99967554266335312</v>
      </c>
    </row>
    <row r="527" spans="1:10">
      <c r="A527" s="1">
        <v>16</v>
      </c>
      <c r="B527" s="1" t="s">
        <v>16</v>
      </c>
      <c r="C527" s="3">
        <v>41365</v>
      </c>
      <c r="D527" s="1">
        <v>104.92321836762244</v>
      </c>
      <c r="E527" s="1">
        <v>4.653228759765625</v>
      </c>
      <c r="F527" s="1">
        <v>4.6643576622009277</v>
      </c>
      <c r="G527" s="1">
        <v>2</v>
      </c>
      <c r="H527" s="1">
        <v>2</v>
      </c>
      <c r="I527" s="1">
        <f t="shared" si="23"/>
        <v>4.6554468800039857</v>
      </c>
      <c r="J527" s="1">
        <f t="shared" si="24"/>
        <v>1.0019140551759307</v>
      </c>
    </row>
    <row r="528" spans="1:10">
      <c r="A528" s="1">
        <v>17</v>
      </c>
      <c r="B528" s="1" t="s">
        <v>17</v>
      </c>
      <c r="C528" s="3">
        <v>41365</v>
      </c>
      <c r="D528" s="1">
        <v>105.62557077625571</v>
      </c>
      <c r="E528" s="1">
        <v>4.6599006652832031</v>
      </c>
      <c r="F528" s="1">
        <v>4.675938606262207</v>
      </c>
      <c r="G528" s="1">
        <v>1</v>
      </c>
      <c r="H528" s="1">
        <v>1</v>
      </c>
      <c r="I528" s="1">
        <f t="shared" si="23"/>
        <v>4.6554468800039857</v>
      </c>
      <c r="J528" s="1">
        <f t="shared" si="24"/>
        <v>1.0044016668617222</v>
      </c>
    </row>
    <row r="529" spans="1:10">
      <c r="A529" s="1">
        <v>18</v>
      </c>
      <c r="B529" s="1" t="s">
        <v>18</v>
      </c>
      <c r="C529" s="3">
        <v>41365</v>
      </c>
      <c r="D529" s="1">
        <v>102.56473439070439</v>
      </c>
      <c r="E529" s="1">
        <v>4.6304941177368164</v>
      </c>
      <c r="F529" s="1">
        <v>4.647489070892334</v>
      </c>
      <c r="G529" s="1">
        <v>3</v>
      </c>
      <c r="H529" s="1">
        <v>2</v>
      </c>
      <c r="I529" s="1">
        <f t="shared" si="23"/>
        <v>4.6554468800039857</v>
      </c>
      <c r="J529" s="1">
        <f t="shared" si="24"/>
        <v>0.99829064549187918</v>
      </c>
    </row>
    <row r="530" spans="1:10">
      <c r="A530" s="1">
        <v>19</v>
      </c>
      <c r="B530" s="1" t="s">
        <v>19</v>
      </c>
      <c r="C530" s="3">
        <v>41365</v>
      </c>
      <c r="D530" s="1">
        <v>104.61107476236782</v>
      </c>
      <c r="E530" s="1">
        <v>4.6502494812011719</v>
      </c>
      <c r="F530" s="1">
        <v>4.6596741676330566</v>
      </c>
      <c r="G530" s="1">
        <v>3</v>
      </c>
      <c r="H530" s="1">
        <v>2</v>
      </c>
      <c r="I530" s="1">
        <f t="shared" si="23"/>
        <v>4.6554468800039857</v>
      </c>
      <c r="J530" s="1">
        <f t="shared" si="24"/>
        <v>1.0009080304722686</v>
      </c>
    </row>
    <row r="531" spans="1:10">
      <c r="A531" s="1">
        <v>20</v>
      </c>
      <c r="B531" s="1" t="s">
        <v>20</v>
      </c>
      <c r="C531" s="3">
        <v>41365</v>
      </c>
      <c r="D531" s="1">
        <v>103.32997895892417</v>
      </c>
      <c r="E531" s="1">
        <v>4.6379275321960449</v>
      </c>
      <c r="F531" s="1">
        <v>4.6626129150390625</v>
      </c>
      <c r="G531" s="1">
        <v>2</v>
      </c>
      <c r="H531" s="1">
        <v>2</v>
      </c>
      <c r="I531" s="1">
        <f t="shared" si="23"/>
        <v>4.6554468800039857</v>
      </c>
      <c r="J531" s="1">
        <f t="shared" si="24"/>
        <v>1.0015392797339941</v>
      </c>
    </row>
    <row r="532" spans="1:10">
      <c r="A532" s="1">
        <v>21</v>
      </c>
      <c r="B532" s="1" t="s">
        <v>21</v>
      </c>
      <c r="C532" s="3">
        <v>41365</v>
      </c>
      <c r="D532" s="1">
        <v>101.44613455575143</v>
      </c>
      <c r="E532" s="1">
        <v>4.6195278167724609</v>
      </c>
      <c r="F532" s="1">
        <v>4.6487870216369629</v>
      </c>
      <c r="G532" s="1">
        <v>4</v>
      </c>
      <c r="H532" s="1">
        <v>3</v>
      </c>
      <c r="I532" s="1">
        <f t="shared" si="23"/>
        <v>4.6554468800039857</v>
      </c>
      <c r="J532" s="1">
        <f t="shared" si="24"/>
        <v>0.99856944810268844</v>
      </c>
    </row>
    <row r="533" spans="1:10">
      <c r="A533" s="1">
        <v>22</v>
      </c>
      <c r="B533" s="1" t="s">
        <v>22</v>
      </c>
      <c r="C533" s="3">
        <v>41365</v>
      </c>
      <c r="D533" s="1">
        <v>104.70478687953079</v>
      </c>
      <c r="E533" s="1">
        <v>4.6511449813842773</v>
      </c>
      <c r="F533" s="1">
        <v>4.6571168899536133</v>
      </c>
      <c r="G533" s="1">
        <v>4</v>
      </c>
      <c r="H533" s="1">
        <v>3</v>
      </c>
      <c r="I533" s="1">
        <f t="shared" si="23"/>
        <v>4.6554468800039857</v>
      </c>
      <c r="J533" s="1">
        <f t="shared" si="24"/>
        <v>1.0003587217280474</v>
      </c>
    </row>
    <row r="534" spans="1:10">
      <c r="A534" s="1">
        <v>23</v>
      </c>
      <c r="B534" s="1" t="s">
        <v>23</v>
      </c>
      <c r="C534" s="3">
        <v>41365</v>
      </c>
      <c r="D534" s="1">
        <v>103.67634554080722</v>
      </c>
      <c r="E534" s="1">
        <v>4.6412739753723145</v>
      </c>
      <c r="F534" s="1">
        <v>4.6577215194702148</v>
      </c>
      <c r="G534" s="1">
        <v>4</v>
      </c>
      <c r="H534" s="1">
        <v>3</v>
      </c>
      <c r="I534" s="1">
        <f t="shared" si="23"/>
        <v>4.6554468800039857</v>
      </c>
      <c r="J534" s="1">
        <f t="shared" si="24"/>
        <v>1.000488597448292</v>
      </c>
    </row>
    <row r="535" spans="1:10">
      <c r="A535" s="1">
        <v>24</v>
      </c>
      <c r="B535" s="1" t="s">
        <v>24</v>
      </c>
      <c r="C535" s="3">
        <v>41365</v>
      </c>
      <c r="D535" s="1">
        <v>103.25091897278257</v>
      </c>
      <c r="E535" s="1">
        <v>4.6371622085571289</v>
      </c>
      <c r="F535" s="1">
        <v>4.6598100662231445</v>
      </c>
      <c r="G535" s="1">
        <v>2</v>
      </c>
      <c r="H535" s="1">
        <v>2</v>
      </c>
      <c r="I535" s="1">
        <f t="shared" si="23"/>
        <v>4.6554468800039857</v>
      </c>
      <c r="J535" s="1">
        <f t="shared" si="24"/>
        <v>1.0009372217816295</v>
      </c>
    </row>
    <row r="536" spans="1:10">
      <c r="A536" s="1">
        <v>25</v>
      </c>
      <c r="B536" s="1" t="s">
        <v>25</v>
      </c>
      <c r="C536" s="3">
        <v>41365</v>
      </c>
      <c r="D536" s="1">
        <v>103.85149078572096</v>
      </c>
      <c r="E536" s="1">
        <v>4.6429619789123535</v>
      </c>
      <c r="F536" s="1">
        <v>4.6567034721374512</v>
      </c>
      <c r="G536" s="1">
        <v>3</v>
      </c>
      <c r="H536" s="1">
        <v>2</v>
      </c>
      <c r="I536" s="1">
        <f t="shared" si="23"/>
        <v>4.6554468800039857</v>
      </c>
      <c r="J536" s="1">
        <f t="shared" si="24"/>
        <v>1.0002699186922017</v>
      </c>
    </row>
    <row r="537" spans="1:10">
      <c r="A537" s="1">
        <v>26</v>
      </c>
      <c r="B537" s="1" t="s">
        <v>26</v>
      </c>
      <c r="C537" s="3">
        <v>41365</v>
      </c>
      <c r="D537" s="1">
        <v>102.57785304356008</v>
      </c>
      <c r="E537" s="1">
        <v>4.6306219100952148</v>
      </c>
      <c r="F537" s="1">
        <v>4.646547794342041</v>
      </c>
      <c r="G537" s="1">
        <v>4</v>
      </c>
      <c r="H537" s="1">
        <v>3</v>
      </c>
      <c r="I537" s="1">
        <f t="shared" si="23"/>
        <v>4.6554468800039857</v>
      </c>
      <c r="J537" s="1">
        <f t="shared" si="24"/>
        <v>0.99808845726493667</v>
      </c>
    </row>
    <row r="538" spans="1:10">
      <c r="A538" s="1">
        <v>27</v>
      </c>
      <c r="B538" s="1" t="s">
        <v>27</v>
      </c>
      <c r="C538" s="3">
        <v>41365</v>
      </c>
      <c r="D538" s="1">
        <v>103.15265006213131</v>
      </c>
      <c r="E538" s="1">
        <v>4.6362099647521973</v>
      </c>
      <c r="F538" s="1">
        <v>4.6464118957519531</v>
      </c>
      <c r="G538" s="1">
        <v>2</v>
      </c>
      <c r="H538" s="1">
        <v>2</v>
      </c>
      <c r="I538" s="1">
        <f t="shared" si="23"/>
        <v>4.6554468800039857</v>
      </c>
      <c r="J538" s="1">
        <f t="shared" si="24"/>
        <v>0.9980592659555757</v>
      </c>
    </row>
    <row r="539" spans="1:10">
      <c r="A539" s="1">
        <v>28</v>
      </c>
      <c r="B539" s="1" t="s">
        <v>28</v>
      </c>
      <c r="C539" s="3">
        <v>41365</v>
      </c>
      <c r="D539" s="1">
        <v>102.06543593492962</v>
      </c>
      <c r="E539" s="1">
        <v>4.6256141662597656</v>
      </c>
      <c r="F539" s="1">
        <v>4.6553826332092285</v>
      </c>
      <c r="G539" s="1">
        <v>2</v>
      </c>
      <c r="H539" s="1">
        <v>2</v>
      </c>
      <c r="I539" s="1">
        <f t="shared" si="23"/>
        <v>4.6554468800039857</v>
      </c>
      <c r="J539" s="1">
        <f t="shared" si="24"/>
        <v>0.9999861996503423</v>
      </c>
    </row>
    <row r="540" spans="1:10">
      <c r="A540" s="1">
        <v>29</v>
      </c>
      <c r="B540" s="1" t="s">
        <v>29</v>
      </c>
      <c r="C540" s="3">
        <v>41365</v>
      </c>
      <c r="D540" s="1">
        <v>102.59173218187972</v>
      </c>
      <c r="E540" s="1">
        <v>4.6307573318481445</v>
      </c>
      <c r="F540" s="1">
        <v>4.6494626998901367</v>
      </c>
      <c r="G540" s="1">
        <v>5</v>
      </c>
      <c r="H540" s="1">
        <v>4</v>
      </c>
      <c r="I540" s="1">
        <f t="shared" si="23"/>
        <v>4.6554468800039857</v>
      </c>
      <c r="J540" s="1">
        <f t="shared" si="24"/>
        <v>0.99871458524431844</v>
      </c>
    </row>
    <row r="541" spans="1:10">
      <c r="A541" s="1">
        <v>30</v>
      </c>
      <c r="B541" s="1" t="s">
        <v>30</v>
      </c>
      <c r="C541" s="3">
        <v>41365</v>
      </c>
      <c r="D541" s="1">
        <v>103.39238597813797</v>
      </c>
      <c r="E541" s="1">
        <v>4.6385312080383301</v>
      </c>
      <c r="F541" s="1">
        <v>4.6476755142211914</v>
      </c>
      <c r="G541" s="1">
        <v>4</v>
      </c>
      <c r="H541" s="1">
        <v>3</v>
      </c>
      <c r="I541" s="1">
        <f t="shared" si="23"/>
        <v>4.6554468800039857</v>
      </c>
      <c r="J541" s="1">
        <f t="shared" si="24"/>
        <v>0.99833069391980955</v>
      </c>
    </row>
    <row r="542" spans="1:10">
      <c r="A542" s="1">
        <v>31</v>
      </c>
      <c r="B542" s="1" t="s">
        <v>31</v>
      </c>
      <c r="C542" s="3">
        <v>41365</v>
      </c>
      <c r="D542" s="1">
        <v>104.69829694189391</v>
      </c>
      <c r="E542" s="1">
        <v>4.6510829925537109</v>
      </c>
      <c r="F542" s="1">
        <v>4.665402889251709</v>
      </c>
      <c r="G542" s="1">
        <v>2</v>
      </c>
      <c r="H542" s="1">
        <v>2</v>
      </c>
      <c r="I542" s="1">
        <f t="shared" si="23"/>
        <v>4.6554468800039857</v>
      </c>
      <c r="J542" s="1">
        <f t="shared" si="24"/>
        <v>1.0021385721938931</v>
      </c>
    </row>
    <row r="543" spans="1:10">
      <c r="A543" s="1">
        <v>32</v>
      </c>
      <c r="B543" s="1" t="s">
        <v>32</v>
      </c>
      <c r="C543" s="3">
        <v>41365</v>
      </c>
      <c r="D543" s="1">
        <v>103.30644994680874</v>
      </c>
      <c r="E543" s="1">
        <v>4.6376996040344238</v>
      </c>
      <c r="F543" s="1">
        <v>4.6452360153198242</v>
      </c>
      <c r="G543" s="1">
        <v>4</v>
      </c>
      <c r="H543" s="1">
        <v>3</v>
      </c>
      <c r="I543" s="1">
        <f t="shared" si="23"/>
        <v>4.6554468800039857</v>
      </c>
      <c r="J543" s="1">
        <f t="shared" si="24"/>
        <v>0.9978066843103679</v>
      </c>
    </row>
    <row r="544" spans="1:10">
      <c r="A544" s="1">
        <v>33</v>
      </c>
      <c r="B544" s="1" t="s">
        <v>33</v>
      </c>
      <c r="C544" s="3">
        <v>41365</v>
      </c>
      <c r="D544" s="1">
        <v>104.5900401540909</v>
      </c>
      <c r="E544" s="1">
        <v>4.6500482559204102</v>
      </c>
      <c r="F544" s="1">
        <v>4.6604185104370117</v>
      </c>
      <c r="G544" s="1">
        <v>2</v>
      </c>
      <c r="H544" s="1">
        <v>2</v>
      </c>
      <c r="I544" s="1">
        <f t="shared" si="23"/>
        <v>4.6554468800039857</v>
      </c>
      <c r="J544" s="1">
        <f t="shared" si="24"/>
        <v>1.0010679169070493</v>
      </c>
    </row>
    <row r="545" spans="1:10">
      <c r="A545" s="1">
        <v>34</v>
      </c>
      <c r="B545" s="1" t="s">
        <v>34</v>
      </c>
      <c r="C545" s="3">
        <v>41365</v>
      </c>
      <c r="D545" s="1">
        <v>104.42794020870545</v>
      </c>
      <c r="E545" s="1">
        <v>4.6484971046447754</v>
      </c>
      <c r="F545" s="1">
        <v>4.6546754837036133</v>
      </c>
      <c r="G545" s="1">
        <v>5</v>
      </c>
      <c r="H545" s="1">
        <v>4</v>
      </c>
      <c r="I545" s="1">
        <f t="shared" si="23"/>
        <v>4.6554468800039857</v>
      </c>
      <c r="J545" s="1">
        <f t="shared" si="24"/>
        <v>0.99983430241601823</v>
      </c>
    </row>
    <row r="546" spans="1:10">
      <c r="A546" s="1">
        <v>1</v>
      </c>
      <c r="B546" s="1" t="s">
        <v>1</v>
      </c>
      <c r="C546" s="3">
        <v>41395</v>
      </c>
      <c r="D546" s="1">
        <v>102.40743505750578</v>
      </c>
      <c r="E546" s="1">
        <v>4.6289591789245605</v>
      </c>
      <c r="F546" s="1">
        <v>4.6462616920471191</v>
      </c>
      <c r="G546" s="1">
        <v>5</v>
      </c>
      <c r="H546" s="1">
        <v>4</v>
      </c>
      <c r="I546" s="1">
        <f>AVERAGE(F546:F579)</f>
        <v>4.660711625043084</v>
      </c>
      <c r="J546" s="1">
        <f t="shared" si="24"/>
        <v>0.99689962946466759</v>
      </c>
    </row>
    <row r="547" spans="1:10">
      <c r="A547" s="1">
        <v>2</v>
      </c>
      <c r="B547" s="1" t="s">
        <v>2</v>
      </c>
      <c r="C547" s="3">
        <v>41395</v>
      </c>
      <c r="D547" s="1">
        <v>103.95709629902763</v>
      </c>
      <c r="E547" s="1">
        <v>4.6439781188964844</v>
      </c>
      <c r="F547" s="1">
        <v>4.657860279083252</v>
      </c>
      <c r="G547" s="1">
        <v>4</v>
      </c>
      <c r="H547" s="1">
        <v>3</v>
      </c>
      <c r="I547" s="1">
        <f>I546</f>
        <v>4.660711625043084</v>
      </c>
      <c r="J547" s="1">
        <f t="shared" si="24"/>
        <v>0.99938821660956001</v>
      </c>
    </row>
    <row r="548" spans="1:10">
      <c r="A548" s="1">
        <v>3</v>
      </c>
      <c r="B548" s="1" t="s">
        <v>3</v>
      </c>
      <c r="C548" s="3">
        <v>41395</v>
      </c>
      <c r="D548" s="1">
        <v>104.46630007541538</v>
      </c>
      <c r="E548" s="1">
        <v>4.64886474609375</v>
      </c>
      <c r="F548" s="1">
        <v>4.6672978401184082</v>
      </c>
      <c r="G548" s="1">
        <v>1</v>
      </c>
      <c r="H548" s="1">
        <v>1</v>
      </c>
      <c r="I548" s="1">
        <f t="shared" ref="I548:I579" si="25">I547</f>
        <v>4.660711625043084</v>
      </c>
      <c r="J548" s="1">
        <f t="shared" si="24"/>
        <v>1.0014131350757542</v>
      </c>
    </row>
    <row r="549" spans="1:10">
      <c r="A549" s="1">
        <v>4</v>
      </c>
      <c r="B549" s="1" t="s">
        <v>4</v>
      </c>
      <c r="C549" s="3">
        <v>41395</v>
      </c>
      <c r="D549" s="1">
        <v>104.98721719025492</v>
      </c>
      <c r="E549" s="1">
        <v>4.6538386344909668</v>
      </c>
      <c r="F549" s="1">
        <v>4.676124095916748</v>
      </c>
      <c r="G549" s="1">
        <v>1</v>
      </c>
      <c r="H549" s="1">
        <v>1</v>
      </c>
      <c r="I549" s="1">
        <f t="shared" si="25"/>
        <v>4.660711625043084</v>
      </c>
      <c r="J549" s="1">
        <f t="shared" si="24"/>
        <v>1.0033068921902075</v>
      </c>
    </row>
    <row r="550" spans="1:10">
      <c r="A550" s="1">
        <v>5</v>
      </c>
      <c r="B550" s="1" t="s">
        <v>5</v>
      </c>
      <c r="C550" s="3">
        <v>41395</v>
      </c>
      <c r="D550" s="1">
        <v>104.96037296037295</v>
      </c>
      <c r="E550" s="1">
        <v>4.6535830497741699</v>
      </c>
      <c r="F550" s="1">
        <v>4.6729097366333008</v>
      </c>
      <c r="G550" s="1">
        <v>1</v>
      </c>
      <c r="H550" s="1">
        <v>1</v>
      </c>
      <c r="I550" s="1">
        <f t="shared" si="25"/>
        <v>4.660711625043084</v>
      </c>
      <c r="J550" s="1">
        <f t="shared" si="24"/>
        <v>1.0026172208391253</v>
      </c>
    </row>
    <row r="551" spans="1:10">
      <c r="A551" s="1">
        <v>6</v>
      </c>
      <c r="B551" s="1" t="s">
        <v>6</v>
      </c>
      <c r="C551" s="3">
        <v>41395</v>
      </c>
      <c r="D551" s="1">
        <v>102.88334278691623</v>
      </c>
      <c r="E551" s="1">
        <v>4.6335959434509277</v>
      </c>
      <c r="F551" s="1">
        <v>4.6468992233276367</v>
      </c>
      <c r="G551" s="1">
        <v>5</v>
      </c>
      <c r="H551" s="1">
        <v>4</v>
      </c>
      <c r="I551" s="1">
        <f t="shared" si="25"/>
        <v>4.660711625043084</v>
      </c>
      <c r="J551" s="1">
        <f t="shared" si="24"/>
        <v>0.9970364178634803</v>
      </c>
    </row>
    <row r="552" spans="1:10">
      <c r="A552" s="1">
        <v>7</v>
      </c>
      <c r="B552" s="1" t="s">
        <v>7</v>
      </c>
      <c r="C552" s="3">
        <v>41395</v>
      </c>
      <c r="D552" s="1">
        <v>103.09066896959845</v>
      </c>
      <c r="E552" s="1">
        <v>4.6356086730957031</v>
      </c>
      <c r="F552" s="1">
        <v>4.6513791084289551</v>
      </c>
      <c r="G552" s="1">
        <v>4</v>
      </c>
      <c r="H552" s="1">
        <v>3</v>
      </c>
      <c r="I552" s="1">
        <f t="shared" si="25"/>
        <v>4.660711625043084</v>
      </c>
      <c r="J552" s="1">
        <f t="shared" si="24"/>
        <v>0.99799761981325275</v>
      </c>
    </row>
    <row r="553" spans="1:10">
      <c r="A553" s="1">
        <v>8</v>
      </c>
      <c r="B553" s="1" t="s">
        <v>8</v>
      </c>
      <c r="C553" s="3">
        <v>41395</v>
      </c>
      <c r="D553" s="1">
        <v>103.63045496750233</v>
      </c>
      <c r="E553" s="1">
        <v>4.640831470489502</v>
      </c>
      <c r="F553" s="1">
        <v>4.6611127853393555</v>
      </c>
      <c r="G553" s="1">
        <v>3</v>
      </c>
      <c r="H553" s="1">
        <v>2</v>
      </c>
      <c r="I553" s="1">
        <f t="shared" si="25"/>
        <v>4.660711625043084</v>
      </c>
      <c r="J553" s="1">
        <f t="shared" si="24"/>
        <v>1.0000860727563825</v>
      </c>
    </row>
    <row r="554" spans="1:10">
      <c r="A554" s="1">
        <v>9</v>
      </c>
      <c r="B554" s="1" t="s">
        <v>9</v>
      </c>
      <c r="C554" s="3">
        <v>41395</v>
      </c>
      <c r="D554" s="1">
        <v>103.99140698396846</v>
      </c>
      <c r="E554" s="1">
        <v>4.6443080902099609</v>
      </c>
      <c r="F554" s="1">
        <v>4.6626439094543457</v>
      </c>
      <c r="G554" s="1">
        <v>4</v>
      </c>
      <c r="H554" s="1">
        <v>3</v>
      </c>
      <c r="I554" s="1">
        <f t="shared" si="25"/>
        <v>4.660711625043084</v>
      </c>
      <c r="J554" s="1">
        <f t="shared" si="24"/>
        <v>1.000414589995416</v>
      </c>
    </row>
    <row r="555" spans="1:10">
      <c r="A555" s="1">
        <v>10</v>
      </c>
      <c r="B555" s="1" t="s">
        <v>10</v>
      </c>
      <c r="C555" s="3">
        <v>41395</v>
      </c>
      <c r="D555" s="1">
        <v>103.71981147027589</v>
      </c>
      <c r="E555" s="1">
        <v>4.641693115234375</v>
      </c>
      <c r="F555" s="1">
        <v>4.6591782569885254</v>
      </c>
      <c r="G555" s="1">
        <v>4</v>
      </c>
      <c r="H555" s="1">
        <v>3</v>
      </c>
      <c r="I555" s="1">
        <f t="shared" si="25"/>
        <v>4.660711625043084</v>
      </c>
      <c r="J555" s="1">
        <f t="shared" si="24"/>
        <v>0.9996710013023935</v>
      </c>
    </row>
    <row r="556" spans="1:10">
      <c r="A556" s="1">
        <v>11</v>
      </c>
      <c r="B556" s="1" t="s">
        <v>11</v>
      </c>
      <c r="C556" s="3">
        <v>41395</v>
      </c>
      <c r="D556" s="1">
        <v>103.70686831224332</v>
      </c>
      <c r="E556" s="1">
        <v>4.6415681838989258</v>
      </c>
      <c r="F556" s="1">
        <v>4.6600832939147949</v>
      </c>
      <c r="G556" s="1">
        <v>4</v>
      </c>
      <c r="H556" s="1">
        <v>3</v>
      </c>
      <c r="I556" s="1">
        <f t="shared" si="25"/>
        <v>4.660711625043084</v>
      </c>
      <c r="J556" s="1">
        <f t="shared" si="24"/>
        <v>0.9998651855813363</v>
      </c>
    </row>
    <row r="557" spans="1:10">
      <c r="A557" s="1">
        <v>12</v>
      </c>
      <c r="B557" s="1" t="s">
        <v>12</v>
      </c>
      <c r="C557" s="3">
        <v>41395</v>
      </c>
      <c r="D557" s="1">
        <v>104.19216436485418</v>
      </c>
      <c r="E557" s="1">
        <v>4.6462368965148926</v>
      </c>
      <c r="F557" s="1">
        <v>4.6606178283691406</v>
      </c>
      <c r="G557" s="1">
        <v>4</v>
      </c>
      <c r="H557" s="1">
        <v>3</v>
      </c>
      <c r="I557" s="1">
        <f t="shared" si="25"/>
        <v>4.660711625043084</v>
      </c>
      <c r="J557" s="1">
        <f t="shared" si="24"/>
        <v>0.99997987503164976</v>
      </c>
    </row>
    <row r="558" spans="1:10">
      <c r="A558" s="1">
        <v>13</v>
      </c>
      <c r="B558" s="1" t="s">
        <v>13</v>
      </c>
      <c r="C558" s="3">
        <v>41395</v>
      </c>
      <c r="D558" s="1">
        <v>105.20320277249034</v>
      </c>
      <c r="E558" s="1">
        <v>4.6558938026428223</v>
      </c>
      <c r="F558" s="1">
        <v>4.6698784828186035</v>
      </c>
      <c r="G558" s="1">
        <v>1</v>
      </c>
      <c r="H558" s="1">
        <v>1</v>
      </c>
      <c r="I558" s="1">
        <f t="shared" si="25"/>
        <v>4.660711625043084</v>
      </c>
      <c r="J558" s="1">
        <f t="shared" si="24"/>
        <v>1.0019668365075975</v>
      </c>
    </row>
    <row r="559" spans="1:10">
      <c r="A559" s="1">
        <v>14</v>
      </c>
      <c r="B559" s="1" t="s">
        <v>14</v>
      </c>
      <c r="C559" s="3">
        <v>41395</v>
      </c>
      <c r="D559" s="1">
        <v>103.27112538773002</v>
      </c>
      <c r="E559" s="1">
        <v>4.6373577117919922</v>
      </c>
      <c r="F559" s="1">
        <v>4.650641918182373</v>
      </c>
      <c r="G559" s="1">
        <v>3</v>
      </c>
      <c r="H559" s="1">
        <v>2</v>
      </c>
      <c r="I559" s="1">
        <f t="shared" si="25"/>
        <v>4.660711625043084</v>
      </c>
      <c r="J559" s="1">
        <f t="shared" si="24"/>
        <v>0.99783944863556795</v>
      </c>
    </row>
    <row r="560" spans="1:10">
      <c r="A560" s="1">
        <v>15</v>
      </c>
      <c r="B560" s="1" t="s">
        <v>15</v>
      </c>
      <c r="C560" s="3">
        <v>41395</v>
      </c>
      <c r="D560" s="1">
        <v>104.65574071186603</v>
      </c>
      <c r="E560" s="1">
        <v>4.6506762504577637</v>
      </c>
      <c r="F560" s="1">
        <v>4.6587152481079102</v>
      </c>
      <c r="G560" s="1">
        <v>4</v>
      </c>
      <c r="H560" s="1">
        <v>3</v>
      </c>
      <c r="I560" s="1">
        <f t="shared" si="25"/>
        <v>4.660711625043084</v>
      </c>
      <c r="J560" s="1">
        <f t="shared" si="24"/>
        <v>0.99957165834409345</v>
      </c>
    </row>
    <row r="561" spans="1:10">
      <c r="A561" s="1">
        <v>16</v>
      </c>
      <c r="B561" s="1" t="s">
        <v>16</v>
      </c>
      <c r="C561" s="3">
        <v>41395</v>
      </c>
      <c r="D561" s="1">
        <v>104.99403561711196</v>
      </c>
      <c r="E561" s="1">
        <v>4.6539034843444824</v>
      </c>
      <c r="F561" s="1">
        <v>4.6702094078063965</v>
      </c>
      <c r="G561" s="1">
        <v>2</v>
      </c>
      <c r="H561" s="1">
        <v>2</v>
      </c>
      <c r="I561" s="1">
        <f t="shared" si="25"/>
        <v>4.660711625043084</v>
      </c>
      <c r="J561" s="1">
        <f t="shared" si="24"/>
        <v>1.0020378396106464</v>
      </c>
    </row>
    <row r="562" spans="1:10">
      <c r="A562" s="1">
        <v>17</v>
      </c>
      <c r="B562" s="1" t="s">
        <v>17</v>
      </c>
      <c r="C562" s="3">
        <v>41395</v>
      </c>
      <c r="D562" s="1">
        <v>106.51295241594708</v>
      </c>
      <c r="E562" s="1">
        <v>4.668266773223877</v>
      </c>
      <c r="F562" s="1">
        <v>4.6831097602844238</v>
      </c>
      <c r="G562" s="1">
        <v>1</v>
      </c>
      <c r="H562" s="1">
        <v>1</v>
      </c>
      <c r="I562" s="1">
        <f t="shared" si="25"/>
        <v>4.660711625043084</v>
      </c>
      <c r="J562" s="1">
        <f t="shared" si="24"/>
        <v>1.0048057329101825</v>
      </c>
    </row>
    <row r="563" spans="1:10">
      <c r="A563" s="1">
        <v>18</v>
      </c>
      <c r="B563" s="1" t="s">
        <v>18</v>
      </c>
      <c r="C563" s="3">
        <v>41395</v>
      </c>
      <c r="D563" s="1">
        <v>102.83590963882274</v>
      </c>
      <c r="E563" s="1">
        <v>4.6331348419189453</v>
      </c>
      <c r="F563" s="1">
        <v>4.6522512435913086</v>
      </c>
      <c r="G563" s="1">
        <v>3</v>
      </c>
      <c r="H563" s="1">
        <v>2</v>
      </c>
      <c r="I563" s="1">
        <f t="shared" si="25"/>
        <v>4.660711625043084</v>
      </c>
      <c r="J563" s="1">
        <f t="shared" si="24"/>
        <v>0.99818474470586938</v>
      </c>
    </row>
    <row r="564" spans="1:10">
      <c r="A564" s="1">
        <v>19</v>
      </c>
      <c r="B564" s="1" t="s">
        <v>19</v>
      </c>
      <c r="C564" s="3">
        <v>41395</v>
      </c>
      <c r="D564" s="1">
        <v>104.60712212521902</v>
      </c>
      <c r="E564" s="1">
        <v>4.6502118110656738</v>
      </c>
      <c r="F564" s="1">
        <v>4.6651773452758789</v>
      </c>
      <c r="G564" s="1">
        <v>3</v>
      </c>
      <c r="H564" s="1">
        <v>2</v>
      </c>
      <c r="I564" s="1">
        <f t="shared" si="25"/>
        <v>4.660711625043084</v>
      </c>
      <c r="J564" s="1">
        <f t="shared" si="24"/>
        <v>1.0009581627425304</v>
      </c>
    </row>
    <row r="565" spans="1:10">
      <c r="A565" s="1">
        <v>20</v>
      </c>
      <c r="B565" s="1" t="s">
        <v>20</v>
      </c>
      <c r="C565" s="3">
        <v>41395</v>
      </c>
      <c r="D565" s="1">
        <v>103.48208558599836</v>
      </c>
      <c r="E565" s="1">
        <v>4.6393985748291016</v>
      </c>
      <c r="F565" s="1">
        <v>4.6687502861022949</v>
      </c>
      <c r="G565" s="1">
        <v>2</v>
      </c>
      <c r="H565" s="1">
        <v>2</v>
      </c>
      <c r="I565" s="1">
        <f t="shared" si="25"/>
        <v>4.660711625043084</v>
      </c>
      <c r="J565" s="1">
        <f t="shared" si="24"/>
        <v>1.0017247711735731</v>
      </c>
    </row>
    <row r="566" spans="1:10">
      <c r="A566" s="1">
        <v>21</v>
      </c>
      <c r="B566" s="1" t="s">
        <v>21</v>
      </c>
      <c r="C566" s="3">
        <v>41395</v>
      </c>
      <c r="D566" s="1">
        <v>103.05681237951092</v>
      </c>
      <c r="E566" s="1">
        <v>4.6352806091308594</v>
      </c>
      <c r="F566" s="1">
        <v>4.6539311408996582</v>
      </c>
      <c r="G566" s="1">
        <v>4</v>
      </c>
      <c r="H566" s="1">
        <v>3</v>
      </c>
      <c r="I566" s="1">
        <f t="shared" si="25"/>
        <v>4.660711625043084</v>
      </c>
      <c r="J566" s="1">
        <f t="shared" si="24"/>
        <v>0.99854518264829073</v>
      </c>
    </row>
    <row r="567" spans="1:10">
      <c r="A567" s="1">
        <v>22</v>
      </c>
      <c r="B567" s="1" t="s">
        <v>22</v>
      </c>
      <c r="C567" s="3">
        <v>41395</v>
      </c>
      <c r="D567" s="1">
        <v>103.94186062573817</v>
      </c>
      <c r="E567" s="1">
        <v>4.643831729888916</v>
      </c>
      <c r="F567" s="1">
        <v>4.6622409820556641</v>
      </c>
      <c r="G567" s="1">
        <v>4</v>
      </c>
      <c r="H567" s="1">
        <v>3</v>
      </c>
      <c r="I567" s="1">
        <f t="shared" si="25"/>
        <v>4.660711625043084</v>
      </c>
      <c r="J567" s="1">
        <f t="shared" si="24"/>
        <v>1.0003281380904072</v>
      </c>
    </row>
    <row r="568" spans="1:10">
      <c r="A568" s="1">
        <v>23</v>
      </c>
      <c r="B568" s="1" t="s">
        <v>23</v>
      </c>
      <c r="C568" s="3">
        <v>41395</v>
      </c>
      <c r="D568" s="1">
        <v>103.36157793555248</v>
      </c>
      <c r="E568" s="1">
        <v>4.6382331848144531</v>
      </c>
      <c r="F568" s="1">
        <v>4.6630806922912598</v>
      </c>
      <c r="G568" s="1">
        <v>4</v>
      </c>
      <c r="H568" s="1">
        <v>3</v>
      </c>
      <c r="I568" s="1">
        <f t="shared" si="25"/>
        <v>4.660711625043084</v>
      </c>
      <c r="J568" s="1">
        <f t="shared" si="24"/>
        <v>1.0005083059066444</v>
      </c>
    </row>
    <row r="569" spans="1:10">
      <c r="A569" s="1">
        <v>24</v>
      </c>
      <c r="B569" s="1" t="s">
        <v>24</v>
      </c>
      <c r="C569" s="3">
        <v>41395</v>
      </c>
      <c r="D569" s="1">
        <v>104.25113630921504</v>
      </c>
      <c r="E569" s="1">
        <v>4.6468029022216797</v>
      </c>
      <c r="F569" s="1">
        <v>4.6654019355773926</v>
      </c>
      <c r="G569" s="1">
        <v>2</v>
      </c>
      <c r="H569" s="1">
        <v>2</v>
      </c>
      <c r="I569" s="1">
        <f t="shared" si="25"/>
        <v>4.660711625043084</v>
      </c>
      <c r="J569" s="1">
        <f t="shared" si="24"/>
        <v>1.0010063507274525</v>
      </c>
    </row>
    <row r="570" spans="1:10">
      <c r="A570" s="1">
        <v>25</v>
      </c>
      <c r="B570" s="1" t="s">
        <v>25</v>
      </c>
      <c r="C570" s="3">
        <v>41395</v>
      </c>
      <c r="D570" s="1">
        <v>104.30881689047897</v>
      </c>
      <c r="E570" s="1">
        <v>4.6473560333251953</v>
      </c>
      <c r="F570" s="1">
        <v>4.6620054244995117</v>
      </c>
      <c r="G570" s="1">
        <v>3</v>
      </c>
      <c r="H570" s="1">
        <v>2</v>
      </c>
      <c r="I570" s="1">
        <f t="shared" si="25"/>
        <v>4.660711625043084</v>
      </c>
      <c r="J570" s="1">
        <f t="shared" si="24"/>
        <v>1.0002775969767097</v>
      </c>
    </row>
    <row r="571" spans="1:10">
      <c r="A571" s="1">
        <v>26</v>
      </c>
      <c r="B571" s="1" t="s">
        <v>26</v>
      </c>
      <c r="C571" s="3">
        <v>41395</v>
      </c>
      <c r="D571" s="1">
        <v>102.97960334617915</v>
      </c>
      <c r="E571" s="1">
        <v>4.6345310211181641</v>
      </c>
      <c r="F571" s="1">
        <v>4.6512322425842285</v>
      </c>
      <c r="G571" s="1">
        <v>4</v>
      </c>
      <c r="H571" s="1">
        <v>3</v>
      </c>
      <c r="I571" s="1">
        <f t="shared" si="25"/>
        <v>4.660711625043084</v>
      </c>
      <c r="J571" s="1">
        <f t="shared" si="24"/>
        <v>0.99796610834965194</v>
      </c>
    </row>
    <row r="572" spans="1:10">
      <c r="A572" s="1">
        <v>27</v>
      </c>
      <c r="B572" s="1" t="s">
        <v>27</v>
      </c>
      <c r="C572" s="3">
        <v>41395</v>
      </c>
      <c r="D572" s="1">
        <v>102.97587455128429</v>
      </c>
      <c r="E572" s="1">
        <v>4.6344947814941406</v>
      </c>
      <c r="F572" s="1">
        <v>4.6510515213012695</v>
      </c>
      <c r="G572" s="1">
        <v>2</v>
      </c>
      <c r="H572" s="1">
        <v>2</v>
      </c>
      <c r="I572" s="1">
        <f t="shared" si="25"/>
        <v>4.660711625043084</v>
      </c>
      <c r="J572" s="1">
        <f t="shared" si="24"/>
        <v>0.99792733287983137</v>
      </c>
    </row>
    <row r="573" spans="1:10">
      <c r="A573" s="1">
        <v>28</v>
      </c>
      <c r="B573" s="1" t="s">
        <v>28</v>
      </c>
      <c r="C573" s="3">
        <v>41395</v>
      </c>
      <c r="D573" s="1">
        <v>101.91924678616694</v>
      </c>
      <c r="E573" s="1">
        <v>4.624180793762207</v>
      </c>
      <c r="F573" s="1">
        <v>4.6608824729919434</v>
      </c>
      <c r="G573" s="1">
        <v>2</v>
      </c>
      <c r="H573" s="1">
        <v>2</v>
      </c>
      <c r="I573" s="1">
        <f t="shared" si="25"/>
        <v>4.660711625043084</v>
      </c>
      <c r="J573" s="1">
        <f t="shared" si="24"/>
        <v>1.0000366570520993</v>
      </c>
    </row>
    <row r="574" spans="1:10">
      <c r="A574" s="1">
        <v>29</v>
      </c>
      <c r="B574" s="1" t="s">
        <v>29</v>
      </c>
      <c r="C574" s="3">
        <v>41395</v>
      </c>
      <c r="D574" s="1">
        <v>103.47747883006981</v>
      </c>
      <c r="E574" s="1">
        <v>4.6393542289733887</v>
      </c>
      <c r="F574" s="1">
        <v>4.6541347503662109</v>
      </c>
      <c r="G574" s="1">
        <v>5</v>
      </c>
      <c r="H574" s="1">
        <v>4</v>
      </c>
      <c r="I574" s="1">
        <f t="shared" si="25"/>
        <v>4.660711625043084</v>
      </c>
      <c r="J574" s="1">
        <f t="shared" si="24"/>
        <v>0.99858886899555555</v>
      </c>
    </row>
    <row r="575" spans="1:10">
      <c r="A575" s="1">
        <v>30</v>
      </c>
      <c r="B575" s="1" t="s">
        <v>30</v>
      </c>
      <c r="C575" s="3">
        <v>41395</v>
      </c>
      <c r="D575" s="1">
        <v>103.28085226737061</v>
      </c>
      <c r="E575" s="1">
        <v>4.6374521255493164</v>
      </c>
      <c r="F575" s="1">
        <v>4.6525330543518066</v>
      </c>
      <c r="G575" s="1">
        <v>4</v>
      </c>
      <c r="H575" s="1">
        <v>3</v>
      </c>
      <c r="I575" s="1">
        <f t="shared" si="25"/>
        <v>4.660711625043084</v>
      </c>
      <c r="J575" s="1">
        <f t="shared" si="24"/>
        <v>0.99824520988440224</v>
      </c>
    </row>
    <row r="576" spans="1:10">
      <c r="A576" s="1">
        <v>31</v>
      </c>
      <c r="B576" s="1" t="s">
        <v>31</v>
      </c>
      <c r="C576" s="3">
        <v>41395</v>
      </c>
      <c r="D576" s="1">
        <v>105.36431562738215</v>
      </c>
      <c r="E576" s="1">
        <v>4.6574239730834961</v>
      </c>
      <c r="F576" s="1">
        <v>4.6714882850646973</v>
      </c>
      <c r="G576" s="1">
        <v>2</v>
      </c>
      <c r="H576" s="1">
        <v>2</v>
      </c>
      <c r="I576" s="1">
        <f t="shared" si="25"/>
        <v>4.660711625043084</v>
      </c>
      <c r="J576" s="1">
        <f t="shared" si="24"/>
        <v>1.0023122348878459</v>
      </c>
    </row>
    <row r="577" spans="1:10">
      <c r="A577" s="1">
        <v>32</v>
      </c>
      <c r="B577" s="1" t="s">
        <v>32</v>
      </c>
      <c r="C577" s="3">
        <v>41395</v>
      </c>
      <c r="D577" s="1">
        <v>103.16533131097876</v>
      </c>
      <c r="E577" s="1">
        <v>4.6363329887390137</v>
      </c>
      <c r="F577" s="1">
        <v>4.649573802947998</v>
      </c>
      <c r="G577" s="1">
        <v>4</v>
      </c>
      <c r="H577" s="1">
        <v>3</v>
      </c>
      <c r="I577" s="1">
        <f t="shared" si="25"/>
        <v>4.660711625043084</v>
      </c>
      <c r="J577" s="1">
        <f t="shared" si="24"/>
        <v>0.99761027435483463</v>
      </c>
    </row>
    <row r="578" spans="1:10">
      <c r="A578" s="1">
        <v>33</v>
      </c>
      <c r="B578" s="1" t="s">
        <v>33</v>
      </c>
      <c r="C578" s="3">
        <v>41395</v>
      </c>
      <c r="D578" s="1">
        <v>105.02889625901113</v>
      </c>
      <c r="E578" s="1">
        <v>4.6542353630065918</v>
      </c>
      <c r="F578" s="1">
        <v>4.666018009185791</v>
      </c>
      <c r="G578" s="1">
        <v>2</v>
      </c>
      <c r="H578" s="1">
        <v>2</v>
      </c>
      <c r="I578" s="1">
        <f t="shared" si="25"/>
        <v>4.660711625043084</v>
      </c>
      <c r="J578" s="1">
        <f t="shared" si="24"/>
        <v>1.0011385351786612</v>
      </c>
    </row>
    <row r="579" spans="1:10">
      <c r="A579" s="1">
        <v>34</v>
      </c>
      <c r="B579" s="1" t="s">
        <v>34</v>
      </c>
      <c r="C579" s="3">
        <v>41395</v>
      </c>
      <c r="D579" s="1">
        <v>104.21003281762775</v>
      </c>
      <c r="E579" s="1">
        <v>4.6464085578918457</v>
      </c>
      <c r="F579" s="1">
        <v>4.6595191955566406</v>
      </c>
      <c r="G579" s="1">
        <v>5</v>
      </c>
      <c r="H579" s="1">
        <v>4</v>
      </c>
      <c r="I579" s="1">
        <f t="shared" si="25"/>
        <v>4.660711625043084</v>
      </c>
      <c r="J579" s="1">
        <f t="shared" ref="J579:J642" si="26">F579/I579</f>
        <v>0.99974415291432406</v>
      </c>
    </row>
    <row r="580" spans="1:10">
      <c r="A580" s="1">
        <v>1</v>
      </c>
      <c r="B580" s="1" t="s">
        <v>1</v>
      </c>
      <c r="C580" s="3">
        <v>41426</v>
      </c>
      <c r="D580" s="1">
        <v>103.56585671989603</v>
      </c>
      <c r="E580" s="1">
        <v>4.6402077674865723</v>
      </c>
      <c r="F580" s="1">
        <v>4.650331974029541</v>
      </c>
      <c r="G580" s="1">
        <v>5</v>
      </c>
      <c r="H580" s="1">
        <v>4</v>
      </c>
      <c r="I580" s="1">
        <f>AVERAGE(F580:F613)</f>
        <v>4.6659815591924332</v>
      </c>
      <c r="J580" s="1">
        <f t="shared" si="26"/>
        <v>0.99664602507224642</v>
      </c>
    </row>
    <row r="581" spans="1:10">
      <c r="A581" s="1">
        <v>2</v>
      </c>
      <c r="B581" s="1" t="s">
        <v>2</v>
      </c>
      <c r="C581" s="3">
        <v>41426</v>
      </c>
      <c r="D581" s="1">
        <v>104.48234507076432</v>
      </c>
      <c r="E581" s="1">
        <v>4.6490182876586914</v>
      </c>
      <c r="F581" s="1">
        <v>4.6627521514892578</v>
      </c>
      <c r="G581" s="1">
        <v>4</v>
      </c>
      <c r="H581" s="1">
        <v>3</v>
      </c>
      <c r="I581" s="1">
        <f>I580</f>
        <v>4.6659815591924332</v>
      </c>
      <c r="J581" s="1">
        <f t="shared" si="26"/>
        <v>0.99930788245469737</v>
      </c>
    </row>
    <row r="582" spans="1:10">
      <c r="A582" s="1">
        <v>3</v>
      </c>
      <c r="B582" s="1" t="s">
        <v>3</v>
      </c>
      <c r="C582" s="3">
        <v>41426</v>
      </c>
      <c r="D582" s="1">
        <v>106.41846190490604</v>
      </c>
      <c r="E582" s="1">
        <v>4.6673789024353027</v>
      </c>
      <c r="F582" s="1">
        <v>4.6731734275817871</v>
      </c>
      <c r="G582" s="1">
        <v>1</v>
      </c>
      <c r="H582" s="1">
        <v>1</v>
      </c>
      <c r="I582" s="1">
        <f t="shared" ref="I582:I613" si="27">I581</f>
        <v>4.6659815591924332</v>
      </c>
      <c r="J582" s="1">
        <f t="shared" si="26"/>
        <v>1.0015413409371894</v>
      </c>
    </row>
    <row r="583" spans="1:10">
      <c r="A583" s="1">
        <v>4</v>
      </c>
      <c r="B583" s="1" t="s">
        <v>4</v>
      </c>
      <c r="C583" s="3">
        <v>41426</v>
      </c>
      <c r="D583" s="1">
        <v>106.50378292582946</v>
      </c>
      <c r="E583" s="1">
        <v>4.6681804656982422</v>
      </c>
      <c r="F583" s="1">
        <v>4.6827425956726074</v>
      </c>
      <c r="G583" s="1">
        <v>1</v>
      </c>
      <c r="H583" s="1">
        <v>1</v>
      </c>
      <c r="I583" s="1">
        <f t="shared" si="27"/>
        <v>4.6659815591924332</v>
      </c>
      <c r="J583" s="1">
        <f t="shared" si="26"/>
        <v>1.0035921780374706</v>
      </c>
    </row>
    <row r="584" spans="1:10">
      <c r="A584" s="1">
        <v>5</v>
      </c>
      <c r="B584" s="1" t="s">
        <v>5</v>
      </c>
      <c r="C584" s="3">
        <v>41426</v>
      </c>
      <c r="D584" s="1">
        <v>106.81538897816428</v>
      </c>
      <c r="E584" s="1">
        <v>4.6711020469665527</v>
      </c>
      <c r="F584" s="1">
        <v>4.6792917251586914</v>
      </c>
      <c r="G584" s="1">
        <v>1</v>
      </c>
      <c r="H584" s="1">
        <v>1</v>
      </c>
      <c r="I584" s="1">
        <f t="shared" si="27"/>
        <v>4.6659815591924332</v>
      </c>
      <c r="J584" s="1">
        <f t="shared" si="26"/>
        <v>1.0028525972075555</v>
      </c>
    </row>
    <row r="585" spans="1:10">
      <c r="A585" s="1">
        <v>6</v>
      </c>
      <c r="B585" s="1" t="s">
        <v>6</v>
      </c>
      <c r="C585" s="3">
        <v>41426</v>
      </c>
      <c r="D585" s="1">
        <v>103.3075033075033</v>
      </c>
      <c r="E585" s="1">
        <v>4.6377100944519043</v>
      </c>
      <c r="F585" s="1">
        <v>4.6510276794433594</v>
      </c>
      <c r="G585" s="1">
        <v>5</v>
      </c>
      <c r="H585" s="1">
        <v>4</v>
      </c>
      <c r="I585" s="1">
        <f t="shared" si="27"/>
        <v>4.6659815591924332</v>
      </c>
      <c r="J585" s="1">
        <f t="shared" si="26"/>
        <v>0.99679512669320069</v>
      </c>
    </row>
    <row r="586" spans="1:10">
      <c r="A586" s="1">
        <v>7</v>
      </c>
      <c r="B586" s="1" t="s">
        <v>7</v>
      </c>
      <c r="C586" s="3">
        <v>41426</v>
      </c>
      <c r="D586" s="1">
        <v>103.78635307629298</v>
      </c>
      <c r="E586" s="1">
        <v>4.6423344612121582</v>
      </c>
      <c r="F586" s="1">
        <v>4.6560616493225098</v>
      </c>
      <c r="G586" s="1">
        <v>4</v>
      </c>
      <c r="H586" s="1">
        <v>3</v>
      </c>
      <c r="I586" s="1">
        <f t="shared" si="27"/>
        <v>4.6659815591924332</v>
      </c>
      <c r="J586" s="1">
        <f t="shared" si="26"/>
        <v>0.99787399291144208</v>
      </c>
    </row>
    <row r="587" spans="1:10">
      <c r="A587" s="1">
        <v>8</v>
      </c>
      <c r="B587" s="1" t="s">
        <v>8</v>
      </c>
      <c r="C587" s="3">
        <v>41426</v>
      </c>
      <c r="D587" s="1">
        <v>104.65029414511159</v>
      </c>
      <c r="E587" s="1">
        <v>4.6506242752075195</v>
      </c>
      <c r="F587" s="1">
        <v>4.6664309501647949</v>
      </c>
      <c r="G587" s="1">
        <v>3</v>
      </c>
      <c r="H587" s="1">
        <v>2</v>
      </c>
      <c r="I587" s="1">
        <f t="shared" si="27"/>
        <v>4.6659815591924332</v>
      </c>
      <c r="J587" s="1">
        <f t="shared" si="26"/>
        <v>1.00009631220498</v>
      </c>
    </row>
    <row r="588" spans="1:10">
      <c r="A588" s="1">
        <v>9</v>
      </c>
      <c r="B588" s="1" t="s">
        <v>9</v>
      </c>
      <c r="C588" s="3">
        <v>41426</v>
      </c>
      <c r="D588" s="1">
        <v>105.32913847557036</v>
      </c>
      <c r="E588" s="1">
        <v>4.6570901870727539</v>
      </c>
      <c r="F588" s="1">
        <v>4.6678218841552734</v>
      </c>
      <c r="G588" s="1">
        <v>4</v>
      </c>
      <c r="H588" s="1">
        <v>3</v>
      </c>
      <c r="I588" s="1">
        <f t="shared" si="27"/>
        <v>4.6659815591924332</v>
      </c>
      <c r="J588" s="1">
        <f t="shared" si="26"/>
        <v>1.0003944132524945</v>
      </c>
    </row>
    <row r="589" spans="1:10">
      <c r="A589" s="1">
        <v>10</v>
      </c>
      <c r="B589" s="1" t="s">
        <v>10</v>
      </c>
      <c r="C589" s="3">
        <v>41426</v>
      </c>
      <c r="D589" s="1">
        <v>105.03365909993843</v>
      </c>
      <c r="E589" s="1">
        <v>4.6542806625366211</v>
      </c>
      <c r="F589" s="1">
        <v>4.6641297340393066</v>
      </c>
      <c r="G589" s="1">
        <v>4</v>
      </c>
      <c r="H589" s="1">
        <v>3</v>
      </c>
      <c r="I589" s="1">
        <f t="shared" si="27"/>
        <v>4.6659815591924332</v>
      </c>
      <c r="J589" s="1">
        <f t="shared" si="26"/>
        <v>0.99960312205917778</v>
      </c>
    </row>
    <row r="590" spans="1:10">
      <c r="A590" s="1">
        <v>11</v>
      </c>
      <c r="B590" s="1" t="s">
        <v>11</v>
      </c>
      <c r="C590" s="3">
        <v>41426</v>
      </c>
      <c r="D590" s="1">
        <v>104.67005396859381</v>
      </c>
      <c r="E590" s="1">
        <v>4.650813102722168</v>
      </c>
      <c r="F590" s="1">
        <v>4.6651802062988281</v>
      </c>
      <c r="G590" s="1">
        <v>4</v>
      </c>
      <c r="H590" s="1">
        <v>3</v>
      </c>
      <c r="I590" s="1">
        <f t="shared" si="27"/>
        <v>4.6659815591924332</v>
      </c>
      <c r="J590" s="1">
        <f t="shared" si="26"/>
        <v>0.99982825630932337</v>
      </c>
    </row>
    <row r="591" spans="1:10">
      <c r="A591" s="1">
        <v>12</v>
      </c>
      <c r="B591" s="1" t="s">
        <v>12</v>
      </c>
      <c r="C591" s="3">
        <v>41426</v>
      </c>
      <c r="D591" s="1">
        <v>104.9453025500449</v>
      </c>
      <c r="E591" s="1">
        <v>4.6534395217895508</v>
      </c>
      <c r="F591" s="1">
        <v>4.6656737327575684</v>
      </c>
      <c r="G591" s="1">
        <v>4</v>
      </c>
      <c r="H591" s="1">
        <v>3</v>
      </c>
      <c r="I591" s="1">
        <f t="shared" si="27"/>
        <v>4.6659815591924332</v>
      </c>
      <c r="J591" s="1">
        <f t="shared" si="26"/>
        <v>0.99993402750719018</v>
      </c>
    </row>
    <row r="592" spans="1:10">
      <c r="A592" s="1">
        <v>13</v>
      </c>
      <c r="B592" s="1" t="s">
        <v>13</v>
      </c>
      <c r="C592" s="3">
        <v>41426</v>
      </c>
      <c r="D592" s="1">
        <v>105.66205198390416</v>
      </c>
      <c r="E592" s="1">
        <v>4.6602458953857422</v>
      </c>
      <c r="F592" s="1">
        <v>4.6761817932128906</v>
      </c>
      <c r="G592" s="1">
        <v>1</v>
      </c>
      <c r="H592" s="1">
        <v>1</v>
      </c>
      <c r="I592" s="1">
        <f t="shared" si="27"/>
        <v>4.6659815591924332</v>
      </c>
      <c r="J592" s="1">
        <f t="shared" si="26"/>
        <v>1.0021860853694036</v>
      </c>
    </row>
    <row r="593" spans="1:10">
      <c r="A593" s="1">
        <v>14</v>
      </c>
      <c r="B593" s="1" t="s">
        <v>14</v>
      </c>
      <c r="C593" s="3">
        <v>41426</v>
      </c>
      <c r="D593" s="1">
        <v>103.82355572581085</v>
      </c>
      <c r="E593" s="1">
        <v>4.642693042755127</v>
      </c>
      <c r="F593" s="1">
        <v>4.65521240234375</v>
      </c>
      <c r="G593" s="1">
        <v>3</v>
      </c>
      <c r="H593" s="1">
        <v>2</v>
      </c>
      <c r="I593" s="1">
        <f t="shared" si="27"/>
        <v>4.6659815591924332</v>
      </c>
      <c r="J593" s="1">
        <f t="shared" si="26"/>
        <v>0.99769198469559595</v>
      </c>
    </row>
    <row r="594" spans="1:10">
      <c r="A594" s="1">
        <v>15</v>
      </c>
      <c r="B594" s="1" t="s">
        <v>15</v>
      </c>
      <c r="C594" s="3">
        <v>41426</v>
      </c>
      <c r="D594" s="1">
        <v>105.54590736545184</v>
      </c>
      <c r="E594" s="1">
        <v>4.6591458320617676</v>
      </c>
      <c r="F594" s="1">
        <v>4.6634840965270996</v>
      </c>
      <c r="G594" s="1">
        <v>4</v>
      </c>
      <c r="H594" s="1">
        <v>3</v>
      </c>
      <c r="I594" s="1">
        <f t="shared" si="27"/>
        <v>4.6659815591924332</v>
      </c>
      <c r="J594" s="1">
        <f t="shared" si="26"/>
        <v>0.99946475084960129</v>
      </c>
    </row>
    <row r="595" spans="1:10">
      <c r="A595" s="1">
        <v>16</v>
      </c>
      <c r="B595" s="1" t="s">
        <v>16</v>
      </c>
      <c r="C595" s="3">
        <v>41426</v>
      </c>
      <c r="D595" s="1">
        <v>106.04682822093878</v>
      </c>
      <c r="E595" s="1">
        <v>4.6638808250427246</v>
      </c>
      <c r="F595" s="1">
        <v>4.6760468482971191</v>
      </c>
      <c r="G595" s="1">
        <v>2</v>
      </c>
      <c r="H595" s="1">
        <v>2</v>
      </c>
      <c r="I595" s="1">
        <f t="shared" si="27"/>
        <v>4.6659815591924332</v>
      </c>
      <c r="J595" s="1">
        <f t="shared" si="26"/>
        <v>1.0021571643558806</v>
      </c>
    </row>
    <row r="596" spans="1:10">
      <c r="A596" s="1">
        <v>17</v>
      </c>
      <c r="B596" s="1" t="s">
        <v>17</v>
      </c>
      <c r="C596" s="3">
        <v>41426</v>
      </c>
      <c r="D596" s="1">
        <v>107.65536984024379</v>
      </c>
      <c r="E596" s="1">
        <v>4.6789350509643555</v>
      </c>
      <c r="F596" s="1">
        <v>4.6902737617492676</v>
      </c>
      <c r="G596" s="1">
        <v>1</v>
      </c>
      <c r="H596" s="1">
        <v>1</v>
      </c>
      <c r="I596" s="1">
        <f t="shared" si="27"/>
        <v>4.6659815591924332</v>
      </c>
      <c r="J596" s="1">
        <f t="shared" si="26"/>
        <v>1.0052062362974787</v>
      </c>
    </row>
    <row r="597" spans="1:10">
      <c r="A597" s="1">
        <v>18</v>
      </c>
      <c r="B597" s="1" t="s">
        <v>18</v>
      </c>
      <c r="C597" s="3">
        <v>41426</v>
      </c>
      <c r="D597" s="1">
        <v>103.6963779208919</v>
      </c>
      <c r="E597" s="1">
        <v>4.6414670944213867</v>
      </c>
      <c r="F597" s="1">
        <v>4.6570448875427246</v>
      </c>
      <c r="G597" s="1">
        <v>3</v>
      </c>
      <c r="H597" s="1">
        <v>2</v>
      </c>
      <c r="I597" s="1">
        <f t="shared" si="27"/>
        <v>4.6659815591924332</v>
      </c>
      <c r="J597" s="1">
        <f t="shared" si="26"/>
        <v>0.99808471775202312</v>
      </c>
    </row>
    <row r="598" spans="1:10">
      <c r="A598" s="1">
        <v>19</v>
      </c>
      <c r="B598" s="1" t="s">
        <v>19</v>
      </c>
      <c r="C598" s="3">
        <v>41426</v>
      </c>
      <c r="D598" s="1">
        <v>105.5926484637108</v>
      </c>
      <c r="E598" s="1">
        <v>4.6595888137817383</v>
      </c>
      <c r="F598" s="1">
        <v>4.6706686019897461</v>
      </c>
      <c r="G598" s="1">
        <v>3</v>
      </c>
      <c r="H598" s="1">
        <v>2</v>
      </c>
      <c r="I598" s="1">
        <f t="shared" si="27"/>
        <v>4.6659815591924332</v>
      </c>
      <c r="J598" s="1">
        <f t="shared" si="26"/>
        <v>1.0010045137851176</v>
      </c>
    </row>
    <row r="599" spans="1:10">
      <c r="A599" s="1">
        <v>20</v>
      </c>
      <c r="B599" s="1" t="s">
        <v>20</v>
      </c>
      <c r="C599" s="3">
        <v>41426</v>
      </c>
      <c r="D599" s="1">
        <v>104.12756264236903</v>
      </c>
      <c r="E599" s="1">
        <v>4.6456165313720703</v>
      </c>
      <c r="F599" s="1">
        <v>4.674898624420166</v>
      </c>
      <c r="G599" s="1">
        <v>2</v>
      </c>
      <c r="H599" s="1">
        <v>2</v>
      </c>
      <c r="I599" s="1">
        <f t="shared" si="27"/>
        <v>4.6659815591924332</v>
      </c>
      <c r="J599" s="1">
        <f t="shared" si="26"/>
        <v>1.0019110802549498</v>
      </c>
    </row>
    <row r="600" spans="1:10">
      <c r="A600" s="1">
        <v>21</v>
      </c>
      <c r="B600" s="1" t="s">
        <v>21</v>
      </c>
      <c r="C600" s="3">
        <v>41426</v>
      </c>
      <c r="D600" s="1">
        <v>102.86274552521282</v>
      </c>
      <c r="E600" s="1">
        <v>4.6333956718444824</v>
      </c>
      <c r="F600" s="1">
        <v>4.6591105461120605</v>
      </c>
      <c r="G600" s="1">
        <v>4</v>
      </c>
      <c r="H600" s="1">
        <v>3</v>
      </c>
      <c r="I600" s="1">
        <f t="shared" si="27"/>
        <v>4.6659815591924332</v>
      </c>
      <c r="J600" s="1">
        <f t="shared" si="26"/>
        <v>0.99852742386715265</v>
      </c>
    </row>
    <row r="601" spans="1:10">
      <c r="A601" s="1">
        <v>22</v>
      </c>
      <c r="B601" s="1" t="s">
        <v>22</v>
      </c>
      <c r="C601" s="3">
        <v>41426</v>
      </c>
      <c r="D601" s="1">
        <v>104.77125698958723</v>
      </c>
      <c r="E601" s="1">
        <v>4.6517796516418457</v>
      </c>
      <c r="F601" s="1">
        <v>4.6673583984375</v>
      </c>
      <c r="G601" s="1">
        <v>4</v>
      </c>
      <c r="H601" s="1">
        <v>3</v>
      </c>
      <c r="I601" s="1">
        <f t="shared" si="27"/>
        <v>4.6659815591924332</v>
      </c>
      <c r="J601" s="1">
        <f t="shared" si="26"/>
        <v>1.0002950803014543</v>
      </c>
    </row>
    <row r="602" spans="1:10">
      <c r="A602" s="1">
        <v>23</v>
      </c>
      <c r="B602" s="1" t="s">
        <v>23</v>
      </c>
      <c r="C602" s="3">
        <v>41426</v>
      </c>
      <c r="D602" s="1">
        <v>104.78643055540661</v>
      </c>
      <c r="E602" s="1">
        <v>4.6519241333007813</v>
      </c>
      <c r="F602" s="1">
        <v>4.6684379577636719</v>
      </c>
      <c r="G602" s="1">
        <v>4</v>
      </c>
      <c r="H602" s="1">
        <v>3</v>
      </c>
      <c r="I602" s="1">
        <f t="shared" si="27"/>
        <v>4.6659815591924332</v>
      </c>
      <c r="J602" s="1">
        <f t="shared" si="26"/>
        <v>1.0005264484096383</v>
      </c>
    </row>
    <row r="603" spans="1:10">
      <c r="A603" s="1">
        <v>24</v>
      </c>
      <c r="B603" s="1" t="s">
        <v>24</v>
      </c>
      <c r="C603" s="3">
        <v>41426</v>
      </c>
      <c r="D603" s="1">
        <v>104.89579733774229</v>
      </c>
      <c r="E603" s="1">
        <v>4.6529674530029297</v>
      </c>
      <c r="F603" s="1">
        <v>4.670997142791748</v>
      </c>
      <c r="G603" s="1">
        <v>2</v>
      </c>
      <c r="H603" s="1">
        <v>2</v>
      </c>
      <c r="I603" s="1">
        <f t="shared" si="27"/>
        <v>4.6659815591924332</v>
      </c>
      <c r="J603" s="1">
        <f t="shared" si="26"/>
        <v>1.0010749257226346</v>
      </c>
    </row>
    <row r="604" spans="1:10">
      <c r="A604" s="1">
        <v>25</v>
      </c>
      <c r="B604" s="1" t="s">
        <v>25</v>
      </c>
      <c r="C604" s="3">
        <v>41426</v>
      </c>
      <c r="D604" s="1">
        <v>105.46671213124176</v>
      </c>
      <c r="E604" s="1">
        <v>4.6583952903747559</v>
      </c>
      <c r="F604" s="1">
        <v>4.6673130989074707</v>
      </c>
      <c r="G604" s="1">
        <v>3</v>
      </c>
      <c r="H604" s="1">
        <v>2</v>
      </c>
      <c r="I604" s="1">
        <f t="shared" si="27"/>
        <v>4.6659815591924332</v>
      </c>
      <c r="J604" s="1">
        <f t="shared" si="26"/>
        <v>1.0002853718340172</v>
      </c>
    </row>
    <row r="605" spans="1:10">
      <c r="A605" s="1">
        <v>26</v>
      </c>
      <c r="B605" s="1" t="s">
        <v>26</v>
      </c>
      <c r="C605" s="3">
        <v>41426</v>
      </c>
      <c r="D605" s="1">
        <v>103.40365682137833</v>
      </c>
      <c r="E605" s="1">
        <v>4.6386404037475586</v>
      </c>
      <c r="F605" s="1">
        <v>4.6559405326843262</v>
      </c>
      <c r="G605" s="1">
        <v>4</v>
      </c>
      <c r="H605" s="1">
        <v>3</v>
      </c>
      <c r="I605" s="1">
        <f t="shared" si="27"/>
        <v>4.6659815591924332</v>
      </c>
      <c r="J605" s="1">
        <f t="shared" si="26"/>
        <v>0.99784803553534729</v>
      </c>
    </row>
    <row r="606" spans="1:10">
      <c r="A606" s="1">
        <v>27</v>
      </c>
      <c r="B606" s="1" t="s">
        <v>27</v>
      </c>
      <c r="C606" s="3">
        <v>41426</v>
      </c>
      <c r="D606" s="1">
        <v>103.58338297592599</v>
      </c>
      <c r="E606" s="1">
        <v>4.6403770446777344</v>
      </c>
      <c r="F606" s="1">
        <v>4.6557173728942871</v>
      </c>
      <c r="G606" s="1">
        <v>2</v>
      </c>
      <c r="H606" s="1">
        <v>2</v>
      </c>
      <c r="I606" s="1">
        <f t="shared" si="27"/>
        <v>4.6659815591924332</v>
      </c>
      <c r="J606" s="1">
        <f t="shared" si="26"/>
        <v>0.9978002085589206</v>
      </c>
    </row>
    <row r="607" spans="1:10">
      <c r="A607" s="1">
        <v>28</v>
      </c>
      <c r="B607" s="1" t="s">
        <v>28</v>
      </c>
      <c r="C607" s="3">
        <v>41426</v>
      </c>
      <c r="D607" s="1">
        <v>102.96276162000545</v>
      </c>
      <c r="E607" s="1">
        <v>4.6343674659729004</v>
      </c>
      <c r="F607" s="1">
        <v>4.6663894653320313</v>
      </c>
      <c r="G607" s="1">
        <v>2</v>
      </c>
      <c r="H607" s="1">
        <v>2</v>
      </c>
      <c r="I607" s="1">
        <f t="shared" si="27"/>
        <v>4.6659815591924332</v>
      </c>
      <c r="J607" s="1">
        <f t="shared" si="26"/>
        <v>1.0000874212926956</v>
      </c>
    </row>
    <row r="608" spans="1:10">
      <c r="A608" s="1">
        <v>29</v>
      </c>
      <c r="B608" s="1" t="s">
        <v>29</v>
      </c>
      <c r="C608" s="3">
        <v>41426</v>
      </c>
      <c r="D608" s="1">
        <v>104.6989232863191</v>
      </c>
      <c r="E608" s="1">
        <v>4.6510887145996094</v>
      </c>
      <c r="F608" s="1">
        <v>4.6588068008422852</v>
      </c>
      <c r="G608" s="1">
        <v>5</v>
      </c>
      <c r="H608" s="1">
        <v>4</v>
      </c>
      <c r="I608" s="1">
        <f t="shared" si="27"/>
        <v>4.6659815591924332</v>
      </c>
      <c r="J608" s="1">
        <f t="shared" si="26"/>
        <v>0.99846232603812735</v>
      </c>
    </row>
    <row r="609" spans="1:10">
      <c r="A609" s="1">
        <v>30</v>
      </c>
      <c r="B609" s="1" t="s">
        <v>30</v>
      </c>
      <c r="C609" s="3">
        <v>41426</v>
      </c>
      <c r="D609" s="1">
        <v>103.78317334839075</v>
      </c>
      <c r="E609" s="1">
        <v>4.6423039436340332</v>
      </c>
      <c r="F609" s="1">
        <v>4.6574149131774902</v>
      </c>
      <c r="G609" s="1">
        <v>4</v>
      </c>
      <c r="H609" s="1">
        <v>3</v>
      </c>
      <c r="I609" s="1">
        <f t="shared" si="27"/>
        <v>4.6659815591924332</v>
      </c>
      <c r="J609" s="1">
        <f t="shared" si="26"/>
        <v>0.99816402060182474</v>
      </c>
    </row>
    <row r="610" spans="1:10">
      <c r="A610" s="1">
        <v>31</v>
      </c>
      <c r="B610" s="1" t="s">
        <v>31</v>
      </c>
      <c r="C610" s="3">
        <v>41426</v>
      </c>
      <c r="D610" s="1">
        <v>106.8474679862519</v>
      </c>
      <c r="E610" s="1">
        <v>4.6714024543762207</v>
      </c>
      <c r="F610" s="1">
        <v>4.6775665283203125</v>
      </c>
      <c r="G610" s="1">
        <v>2</v>
      </c>
      <c r="H610" s="1">
        <v>2</v>
      </c>
      <c r="I610" s="1">
        <f t="shared" si="27"/>
        <v>4.6659815591924332</v>
      </c>
      <c r="J610" s="1">
        <f t="shared" si="26"/>
        <v>1.0024828578897951</v>
      </c>
    </row>
    <row r="611" spans="1:10">
      <c r="A611" s="1">
        <v>32</v>
      </c>
      <c r="B611" s="1" t="s">
        <v>32</v>
      </c>
      <c r="C611" s="3">
        <v>41426</v>
      </c>
      <c r="D611" s="1">
        <v>104.33571819219935</v>
      </c>
      <c r="E611" s="1">
        <v>4.647613525390625</v>
      </c>
      <c r="F611" s="1">
        <v>4.6539278030395508</v>
      </c>
      <c r="G611" s="1">
        <v>4</v>
      </c>
      <c r="H611" s="1">
        <v>3</v>
      </c>
      <c r="I611" s="1">
        <f t="shared" si="27"/>
        <v>4.6659815591924332</v>
      </c>
      <c r="J611" s="1">
        <f t="shared" si="26"/>
        <v>0.99741667299796</v>
      </c>
    </row>
    <row r="612" spans="1:10">
      <c r="A612" s="1">
        <v>33</v>
      </c>
      <c r="B612" s="1" t="s">
        <v>33</v>
      </c>
      <c r="C612" s="3">
        <v>41426</v>
      </c>
      <c r="D612" s="1">
        <v>106.44911386231165</v>
      </c>
      <c r="E612" s="1">
        <v>4.6676669120788574</v>
      </c>
      <c r="F612" s="1">
        <v>4.6716175079345703</v>
      </c>
      <c r="G612" s="1">
        <v>2</v>
      </c>
      <c r="H612" s="1">
        <v>2</v>
      </c>
      <c r="I612" s="1">
        <f t="shared" si="27"/>
        <v>4.6659815591924332</v>
      </c>
      <c r="J612" s="1">
        <f t="shared" si="26"/>
        <v>1.0012078806293252</v>
      </c>
    </row>
    <row r="613" spans="1:10">
      <c r="A613" s="1">
        <v>34</v>
      </c>
      <c r="B613" s="1" t="s">
        <v>34</v>
      </c>
      <c r="C613" s="3">
        <v>41426</v>
      </c>
      <c r="D613" s="1">
        <v>104.95533615420781</v>
      </c>
      <c r="E613" s="1">
        <v>4.6535348892211914</v>
      </c>
      <c r="F613" s="1">
        <v>4.6643462181091309</v>
      </c>
      <c r="G613" s="1">
        <v>5</v>
      </c>
      <c r="H613" s="1">
        <v>4</v>
      </c>
      <c r="I613" s="1">
        <f t="shared" si="27"/>
        <v>4.6659815591924332</v>
      </c>
      <c r="J613" s="1">
        <f t="shared" si="26"/>
        <v>0.99964951831408755</v>
      </c>
    </row>
    <row r="614" spans="1:10">
      <c r="A614" s="1">
        <v>1</v>
      </c>
      <c r="B614" s="1" t="s">
        <v>1</v>
      </c>
      <c r="C614" s="3">
        <v>41456</v>
      </c>
      <c r="D614" s="1">
        <v>105.54154277924845</v>
      </c>
      <c r="E614" s="1">
        <v>4.6591048240661621</v>
      </c>
      <c r="F614" s="1">
        <v>4.6544218063354492</v>
      </c>
      <c r="G614" s="1">
        <v>5</v>
      </c>
      <c r="H614" s="1">
        <v>4</v>
      </c>
      <c r="I614" s="1">
        <f>AVERAGE(F614:F647)</f>
        <v>4.6712518018834732</v>
      </c>
      <c r="J614" s="1">
        <f t="shared" si="26"/>
        <v>0.99639711232410166</v>
      </c>
    </row>
    <row r="615" spans="1:10">
      <c r="A615" s="1">
        <v>2</v>
      </c>
      <c r="B615" s="1" t="s">
        <v>2</v>
      </c>
      <c r="C615" s="3">
        <v>41456</v>
      </c>
      <c r="D615" s="1">
        <v>107.23776933053018</v>
      </c>
      <c r="E615" s="1">
        <v>4.6750483512878418</v>
      </c>
      <c r="F615" s="1">
        <v>4.6676440238952637</v>
      </c>
      <c r="G615" s="1">
        <v>4</v>
      </c>
      <c r="H615" s="1">
        <v>3</v>
      </c>
      <c r="I615" s="1">
        <f>I614</f>
        <v>4.6712518018834732</v>
      </c>
      <c r="J615" s="1">
        <f t="shared" si="26"/>
        <v>0.99922766355974324</v>
      </c>
    </row>
    <row r="616" spans="1:10">
      <c r="A616" s="1">
        <v>3</v>
      </c>
      <c r="B616" s="1" t="s">
        <v>3</v>
      </c>
      <c r="C616" s="3">
        <v>41456</v>
      </c>
      <c r="D616" s="1">
        <v>109.38960708517955</v>
      </c>
      <c r="E616" s="1">
        <v>4.694915771484375</v>
      </c>
      <c r="F616" s="1">
        <v>4.679049015045166</v>
      </c>
      <c r="G616" s="1">
        <v>1</v>
      </c>
      <c r="H616" s="1">
        <v>1</v>
      </c>
      <c r="I616" s="1">
        <f t="shared" ref="I616:I647" si="28">I615</f>
        <v>4.6712518018834732</v>
      </c>
      <c r="J616" s="1">
        <f t="shared" si="26"/>
        <v>1.0016691913629123</v>
      </c>
    </row>
    <row r="617" spans="1:10">
      <c r="A617" s="1">
        <v>4</v>
      </c>
      <c r="B617" s="1" t="s">
        <v>4</v>
      </c>
      <c r="C617" s="3">
        <v>41456</v>
      </c>
      <c r="D617" s="1">
        <v>110.41295234230357</v>
      </c>
      <c r="E617" s="1">
        <v>4.7042274475097656</v>
      </c>
      <c r="F617" s="1">
        <v>4.6893515586853027</v>
      </c>
      <c r="G617" s="1">
        <v>1</v>
      </c>
      <c r="H617" s="1">
        <v>1</v>
      </c>
      <c r="I617" s="1">
        <f t="shared" si="28"/>
        <v>4.6712518018834732</v>
      </c>
      <c r="J617" s="1">
        <f t="shared" si="26"/>
        <v>1.0038747122975755</v>
      </c>
    </row>
    <row r="618" spans="1:10">
      <c r="A618" s="1">
        <v>5</v>
      </c>
      <c r="B618" s="1" t="s">
        <v>5</v>
      </c>
      <c r="C618" s="3">
        <v>41456</v>
      </c>
      <c r="D618" s="1">
        <v>110.29969650986342</v>
      </c>
      <c r="E618" s="1">
        <v>4.7032012939453125</v>
      </c>
      <c r="F618" s="1">
        <v>4.6856675148010254</v>
      </c>
      <c r="G618" s="1">
        <v>1</v>
      </c>
      <c r="H618" s="1">
        <v>1</v>
      </c>
      <c r="I618" s="1">
        <f t="shared" si="28"/>
        <v>4.6712518018834732</v>
      </c>
      <c r="J618" s="1">
        <f t="shared" si="26"/>
        <v>1.0030860492067115</v>
      </c>
    </row>
    <row r="619" spans="1:10">
      <c r="A619" s="1">
        <v>6</v>
      </c>
      <c r="B619" s="1" t="s">
        <v>6</v>
      </c>
      <c r="C619" s="3">
        <v>41456</v>
      </c>
      <c r="D619" s="1">
        <v>106.41421947449768</v>
      </c>
      <c r="E619" s="1">
        <v>4.6673393249511719</v>
      </c>
      <c r="F619" s="1">
        <v>4.6551661491394043</v>
      </c>
      <c r="G619" s="1">
        <v>5</v>
      </c>
      <c r="H619" s="1">
        <v>4</v>
      </c>
      <c r="I619" s="1">
        <f t="shared" si="28"/>
        <v>4.6712518018834732</v>
      </c>
      <c r="J619" s="1">
        <f t="shared" si="26"/>
        <v>0.99655645779198132</v>
      </c>
    </row>
    <row r="620" spans="1:10">
      <c r="A620" s="1">
        <v>7</v>
      </c>
      <c r="B620" s="1" t="s">
        <v>7</v>
      </c>
      <c r="C620" s="3">
        <v>41456</v>
      </c>
      <c r="D620" s="1">
        <v>106.63203425632094</v>
      </c>
      <c r="E620" s="1">
        <v>4.6693840026855469</v>
      </c>
      <c r="F620" s="1">
        <v>4.6607537269592285</v>
      </c>
      <c r="G620" s="1">
        <v>4</v>
      </c>
      <c r="H620" s="1">
        <v>3</v>
      </c>
      <c r="I620" s="1">
        <f t="shared" si="28"/>
        <v>4.6712518018834732</v>
      </c>
      <c r="J620" s="1">
        <f t="shared" si="26"/>
        <v>0.99775262063158066</v>
      </c>
    </row>
    <row r="621" spans="1:10">
      <c r="A621" s="1">
        <v>8</v>
      </c>
      <c r="B621" s="1" t="s">
        <v>8</v>
      </c>
      <c r="C621" s="3">
        <v>41456</v>
      </c>
      <c r="D621" s="1">
        <v>107.85768645357687</v>
      </c>
      <c r="E621" s="1">
        <v>4.6808128356933594</v>
      </c>
      <c r="F621" s="1">
        <v>4.6717500686645508</v>
      </c>
      <c r="G621" s="1">
        <v>3</v>
      </c>
      <c r="H621" s="1">
        <v>2</v>
      </c>
      <c r="I621" s="1">
        <f t="shared" si="28"/>
        <v>4.6712518018834732</v>
      </c>
      <c r="J621" s="1">
        <f t="shared" si="26"/>
        <v>1.0001066666500138</v>
      </c>
    </row>
    <row r="622" spans="1:10">
      <c r="A622" s="1">
        <v>9</v>
      </c>
      <c r="B622" s="1" t="s">
        <v>9</v>
      </c>
      <c r="C622" s="3">
        <v>41456</v>
      </c>
      <c r="D622" s="1">
        <v>108.51685363358322</v>
      </c>
      <c r="E622" s="1">
        <v>4.6869053840637207</v>
      </c>
      <c r="F622" s="1">
        <v>4.6729779243469238</v>
      </c>
      <c r="G622" s="1">
        <v>4</v>
      </c>
      <c r="H622" s="1">
        <v>3</v>
      </c>
      <c r="I622" s="1">
        <f t="shared" si="28"/>
        <v>4.6712518018834732</v>
      </c>
      <c r="J622" s="1">
        <f t="shared" si="26"/>
        <v>1.0003695203206033</v>
      </c>
    </row>
    <row r="623" spans="1:10">
      <c r="A623" s="1">
        <v>10</v>
      </c>
      <c r="B623" s="1" t="s">
        <v>10</v>
      </c>
      <c r="C623" s="3">
        <v>41456</v>
      </c>
      <c r="D623" s="1">
        <v>108.36458462637744</v>
      </c>
      <c r="E623" s="1">
        <v>4.6855010986328125</v>
      </c>
      <c r="F623" s="1">
        <v>4.6690664291381836</v>
      </c>
      <c r="G623" s="1">
        <v>4</v>
      </c>
      <c r="H623" s="1">
        <v>3</v>
      </c>
      <c r="I623" s="1">
        <f t="shared" si="28"/>
        <v>4.6712518018834732</v>
      </c>
      <c r="J623" s="1">
        <f t="shared" si="26"/>
        <v>0.99953216550124557</v>
      </c>
    </row>
    <row r="624" spans="1:10">
      <c r="A624" s="1">
        <v>11</v>
      </c>
      <c r="B624" s="1" t="s">
        <v>11</v>
      </c>
      <c r="C624" s="3">
        <v>41456</v>
      </c>
      <c r="D624" s="1">
        <v>107.65619980496385</v>
      </c>
      <c r="E624" s="1">
        <v>4.6789426803588867</v>
      </c>
      <c r="F624" s="1">
        <v>4.6702680587768555</v>
      </c>
      <c r="G624" s="1">
        <v>4</v>
      </c>
      <c r="H624" s="1">
        <v>3</v>
      </c>
      <c r="I624" s="1">
        <f t="shared" si="28"/>
        <v>4.6712518018834732</v>
      </c>
      <c r="J624" s="1">
        <f t="shared" si="26"/>
        <v>0.99978940482158951</v>
      </c>
    </row>
    <row r="625" spans="1:10">
      <c r="A625" s="1">
        <v>12</v>
      </c>
      <c r="B625" s="1" t="s">
        <v>12</v>
      </c>
      <c r="C625" s="3">
        <v>41456</v>
      </c>
      <c r="D625" s="1">
        <v>108.12917193411245</v>
      </c>
      <c r="E625" s="1">
        <v>4.6833267211914063</v>
      </c>
      <c r="F625" s="1">
        <v>4.6707158088684082</v>
      </c>
      <c r="G625" s="1">
        <v>4</v>
      </c>
      <c r="H625" s="1">
        <v>3</v>
      </c>
      <c r="I625" s="1">
        <f t="shared" si="28"/>
        <v>4.6712518018834732</v>
      </c>
      <c r="J625" s="1">
        <f t="shared" si="26"/>
        <v>0.99988525709214626</v>
      </c>
    </row>
    <row r="626" spans="1:10">
      <c r="A626" s="1">
        <v>13</v>
      </c>
      <c r="B626" s="1" t="s">
        <v>13</v>
      </c>
      <c r="C626" s="3">
        <v>41456</v>
      </c>
      <c r="D626" s="1">
        <v>109.08595599878508</v>
      </c>
      <c r="E626" s="1">
        <v>4.692136287689209</v>
      </c>
      <c r="F626" s="1">
        <v>4.682497501373291</v>
      </c>
      <c r="G626" s="1">
        <v>1</v>
      </c>
      <c r="H626" s="1">
        <v>1</v>
      </c>
      <c r="I626" s="1">
        <f t="shared" si="28"/>
        <v>4.6712518018834732</v>
      </c>
      <c r="J626" s="1">
        <f t="shared" si="26"/>
        <v>1.0024074273806614</v>
      </c>
    </row>
    <row r="627" spans="1:10">
      <c r="A627" s="1">
        <v>14</v>
      </c>
      <c r="B627" s="1" t="s">
        <v>14</v>
      </c>
      <c r="C627" s="3">
        <v>41456</v>
      </c>
      <c r="D627" s="1">
        <v>105.94298310079384</v>
      </c>
      <c r="E627" s="1">
        <v>4.6629009246826172</v>
      </c>
      <c r="F627" s="1">
        <v>4.6598081588745117</v>
      </c>
      <c r="G627" s="1">
        <v>3</v>
      </c>
      <c r="H627" s="1">
        <v>2</v>
      </c>
      <c r="I627" s="1">
        <f t="shared" si="28"/>
        <v>4.6712518018834732</v>
      </c>
      <c r="J627" s="1">
        <f t="shared" si="26"/>
        <v>0.99755019778545284</v>
      </c>
    </row>
    <row r="628" spans="1:10">
      <c r="A628" s="1">
        <v>15</v>
      </c>
      <c r="B628" s="1" t="s">
        <v>15</v>
      </c>
      <c r="C628" s="3">
        <v>41456</v>
      </c>
      <c r="D628" s="1">
        <v>107.95760025533944</v>
      </c>
      <c r="E628" s="1">
        <v>4.6817383766174316</v>
      </c>
      <c r="F628" s="1">
        <v>4.6682391166687012</v>
      </c>
      <c r="G628" s="1">
        <v>4</v>
      </c>
      <c r="H628" s="1">
        <v>3</v>
      </c>
      <c r="I628" s="1">
        <f t="shared" si="28"/>
        <v>4.6712518018834732</v>
      </c>
      <c r="J628" s="1">
        <f t="shared" si="26"/>
        <v>0.99935505827077076</v>
      </c>
    </row>
    <row r="629" spans="1:10">
      <c r="A629" s="1">
        <v>16</v>
      </c>
      <c r="B629" s="1" t="s">
        <v>16</v>
      </c>
      <c r="C629" s="3">
        <v>41456</v>
      </c>
      <c r="D629" s="1">
        <v>109.86949974136979</v>
      </c>
      <c r="E629" s="1">
        <v>4.6992931365966797</v>
      </c>
      <c r="F629" s="1">
        <v>4.6818633079528809</v>
      </c>
      <c r="G629" s="1">
        <v>2</v>
      </c>
      <c r="H629" s="1">
        <v>2</v>
      </c>
      <c r="I629" s="1">
        <f t="shared" si="28"/>
        <v>4.6712518018834732</v>
      </c>
      <c r="J629" s="1">
        <f t="shared" si="26"/>
        <v>1.002271662183813</v>
      </c>
    </row>
    <row r="630" spans="1:10">
      <c r="A630" s="1">
        <v>17</v>
      </c>
      <c r="B630" s="1" t="s">
        <v>17</v>
      </c>
      <c r="C630" s="3">
        <v>41456</v>
      </c>
      <c r="D630" s="1">
        <v>111.38969149035326</v>
      </c>
      <c r="E630" s="1">
        <v>4.7130346298217773</v>
      </c>
      <c r="F630" s="1">
        <v>4.6974234580993652</v>
      </c>
      <c r="G630" s="1">
        <v>1</v>
      </c>
      <c r="H630" s="1">
        <v>1</v>
      </c>
      <c r="I630" s="1">
        <f t="shared" si="28"/>
        <v>4.6712518018834732</v>
      </c>
      <c r="J630" s="1">
        <f t="shared" si="26"/>
        <v>1.0056027072240763</v>
      </c>
    </row>
    <row r="631" spans="1:10">
      <c r="A631" s="1">
        <v>18</v>
      </c>
      <c r="B631" s="1" t="s">
        <v>18</v>
      </c>
      <c r="C631" s="3">
        <v>41456</v>
      </c>
      <c r="D631" s="1">
        <v>106.16283084302688</v>
      </c>
      <c r="E631" s="1">
        <v>4.6649742126464844</v>
      </c>
      <c r="F631" s="1">
        <v>4.6618661880493164</v>
      </c>
      <c r="G631" s="1">
        <v>3</v>
      </c>
      <c r="H631" s="1">
        <v>2</v>
      </c>
      <c r="I631" s="1">
        <f t="shared" si="28"/>
        <v>4.6712518018834732</v>
      </c>
      <c r="J631" s="1">
        <f t="shared" si="26"/>
        <v>0.99799077116108947</v>
      </c>
    </row>
    <row r="632" spans="1:10">
      <c r="A632" s="1">
        <v>19</v>
      </c>
      <c r="B632" s="1" t="s">
        <v>19</v>
      </c>
      <c r="C632" s="3">
        <v>41456</v>
      </c>
      <c r="D632" s="1">
        <v>108.75893035128652</v>
      </c>
      <c r="E632" s="1">
        <v>4.6891336441040039</v>
      </c>
      <c r="F632" s="1">
        <v>4.6761441230773926</v>
      </c>
      <c r="G632" s="1">
        <v>3</v>
      </c>
      <c r="H632" s="1">
        <v>2</v>
      </c>
      <c r="I632" s="1">
        <f t="shared" si="28"/>
        <v>4.6712518018834732</v>
      </c>
      <c r="J632" s="1">
        <f t="shared" si="26"/>
        <v>1.0010473255138905</v>
      </c>
    </row>
    <row r="633" spans="1:10">
      <c r="A633" s="1">
        <v>20</v>
      </c>
      <c r="B633" s="1" t="s">
        <v>20</v>
      </c>
      <c r="C633" s="3">
        <v>41456</v>
      </c>
      <c r="D633" s="1">
        <v>109.29863831374743</v>
      </c>
      <c r="E633" s="1">
        <v>4.6940841674804688</v>
      </c>
      <c r="F633" s="1">
        <v>4.6810503005981445</v>
      </c>
      <c r="G633" s="1">
        <v>2</v>
      </c>
      <c r="H633" s="1">
        <v>2</v>
      </c>
      <c r="I633" s="1">
        <f t="shared" si="28"/>
        <v>4.6712518018834732</v>
      </c>
      <c r="J633" s="1">
        <f t="shared" si="26"/>
        <v>1.0020976173261995</v>
      </c>
    </row>
    <row r="634" spans="1:10">
      <c r="A634" s="1">
        <v>21</v>
      </c>
      <c r="B634" s="1" t="s">
        <v>21</v>
      </c>
      <c r="C634" s="3">
        <v>41456</v>
      </c>
      <c r="D634" s="1">
        <v>106.25492794778827</v>
      </c>
      <c r="E634" s="1">
        <v>4.6658411026000977</v>
      </c>
      <c r="F634" s="1">
        <v>4.6643209457397461</v>
      </c>
      <c r="G634" s="1">
        <v>4</v>
      </c>
      <c r="H634" s="1">
        <v>3</v>
      </c>
      <c r="I634" s="1">
        <f t="shared" si="28"/>
        <v>4.6712518018834732</v>
      </c>
      <c r="J634" s="1">
        <f t="shared" si="26"/>
        <v>0.99851627434407786</v>
      </c>
    </row>
    <row r="635" spans="1:10">
      <c r="A635" s="1">
        <v>22</v>
      </c>
      <c r="B635" s="1" t="s">
        <v>22</v>
      </c>
      <c r="C635" s="3">
        <v>41456</v>
      </c>
      <c r="D635" s="1">
        <v>108.94431573106857</v>
      </c>
      <c r="E635" s="1">
        <v>4.6908369064331055</v>
      </c>
      <c r="F635" s="1">
        <v>4.6724629402160645</v>
      </c>
      <c r="G635" s="1">
        <v>4</v>
      </c>
      <c r="H635" s="1">
        <v>3</v>
      </c>
      <c r="I635" s="1">
        <f t="shared" si="28"/>
        <v>4.6712518018834732</v>
      </c>
      <c r="J635" s="1">
        <f t="shared" si="26"/>
        <v>1.0002592748975987</v>
      </c>
    </row>
    <row r="636" spans="1:10">
      <c r="A636" s="1">
        <v>23</v>
      </c>
      <c r="B636" s="1" t="s">
        <v>23</v>
      </c>
      <c r="C636" s="3">
        <v>41456</v>
      </c>
      <c r="D636" s="1">
        <v>109.25163809720398</v>
      </c>
      <c r="E636" s="1">
        <v>4.6936540603637695</v>
      </c>
      <c r="F636" s="1">
        <v>4.6737871170043945</v>
      </c>
      <c r="G636" s="1">
        <v>4</v>
      </c>
      <c r="H636" s="1">
        <v>3</v>
      </c>
      <c r="I636" s="1">
        <f t="shared" si="28"/>
        <v>4.6712518018834732</v>
      </c>
      <c r="J636" s="1">
        <f t="shared" si="26"/>
        <v>1.0005427485454539</v>
      </c>
    </row>
    <row r="637" spans="1:10">
      <c r="A637" s="1">
        <v>24</v>
      </c>
      <c r="B637" s="1" t="s">
        <v>24</v>
      </c>
      <c r="C637" s="3">
        <v>41456</v>
      </c>
      <c r="D637" s="1">
        <v>107.8365650863069</v>
      </c>
      <c r="E637" s="1">
        <v>4.6806168556213379</v>
      </c>
      <c r="F637" s="1">
        <v>4.6765909194946289</v>
      </c>
      <c r="G637" s="1">
        <v>2</v>
      </c>
      <c r="H637" s="1">
        <v>2</v>
      </c>
      <c r="I637" s="1">
        <f t="shared" si="28"/>
        <v>4.6712518018834732</v>
      </c>
      <c r="J637" s="1">
        <f t="shared" si="26"/>
        <v>1.0011429736262565</v>
      </c>
    </row>
    <row r="638" spans="1:10">
      <c r="A638" s="1">
        <v>25</v>
      </c>
      <c r="B638" s="1" t="s">
        <v>25</v>
      </c>
      <c r="C638" s="3">
        <v>41456</v>
      </c>
      <c r="D638" s="1">
        <v>107.46937595357676</v>
      </c>
      <c r="E638" s="1">
        <v>4.6772060394287109</v>
      </c>
      <c r="F638" s="1">
        <v>4.6726207733154297</v>
      </c>
      <c r="G638" s="1">
        <v>3</v>
      </c>
      <c r="H638" s="1">
        <v>2</v>
      </c>
      <c r="I638" s="1">
        <f t="shared" si="28"/>
        <v>4.6712518018834732</v>
      </c>
      <c r="J638" s="1">
        <f t="shared" si="26"/>
        <v>1.0002930630781677</v>
      </c>
    </row>
    <row r="639" spans="1:10">
      <c r="A639" s="1">
        <v>26</v>
      </c>
      <c r="B639" s="1" t="s">
        <v>26</v>
      </c>
      <c r="C639" s="3">
        <v>41456</v>
      </c>
      <c r="D639" s="1">
        <v>106.19747899159664</v>
      </c>
      <c r="E639" s="1">
        <v>4.6653003692626953</v>
      </c>
      <c r="F639" s="1">
        <v>4.6606698036193848</v>
      </c>
      <c r="G639" s="1">
        <v>4</v>
      </c>
      <c r="H639" s="1">
        <v>3</v>
      </c>
      <c r="I639" s="1">
        <f t="shared" si="28"/>
        <v>4.6712518018834732</v>
      </c>
      <c r="J639" s="1">
        <f t="shared" si="26"/>
        <v>0.9977346547107947</v>
      </c>
    </row>
    <row r="640" spans="1:10">
      <c r="A640" s="1">
        <v>27</v>
      </c>
      <c r="B640" s="1" t="s">
        <v>27</v>
      </c>
      <c r="C640" s="3">
        <v>41456</v>
      </c>
      <c r="D640" s="1">
        <v>106.47323247773625</v>
      </c>
      <c r="E640" s="1">
        <v>4.6678934097290039</v>
      </c>
      <c r="F640" s="1">
        <v>4.660407543182373</v>
      </c>
      <c r="G640" s="1">
        <v>2</v>
      </c>
      <c r="H640" s="1">
        <v>2</v>
      </c>
      <c r="I640" s="1">
        <f t="shared" si="28"/>
        <v>4.6712518018834732</v>
      </c>
      <c r="J640" s="1">
        <f t="shared" si="26"/>
        <v>0.99767851120833873</v>
      </c>
    </row>
    <row r="641" spans="1:10">
      <c r="A641" s="1">
        <v>28</v>
      </c>
      <c r="B641" s="1" t="s">
        <v>28</v>
      </c>
      <c r="C641" s="3">
        <v>41456</v>
      </c>
      <c r="D641" s="1">
        <v>107.77134317205305</v>
      </c>
      <c r="E641" s="1">
        <v>4.6800117492675781</v>
      </c>
      <c r="F641" s="1">
        <v>4.671898365020752</v>
      </c>
      <c r="G641" s="1">
        <v>2</v>
      </c>
      <c r="H641" s="1">
        <v>2</v>
      </c>
      <c r="I641" s="1">
        <f t="shared" si="28"/>
        <v>4.6712518018834732</v>
      </c>
      <c r="J641" s="1">
        <f t="shared" si="26"/>
        <v>1.0001384132486753</v>
      </c>
    </row>
    <row r="642" spans="1:10">
      <c r="A642" s="1">
        <v>29</v>
      </c>
      <c r="B642" s="1" t="s">
        <v>29</v>
      </c>
      <c r="C642" s="3">
        <v>41456</v>
      </c>
      <c r="D642" s="1">
        <v>109.45712979794686</v>
      </c>
      <c r="E642" s="1">
        <v>4.6955327987670898</v>
      </c>
      <c r="F642" s="1">
        <v>4.6634731292724609</v>
      </c>
      <c r="G642" s="1">
        <v>5</v>
      </c>
      <c r="H642" s="1">
        <v>4</v>
      </c>
      <c r="I642" s="1">
        <f t="shared" si="28"/>
        <v>4.6712518018834732</v>
      </c>
      <c r="J642" s="1">
        <f t="shared" si="26"/>
        <v>0.9983347777125019</v>
      </c>
    </row>
    <row r="643" spans="1:10">
      <c r="A643" s="1">
        <v>30</v>
      </c>
      <c r="B643" s="1" t="s">
        <v>30</v>
      </c>
      <c r="C643" s="3">
        <v>41456</v>
      </c>
      <c r="D643" s="1">
        <v>106.9217458181119</v>
      </c>
      <c r="E643" s="1">
        <v>4.6720972061157227</v>
      </c>
      <c r="F643" s="1">
        <v>4.6623191833496094</v>
      </c>
      <c r="G643" s="1">
        <v>4</v>
      </c>
      <c r="H643" s="1">
        <v>3</v>
      </c>
      <c r="I643" s="1">
        <f t="shared" si="28"/>
        <v>4.6712518018834732</v>
      </c>
      <c r="J643" s="1">
        <f t="shared" ref="J643:J706" si="29">F643/I643</f>
        <v>0.99808774630169539</v>
      </c>
    </row>
    <row r="644" spans="1:10">
      <c r="A644" s="1">
        <v>31</v>
      </c>
      <c r="B644" s="1" t="s">
        <v>31</v>
      </c>
      <c r="C644" s="3">
        <v>41456</v>
      </c>
      <c r="D644" s="1">
        <v>109.36971683342287</v>
      </c>
      <c r="E644" s="1">
        <v>4.6947340965270996</v>
      </c>
      <c r="F644" s="1">
        <v>4.6836299896240234</v>
      </c>
      <c r="G644" s="1">
        <v>2</v>
      </c>
      <c r="H644" s="1">
        <v>2</v>
      </c>
      <c r="I644" s="1">
        <f t="shared" si="28"/>
        <v>4.6712518018834732</v>
      </c>
      <c r="J644" s="1">
        <f t="shared" si="29"/>
        <v>1.002649865232176</v>
      </c>
    </row>
    <row r="645" spans="1:10">
      <c r="A645" s="1">
        <v>32</v>
      </c>
      <c r="B645" s="1" t="s">
        <v>32</v>
      </c>
      <c r="C645" s="3">
        <v>41456</v>
      </c>
      <c r="D645" s="1">
        <v>106.97070744795109</v>
      </c>
      <c r="E645" s="1">
        <v>4.6725549697875977</v>
      </c>
      <c r="F645" s="1">
        <v>4.658294677734375</v>
      </c>
      <c r="G645" s="1">
        <v>4</v>
      </c>
      <c r="H645" s="1">
        <v>3</v>
      </c>
      <c r="I645" s="1">
        <f t="shared" si="28"/>
        <v>4.6712518018834732</v>
      </c>
      <c r="J645" s="1">
        <f t="shared" si="29"/>
        <v>0.9972261987367339</v>
      </c>
    </row>
    <row r="646" spans="1:10">
      <c r="A646" s="1">
        <v>33</v>
      </c>
      <c r="B646" s="1" t="s">
        <v>33</v>
      </c>
      <c r="C646" s="3">
        <v>41456</v>
      </c>
      <c r="D646" s="1">
        <v>109.55611910229661</v>
      </c>
      <c r="E646" s="1">
        <v>4.696436882019043</v>
      </c>
      <c r="F646" s="1">
        <v>4.6772093772888184</v>
      </c>
      <c r="G646" s="1">
        <v>2</v>
      </c>
      <c r="H646" s="1">
        <v>2</v>
      </c>
      <c r="I646" s="1">
        <f t="shared" si="28"/>
        <v>4.6712518018834732</v>
      </c>
      <c r="J646" s="1">
        <f t="shared" si="29"/>
        <v>1.0012753702129573</v>
      </c>
    </row>
    <row r="647" spans="1:10">
      <c r="A647" s="1">
        <v>34</v>
      </c>
      <c r="B647" s="1" t="s">
        <v>34</v>
      </c>
      <c r="C647" s="3">
        <v>41456</v>
      </c>
      <c r="D647" s="1">
        <v>107.62979252318576</v>
      </c>
      <c r="E647" s="1">
        <v>4.6786975860595703</v>
      </c>
      <c r="F647" s="1">
        <v>4.6691522598266602</v>
      </c>
      <c r="G647" s="1">
        <v>5</v>
      </c>
      <c r="H647" s="1">
        <v>4</v>
      </c>
      <c r="I647" s="1">
        <f t="shared" si="28"/>
        <v>4.6712518018834732</v>
      </c>
      <c r="J647" s="1">
        <f t="shared" si="29"/>
        <v>0.99955053973841301</v>
      </c>
    </row>
    <row r="648" spans="1:10">
      <c r="A648" s="1">
        <v>1</v>
      </c>
      <c r="B648" s="1" t="s">
        <v>1</v>
      </c>
      <c r="C648" s="4">
        <v>41487</v>
      </c>
      <c r="D648" s="1">
        <v>106.37025876170422</v>
      </c>
      <c r="E648" s="1">
        <v>4.6669259071350098</v>
      </c>
      <c r="F648" s="1">
        <v>4.6585254669189453</v>
      </c>
      <c r="G648" s="1">
        <v>5</v>
      </c>
      <c r="H648" s="1">
        <v>4</v>
      </c>
      <c r="I648" s="1">
        <f>AVERAGE(F648:F681)</f>
        <v>4.6765165328979492</v>
      </c>
      <c r="J648" s="1">
        <f t="shared" si="29"/>
        <v>0.99615289161228404</v>
      </c>
    </row>
    <row r="649" spans="1:10">
      <c r="A649" s="1">
        <v>2</v>
      </c>
      <c r="B649" s="1" t="s">
        <v>2</v>
      </c>
      <c r="C649" s="4">
        <v>41487</v>
      </c>
      <c r="D649" s="1">
        <v>108.24581588470191</v>
      </c>
      <c r="E649" s="1">
        <v>4.6844048500061035</v>
      </c>
      <c r="F649" s="1">
        <v>4.6725311279296875</v>
      </c>
      <c r="G649" s="1">
        <v>4</v>
      </c>
      <c r="H649" s="1">
        <v>3</v>
      </c>
      <c r="I649" s="1">
        <f>I648</f>
        <v>4.6765165328979492</v>
      </c>
      <c r="J649" s="1">
        <f t="shared" si="29"/>
        <v>0.99914778341095867</v>
      </c>
    </row>
    <row r="650" spans="1:10">
      <c r="A650" s="1">
        <v>3</v>
      </c>
      <c r="B650" s="1" t="s">
        <v>3</v>
      </c>
      <c r="C650" s="4">
        <v>41487</v>
      </c>
      <c r="D650" s="1">
        <v>110.18675605582516</v>
      </c>
      <c r="E650" s="1">
        <v>4.702176570892334</v>
      </c>
      <c r="F650" s="1">
        <v>4.6849164962768555</v>
      </c>
      <c r="G650" s="1">
        <v>1</v>
      </c>
      <c r="H650" s="1">
        <v>1</v>
      </c>
      <c r="I650" s="1">
        <f t="shared" ref="I650:I681" si="30">I649</f>
        <v>4.6765165328979492</v>
      </c>
      <c r="J650" s="1">
        <f t="shared" si="29"/>
        <v>1.0017962009371324</v>
      </c>
    </row>
    <row r="651" spans="1:10">
      <c r="A651" s="1">
        <v>4</v>
      </c>
      <c r="B651" s="1" t="s">
        <v>4</v>
      </c>
      <c r="C651" s="4">
        <v>41487</v>
      </c>
      <c r="D651" s="1">
        <v>111.39593362748278</v>
      </c>
      <c r="E651" s="1">
        <v>4.7130908966064453</v>
      </c>
      <c r="F651" s="1">
        <v>4.6959424018859863</v>
      </c>
      <c r="G651" s="1">
        <v>1</v>
      </c>
      <c r="H651" s="1">
        <v>1</v>
      </c>
      <c r="I651" s="1">
        <f t="shared" si="30"/>
        <v>4.6765165328979492</v>
      </c>
      <c r="J651" s="1">
        <f t="shared" si="29"/>
        <v>1.004153918595472</v>
      </c>
    </row>
    <row r="652" spans="1:10">
      <c r="A652" s="1">
        <v>5</v>
      </c>
      <c r="B652" s="1" t="s">
        <v>5</v>
      </c>
      <c r="C652" s="4">
        <v>41487</v>
      </c>
      <c r="D652" s="1">
        <v>111.08159392789373</v>
      </c>
      <c r="E652" s="1">
        <v>4.7102651596069336</v>
      </c>
      <c r="F652" s="1">
        <v>4.6920309066772461</v>
      </c>
      <c r="G652" s="1">
        <v>1</v>
      </c>
      <c r="H652" s="1">
        <v>1</v>
      </c>
      <c r="I652" s="1">
        <f t="shared" si="30"/>
        <v>4.6765165328979492</v>
      </c>
      <c r="J652" s="1">
        <f t="shared" si="29"/>
        <v>1.0033175064538227</v>
      </c>
    </row>
    <row r="653" spans="1:10">
      <c r="A653" s="1">
        <v>6</v>
      </c>
      <c r="B653" s="1" t="s">
        <v>6</v>
      </c>
      <c r="C653" s="4">
        <v>41487</v>
      </c>
      <c r="D653" s="1">
        <v>107.93854033290653</v>
      </c>
      <c r="E653" s="1">
        <v>4.6815619468688965</v>
      </c>
      <c r="F653" s="1">
        <v>4.6593108177185059</v>
      </c>
      <c r="G653" s="1">
        <v>5</v>
      </c>
      <c r="H653" s="1">
        <v>4</v>
      </c>
      <c r="I653" s="1">
        <f t="shared" si="30"/>
        <v>4.6765165328979492</v>
      </c>
      <c r="J653" s="1">
        <f t="shared" si="29"/>
        <v>0.99632082661134502</v>
      </c>
    </row>
    <row r="654" spans="1:10">
      <c r="A654" s="1">
        <v>7</v>
      </c>
      <c r="B654" s="1" t="s">
        <v>7</v>
      </c>
      <c r="C654" s="4">
        <v>41487</v>
      </c>
      <c r="D654" s="1">
        <v>110.053430719712</v>
      </c>
      <c r="E654" s="1">
        <v>4.7009658813476563</v>
      </c>
      <c r="F654" s="1">
        <v>4.6654515266418457</v>
      </c>
      <c r="G654" s="1">
        <v>4</v>
      </c>
      <c r="H654" s="1">
        <v>3</v>
      </c>
      <c r="I654" s="1">
        <f t="shared" si="30"/>
        <v>4.6765165328979492</v>
      </c>
      <c r="J654" s="1">
        <f t="shared" si="29"/>
        <v>0.99763392127916917</v>
      </c>
    </row>
    <row r="655" spans="1:10">
      <c r="A655" s="1">
        <v>8</v>
      </c>
      <c r="B655" s="1" t="s">
        <v>8</v>
      </c>
      <c r="C655" s="4">
        <v>41487</v>
      </c>
      <c r="D655" s="1">
        <v>108.76288659793813</v>
      </c>
      <c r="E655" s="1">
        <v>4.6891703605651855</v>
      </c>
      <c r="F655" s="1">
        <v>4.6770644187927246</v>
      </c>
      <c r="G655" s="1">
        <v>3</v>
      </c>
      <c r="H655" s="1">
        <v>2</v>
      </c>
      <c r="I655" s="1">
        <f t="shared" si="30"/>
        <v>4.6765165328979492</v>
      </c>
      <c r="J655" s="1">
        <f t="shared" si="29"/>
        <v>1.0001171568390534</v>
      </c>
    </row>
    <row r="656" spans="1:10">
      <c r="A656" s="1">
        <v>9</v>
      </c>
      <c r="B656" s="1" t="s">
        <v>9</v>
      </c>
      <c r="C656" s="4">
        <v>41487</v>
      </c>
      <c r="D656" s="1">
        <v>109.92142803727134</v>
      </c>
      <c r="E656" s="1">
        <v>4.699765682220459</v>
      </c>
      <c r="F656" s="1">
        <v>4.6781048774719238</v>
      </c>
      <c r="G656" s="1">
        <v>4</v>
      </c>
      <c r="H656" s="1">
        <v>3</v>
      </c>
      <c r="I656" s="1">
        <f t="shared" si="30"/>
        <v>4.6765165328979492</v>
      </c>
      <c r="J656" s="1">
        <f t="shared" si="29"/>
        <v>1.0003396426726605</v>
      </c>
    </row>
    <row r="657" spans="1:10">
      <c r="A657" s="1">
        <v>10</v>
      </c>
      <c r="B657" s="1" t="s">
        <v>10</v>
      </c>
      <c r="C657" s="4">
        <v>41487</v>
      </c>
      <c r="D657" s="1">
        <v>109.57366590870726</v>
      </c>
      <c r="E657" s="1">
        <v>4.6965970993041992</v>
      </c>
      <c r="F657" s="1">
        <v>4.6739821434020996</v>
      </c>
      <c r="G657" s="1">
        <v>4</v>
      </c>
      <c r="H657" s="1">
        <v>3</v>
      </c>
      <c r="I657" s="1">
        <f t="shared" si="30"/>
        <v>4.6765165328979492</v>
      </c>
      <c r="J657" s="1">
        <f t="shared" si="29"/>
        <v>0.99945806040072327</v>
      </c>
    </row>
    <row r="658" spans="1:10">
      <c r="A658" s="1">
        <v>11</v>
      </c>
      <c r="B658" s="1" t="s">
        <v>11</v>
      </c>
      <c r="C658" s="4">
        <v>41487</v>
      </c>
      <c r="D658" s="1">
        <v>108.8423722173702</v>
      </c>
      <c r="E658" s="1">
        <v>4.6899008750915527</v>
      </c>
      <c r="F658" s="1">
        <v>4.6753401756286621</v>
      </c>
      <c r="G658" s="1">
        <v>4</v>
      </c>
      <c r="H658" s="1">
        <v>3</v>
      </c>
      <c r="I658" s="1">
        <f t="shared" si="30"/>
        <v>4.6765165328979492</v>
      </c>
      <c r="J658" s="1">
        <f t="shared" si="29"/>
        <v>0.99974845437602711</v>
      </c>
    </row>
    <row r="659" spans="1:10">
      <c r="A659" s="1">
        <v>12</v>
      </c>
      <c r="B659" s="1" t="s">
        <v>12</v>
      </c>
      <c r="C659" s="4">
        <v>41487</v>
      </c>
      <c r="D659" s="1">
        <v>109.04388936625854</v>
      </c>
      <c r="E659" s="1">
        <v>4.6917505264282227</v>
      </c>
      <c r="F659" s="1">
        <v>4.6757397651672363</v>
      </c>
      <c r="G659" s="1">
        <v>4</v>
      </c>
      <c r="H659" s="1">
        <v>3</v>
      </c>
      <c r="I659" s="1">
        <f t="shared" si="30"/>
        <v>4.6765165328979492</v>
      </c>
      <c r="J659" s="1">
        <f t="shared" si="29"/>
        <v>0.99983390035612008</v>
      </c>
    </row>
    <row r="660" spans="1:10">
      <c r="A660" s="1">
        <v>13</v>
      </c>
      <c r="B660" s="1" t="s">
        <v>13</v>
      </c>
      <c r="C660" s="4">
        <v>41487</v>
      </c>
      <c r="D660" s="1">
        <v>110.32789682101816</v>
      </c>
      <c r="E660" s="1">
        <v>4.7034568786621094</v>
      </c>
      <c r="F660" s="1">
        <v>4.6888189315795898</v>
      </c>
      <c r="G660" s="1">
        <v>1</v>
      </c>
      <c r="H660" s="1">
        <v>1</v>
      </c>
      <c r="I660" s="1">
        <f t="shared" si="30"/>
        <v>4.6765165328979492</v>
      </c>
      <c r="J660" s="1">
        <f t="shared" si="29"/>
        <v>1.0026306757594241</v>
      </c>
    </row>
    <row r="661" spans="1:10">
      <c r="A661" s="1">
        <v>14</v>
      </c>
      <c r="B661" s="1" t="s">
        <v>14</v>
      </c>
      <c r="C661" s="4">
        <v>41487</v>
      </c>
      <c r="D661" s="1">
        <v>107.22315902035636</v>
      </c>
      <c r="E661" s="1">
        <v>4.6749124526977539</v>
      </c>
      <c r="F661" s="1">
        <v>4.6644277572631836</v>
      </c>
      <c r="G661" s="1">
        <v>3</v>
      </c>
      <c r="H661" s="1">
        <v>2</v>
      </c>
      <c r="I661" s="1">
        <f t="shared" si="30"/>
        <v>4.6765165328979492</v>
      </c>
      <c r="J661" s="1">
        <f t="shared" si="29"/>
        <v>0.99741500419174733</v>
      </c>
    </row>
    <row r="662" spans="1:10">
      <c r="A662" s="1">
        <v>15</v>
      </c>
      <c r="B662" s="1" t="s">
        <v>15</v>
      </c>
      <c r="C662" s="4">
        <v>41487</v>
      </c>
      <c r="D662" s="1">
        <v>109.15391898320701</v>
      </c>
      <c r="E662" s="1">
        <v>4.6927590370178223</v>
      </c>
      <c r="F662" s="1">
        <v>4.6729774475097656</v>
      </c>
      <c r="G662" s="1">
        <v>4</v>
      </c>
      <c r="H662" s="1">
        <v>3</v>
      </c>
      <c r="I662" s="1">
        <f t="shared" si="30"/>
        <v>4.6765165328979492</v>
      </c>
      <c r="J662" s="1">
        <f t="shared" si="29"/>
        <v>0.99924322188037029</v>
      </c>
    </row>
    <row r="663" spans="1:10">
      <c r="A663" s="1">
        <v>16</v>
      </c>
      <c r="B663" s="1" t="s">
        <v>16</v>
      </c>
      <c r="C663" s="4">
        <v>41487</v>
      </c>
      <c r="D663" s="1">
        <v>111.3670179691006</v>
      </c>
      <c r="E663" s="1">
        <v>4.7128310203552246</v>
      </c>
      <c r="F663" s="1">
        <v>4.6876511573791504</v>
      </c>
      <c r="G663" s="1">
        <v>2</v>
      </c>
      <c r="H663" s="1">
        <v>2</v>
      </c>
      <c r="I663" s="1">
        <f t="shared" si="30"/>
        <v>4.6765165328979492</v>
      </c>
      <c r="J663" s="1">
        <f t="shared" si="29"/>
        <v>1.0023809654906322</v>
      </c>
    </row>
    <row r="664" spans="1:10">
      <c r="A664" s="1">
        <v>17</v>
      </c>
      <c r="B664" s="1" t="s">
        <v>17</v>
      </c>
      <c r="C664" s="4">
        <v>41487</v>
      </c>
      <c r="D664" s="1">
        <v>113.32390381895333</v>
      </c>
      <c r="E664" s="1">
        <v>4.730250358581543</v>
      </c>
      <c r="F664" s="1">
        <v>4.7045507431030273</v>
      </c>
      <c r="G664" s="1">
        <v>1</v>
      </c>
      <c r="H664" s="1">
        <v>1</v>
      </c>
      <c r="I664" s="1">
        <f t="shared" si="30"/>
        <v>4.6765165328979492</v>
      </c>
      <c r="J664" s="1">
        <f t="shared" si="29"/>
        <v>1.0059946778778319</v>
      </c>
    </row>
    <row r="665" spans="1:10">
      <c r="A665" s="1">
        <v>18</v>
      </c>
      <c r="B665" s="1" t="s">
        <v>18</v>
      </c>
      <c r="C665" s="4">
        <v>41487</v>
      </c>
      <c r="D665" s="1">
        <v>106.96272932194105</v>
      </c>
      <c r="E665" s="1">
        <v>4.672480583190918</v>
      </c>
      <c r="F665" s="1">
        <v>4.6667098999023438</v>
      </c>
      <c r="G665" s="1">
        <v>3</v>
      </c>
      <c r="H665" s="1">
        <v>2</v>
      </c>
      <c r="I665" s="1">
        <f t="shared" si="30"/>
        <v>4.6765165328979492</v>
      </c>
      <c r="J665" s="1">
        <f t="shared" si="29"/>
        <v>0.99790300474153815</v>
      </c>
    </row>
    <row r="666" spans="1:10">
      <c r="A666" s="1">
        <v>19</v>
      </c>
      <c r="B666" s="1" t="s">
        <v>19</v>
      </c>
      <c r="C666" s="4">
        <v>41487</v>
      </c>
      <c r="D666" s="1">
        <v>109.96375898433254</v>
      </c>
      <c r="E666" s="1">
        <v>4.7001509666442871</v>
      </c>
      <c r="F666" s="1">
        <v>4.6815977096557617</v>
      </c>
      <c r="G666" s="1">
        <v>3</v>
      </c>
      <c r="H666" s="1">
        <v>2</v>
      </c>
      <c r="I666" s="1">
        <f t="shared" si="30"/>
        <v>4.6765165328979492</v>
      </c>
      <c r="J666" s="1">
        <f t="shared" si="29"/>
        <v>1.0010865302671481</v>
      </c>
    </row>
    <row r="667" spans="1:10">
      <c r="A667" s="1">
        <v>20</v>
      </c>
      <c r="B667" s="1" t="s">
        <v>20</v>
      </c>
      <c r="C667" s="4">
        <v>41487</v>
      </c>
      <c r="D667" s="1">
        <v>113.22596388482187</v>
      </c>
      <c r="E667" s="1">
        <v>4.7293853759765625</v>
      </c>
      <c r="F667" s="1">
        <v>4.6871953010559082</v>
      </c>
      <c r="G667" s="1">
        <v>2</v>
      </c>
      <c r="H667" s="1">
        <v>2</v>
      </c>
      <c r="I667" s="1">
        <f t="shared" si="30"/>
        <v>4.6765165328979492</v>
      </c>
      <c r="J667" s="1">
        <f t="shared" si="29"/>
        <v>1.0022834877376861</v>
      </c>
    </row>
    <row r="668" spans="1:10">
      <c r="A668" s="1">
        <v>21</v>
      </c>
      <c r="B668" s="1" t="s">
        <v>21</v>
      </c>
      <c r="C668" s="4">
        <v>41487</v>
      </c>
      <c r="D668" s="1">
        <v>109.85961347507993</v>
      </c>
      <c r="E668" s="1">
        <v>4.6992034912109375</v>
      </c>
      <c r="F668" s="1">
        <v>4.6695551872253418</v>
      </c>
      <c r="G668" s="1">
        <v>4</v>
      </c>
      <c r="H668" s="1">
        <v>3</v>
      </c>
      <c r="I668" s="1">
        <f t="shared" si="30"/>
        <v>4.6765165328979492</v>
      </c>
      <c r="J668" s="1">
        <f t="shared" si="29"/>
        <v>0.99851142498403755</v>
      </c>
    </row>
    <row r="669" spans="1:10">
      <c r="A669" s="1">
        <v>22</v>
      </c>
      <c r="B669" s="1" t="s">
        <v>22</v>
      </c>
      <c r="C669" s="4">
        <v>41487</v>
      </c>
      <c r="D669" s="1">
        <v>110.35474161607463</v>
      </c>
      <c r="E669" s="1">
        <v>4.703700065612793</v>
      </c>
      <c r="F669" s="1">
        <v>4.677546501159668</v>
      </c>
      <c r="G669" s="1">
        <v>4</v>
      </c>
      <c r="H669" s="1">
        <v>3</v>
      </c>
      <c r="I669" s="1">
        <f t="shared" si="30"/>
        <v>4.6765165328979492</v>
      </c>
      <c r="J669" s="1">
        <f t="shared" si="29"/>
        <v>1.0002202426217193</v>
      </c>
    </row>
    <row r="670" spans="1:10">
      <c r="A670" s="1">
        <v>23</v>
      </c>
      <c r="B670" s="1" t="s">
        <v>23</v>
      </c>
      <c r="C670" s="4">
        <v>41487</v>
      </c>
      <c r="D670" s="1">
        <v>109.59126492728994</v>
      </c>
      <c r="E670" s="1">
        <v>4.6967577934265137</v>
      </c>
      <c r="F670" s="1">
        <v>4.6791224479675293</v>
      </c>
      <c r="G670" s="1">
        <v>4</v>
      </c>
      <c r="H670" s="1">
        <v>3</v>
      </c>
      <c r="I670" s="1">
        <f t="shared" si="30"/>
        <v>4.6765165328979492</v>
      </c>
      <c r="J670" s="1">
        <f t="shared" si="29"/>
        <v>1.0005572342257849</v>
      </c>
    </row>
    <row r="671" spans="1:10">
      <c r="A671" s="1">
        <v>24</v>
      </c>
      <c r="B671" s="1" t="s">
        <v>24</v>
      </c>
      <c r="C671" s="4">
        <v>41487</v>
      </c>
      <c r="D671" s="1">
        <v>109.65994440410186</v>
      </c>
      <c r="E671" s="1">
        <v>4.6973843574523926</v>
      </c>
      <c r="F671" s="1">
        <v>4.6821761131286621</v>
      </c>
      <c r="G671" s="1">
        <v>2</v>
      </c>
      <c r="H671" s="1">
        <v>2</v>
      </c>
      <c r="I671" s="1">
        <f t="shared" si="30"/>
        <v>4.6765165328979492</v>
      </c>
      <c r="J671" s="1">
        <f t="shared" si="29"/>
        <v>1.0012102128135119</v>
      </c>
    </row>
    <row r="672" spans="1:10">
      <c r="A672" s="1">
        <v>25</v>
      </c>
      <c r="B672" s="1" t="s">
        <v>25</v>
      </c>
      <c r="C672" s="4">
        <v>41487</v>
      </c>
      <c r="D672" s="1">
        <v>108.3506253664811</v>
      </c>
      <c r="E672" s="1">
        <v>4.6853723526000977</v>
      </c>
      <c r="F672" s="1">
        <v>4.677922248840332</v>
      </c>
      <c r="G672" s="1">
        <v>3</v>
      </c>
      <c r="H672" s="1">
        <v>2</v>
      </c>
      <c r="I672" s="1">
        <f t="shared" si="30"/>
        <v>4.6765165328979492</v>
      </c>
      <c r="J672" s="1">
        <f t="shared" si="29"/>
        <v>1.000300590392976</v>
      </c>
    </row>
    <row r="673" spans="1:10">
      <c r="A673" s="1">
        <v>26</v>
      </c>
      <c r="B673" s="1" t="s">
        <v>26</v>
      </c>
      <c r="C673" s="4">
        <v>41487</v>
      </c>
      <c r="D673" s="1">
        <v>108.16958668086343</v>
      </c>
      <c r="E673" s="1">
        <v>4.6837000846862793</v>
      </c>
      <c r="F673" s="1">
        <v>4.6654157638549805</v>
      </c>
      <c r="G673" s="1">
        <v>4</v>
      </c>
      <c r="H673" s="1">
        <v>3</v>
      </c>
      <c r="I673" s="1">
        <f t="shared" si="30"/>
        <v>4.6765165328979492</v>
      </c>
      <c r="J673" s="1">
        <f t="shared" si="29"/>
        <v>0.99762627396591497</v>
      </c>
    </row>
    <row r="674" spans="1:10">
      <c r="A674" s="1">
        <v>27</v>
      </c>
      <c r="B674" s="1" t="s">
        <v>27</v>
      </c>
      <c r="C674" s="4">
        <v>41487</v>
      </c>
      <c r="D674" s="1">
        <v>107.8942262859447</v>
      </c>
      <c r="E674" s="1">
        <v>4.6811513900756836</v>
      </c>
      <c r="F674" s="1">
        <v>4.6651196479797363</v>
      </c>
      <c r="G674" s="1">
        <v>2</v>
      </c>
      <c r="H674" s="1">
        <v>2</v>
      </c>
      <c r="I674" s="1">
        <f t="shared" si="30"/>
        <v>4.6765165328979492</v>
      </c>
      <c r="J674" s="1">
        <f t="shared" si="29"/>
        <v>0.99756295421217078</v>
      </c>
    </row>
    <row r="675" spans="1:10">
      <c r="A675" s="1">
        <v>28</v>
      </c>
      <c r="B675" s="1" t="s">
        <v>28</v>
      </c>
      <c r="C675" s="4">
        <v>41487</v>
      </c>
      <c r="D675" s="1">
        <v>110.00666476244884</v>
      </c>
      <c r="E675" s="1">
        <v>4.7005410194396973</v>
      </c>
      <c r="F675" s="1">
        <v>4.6774005889892578</v>
      </c>
      <c r="G675" s="1">
        <v>2</v>
      </c>
      <c r="H675" s="1">
        <v>2</v>
      </c>
      <c r="I675" s="1">
        <f t="shared" si="30"/>
        <v>4.6765165328979492</v>
      </c>
      <c r="J675" s="1">
        <f t="shared" si="29"/>
        <v>1.0001890415836423</v>
      </c>
    </row>
    <row r="676" spans="1:10">
      <c r="A676" s="1">
        <v>29</v>
      </c>
      <c r="B676" s="1" t="s">
        <v>29</v>
      </c>
      <c r="C676" s="4">
        <v>41487</v>
      </c>
      <c r="D676" s="1">
        <v>110.57071963934621</v>
      </c>
      <c r="E676" s="1">
        <v>4.7056550979614258</v>
      </c>
      <c r="F676" s="1">
        <v>4.6681270599365234</v>
      </c>
      <c r="G676" s="1">
        <v>5</v>
      </c>
      <c r="H676" s="1">
        <v>4</v>
      </c>
      <c r="I676" s="1">
        <f t="shared" si="30"/>
        <v>4.6765165328979492</v>
      </c>
      <c r="J676" s="1">
        <f t="shared" si="29"/>
        <v>0.99820604227475551</v>
      </c>
    </row>
    <row r="677" spans="1:10">
      <c r="A677" s="1">
        <v>30</v>
      </c>
      <c r="B677" s="1" t="s">
        <v>30</v>
      </c>
      <c r="C677" s="4">
        <v>41487</v>
      </c>
      <c r="D677" s="1">
        <v>108.51022204832242</v>
      </c>
      <c r="E677" s="1">
        <v>4.6868443489074707</v>
      </c>
      <c r="F677" s="1">
        <v>4.6672458648681641</v>
      </c>
      <c r="G677" s="1">
        <v>4</v>
      </c>
      <c r="H677" s="1">
        <v>3</v>
      </c>
      <c r="I677" s="1">
        <f t="shared" si="30"/>
        <v>4.6765165328979492</v>
      </c>
      <c r="J677" s="1">
        <f t="shared" si="29"/>
        <v>0.99801761247617349</v>
      </c>
    </row>
    <row r="678" spans="1:10">
      <c r="A678" s="1">
        <v>31</v>
      </c>
      <c r="B678" s="1" t="s">
        <v>31</v>
      </c>
      <c r="C678" s="4">
        <v>41487</v>
      </c>
      <c r="D678" s="1">
        <v>110.32591535297935</v>
      </c>
      <c r="E678" s="1">
        <v>4.7034387588500977</v>
      </c>
      <c r="F678" s="1">
        <v>4.6896719932556152</v>
      </c>
      <c r="G678" s="1">
        <v>2</v>
      </c>
      <c r="H678" s="1">
        <v>2</v>
      </c>
      <c r="I678" s="1">
        <f t="shared" si="30"/>
        <v>4.6765165328979492</v>
      </c>
      <c r="J678" s="1">
        <f t="shared" si="29"/>
        <v>1.0028130896715794</v>
      </c>
    </row>
    <row r="679" spans="1:10">
      <c r="A679" s="1">
        <v>32</v>
      </c>
      <c r="B679" s="1" t="s">
        <v>32</v>
      </c>
      <c r="C679" s="4">
        <v>41487</v>
      </c>
      <c r="D679" s="1">
        <v>107.61115323790729</v>
      </c>
      <c r="E679" s="1">
        <v>4.6785244941711426</v>
      </c>
      <c r="F679" s="1">
        <v>4.6626715660095215</v>
      </c>
      <c r="G679" s="1">
        <v>4</v>
      </c>
      <c r="H679" s="1">
        <v>3</v>
      </c>
      <c r="I679" s="1">
        <f t="shared" si="30"/>
        <v>4.6765165328979492</v>
      </c>
      <c r="J679" s="1">
        <f t="shared" si="29"/>
        <v>0.99703947012888072</v>
      </c>
    </row>
    <row r="680" spans="1:10">
      <c r="A680" s="1">
        <v>33</v>
      </c>
      <c r="B680" s="1" t="s">
        <v>33</v>
      </c>
      <c r="C680" s="4">
        <v>41487</v>
      </c>
      <c r="D680" s="1">
        <v>109.97529517907458</v>
      </c>
      <c r="E680" s="1">
        <v>4.7002558708190918</v>
      </c>
      <c r="F680" s="1">
        <v>4.6827874183654785</v>
      </c>
      <c r="G680" s="1">
        <v>2</v>
      </c>
      <c r="H680" s="1">
        <v>2</v>
      </c>
      <c r="I680" s="1">
        <f t="shared" si="30"/>
        <v>4.6765165328979492</v>
      </c>
      <c r="J680" s="1">
        <f t="shared" si="29"/>
        <v>1.0013409308880692</v>
      </c>
    </row>
    <row r="681" spans="1:10">
      <c r="A681" s="1">
        <v>34</v>
      </c>
      <c r="B681" s="1" t="s">
        <v>34</v>
      </c>
      <c r="C681" s="4">
        <v>41487</v>
      </c>
      <c r="D681" s="1">
        <v>108.62900115696107</v>
      </c>
      <c r="E681" s="1">
        <v>4.6879382133483887</v>
      </c>
      <c r="F681" s="1">
        <v>4.6739306449890137</v>
      </c>
      <c r="G681" s="1">
        <v>5</v>
      </c>
      <c r="H681" s="1">
        <v>4</v>
      </c>
      <c r="I681" s="1">
        <f t="shared" si="30"/>
        <v>4.6765165328979492</v>
      </c>
      <c r="J681" s="1">
        <f t="shared" si="29"/>
        <v>0.99944704826963737</v>
      </c>
    </row>
    <row r="682" spans="1:10">
      <c r="A682" s="1">
        <v>1</v>
      </c>
      <c r="B682" s="1" t="s">
        <v>1</v>
      </c>
      <c r="C682" s="3">
        <v>41518</v>
      </c>
      <c r="D682" s="1">
        <v>106.0486299321898</v>
      </c>
      <c r="E682" s="1">
        <v>4.6638979911804199</v>
      </c>
      <c r="F682" s="1">
        <v>4.6626386642456055</v>
      </c>
      <c r="G682" s="1">
        <v>5</v>
      </c>
      <c r="H682" s="1">
        <v>4</v>
      </c>
      <c r="I682" s="1">
        <f>AVERAGE(F682:F715)</f>
        <v>4.6817707594703224</v>
      </c>
      <c r="J682" s="1">
        <f t="shared" si="29"/>
        <v>0.99591349166637078</v>
      </c>
    </row>
    <row r="683" spans="1:10">
      <c r="A683" s="1">
        <v>2</v>
      </c>
      <c r="B683" s="1" t="s">
        <v>2</v>
      </c>
      <c r="C683" s="3">
        <v>41518</v>
      </c>
      <c r="D683" s="1">
        <v>107.94562398727552</v>
      </c>
      <c r="E683" s="1">
        <v>4.6816277503967285</v>
      </c>
      <c r="F683" s="1">
        <v>4.6774096488952637</v>
      </c>
      <c r="G683" s="1">
        <v>4</v>
      </c>
      <c r="H683" s="1">
        <v>3</v>
      </c>
      <c r="I683" s="1">
        <f>I682</f>
        <v>4.6817707594703224</v>
      </c>
      <c r="J683" s="1">
        <f t="shared" si="29"/>
        <v>0.99906849121857644</v>
      </c>
    </row>
    <row r="684" spans="1:10">
      <c r="A684" s="1">
        <v>3</v>
      </c>
      <c r="B684" s="1" t="s">
        <v>3</v>
      </c>
      <c r="C684" s="3">
        <v>41518</v>
      </c>
      <c r="D684" s="1">
        <v>110.1688480579104</v>
      </c>
      <c r="E684" s="1">
        <v>4.7020139694213867</v>
      </c>
      <c r="F684" s="1">
        <v>4.6907696723937988</v>
      </c>
      <c r="G684" s="1">
        <v>1</v>
      </c>
      <c r="H684" s="1">
        <v>1</v>
      </c>
      <c r="I684" s="1">
        <f t="shared" ref="I684:I715" si="31">I683</f>
        <v>4.6817707594703224</v>
      </c>
      <c r="J684" s="1">
        <f t="shared" si="29"/>
        <v>1.0019221173751989</v>
      </c>
    </row>
    <row r="685" spans="1:10">
      <c r="A685" s="1">
        <v>4</v>
      </c>
      <c r="B685" s="1" t="s">
        <v>4</v>
      </c>
      <c r="C685" s="3">
        <v>41518</v>
      </c>
      <c r="D685" s="1">
        <v>111.30615513210228</v>
      </c>
      <c r="E685" s="1">
        <v>4.7122845649719238</v>
      </c>
      <c r="F685" s="1">
        <v>4.7025065422058105</v>
      </c>
      <c r="G685" s="1">
        <v>1</v>
      </c>
      <c r="H685" s="1">
        <v>1</v>
      </c>
      <c r="I685" s="1">
        <f t="shared" si="31"/>
        <v>4.6817707594703224</v>
      </c>
      <c r="J685" s="1">
        <f t="shared" si="29"/>
        <v>1.0044290469996942</v>
      </c>
    </row>
    <row r="686" spans="1:10">
      <c r="A686" s="1">
        <v>5</v>
      </c>
      <c r="B686" s="1" t="s">
        <v>5</v>
      </c>
      <c r="C686" s="3">
        <v>41518</v>
      </c>
      <c r="D686" s="1">
        <v>111.20226308345121</v>
      </c>
      <c r="E686" s="1">
        <v>4.7113509178161621</v>
      </c>
      <c r="F686" s="1">
        <v>4.6983766555786133</v>
      </c>
      <c r="G686" s="1">
        <v>1</v>
      </c>
      <c r="H686" s="1">
        <v>1</v>
      </c>
      <c r="I686" s="1">
        <f t="shared" si="31"/>
        <v>4.6817707594703224</v>
      </c>
      <c r="J686" s="1">
        <f t="shared" si="29"/>
        <v>1.0035469263578745</v>
      </c>
    </row>
    <row r="687" spans="1:10">
      <c r="A687" s="1">
        <v>6</v>
      </c>
      <c r="B687" s="1" t="s">
        <v>6</v>
      </c>
      <c r="C687" s="3">
        <v>41518</v>
      </c>
      <c r="D687" s="1">
        <v>105.82102519548219</v>
      </c>
      <c r="E687" s="1">
        <v>4.6617493629455566</v>
      </c>
      <c r="F687" s="1">
        <v>4.6634588241577148</v>
      </c>
      <c r="G687" s="1">
        <v>5</v>
      </c>
      <c r="H687" s="1">
        <v>4</v>
      </c>
      <c r="I687" s="1">
        <f t="shared" si="31"/>
        <v>4.6817707594703224</v>
      </c>
      <c r="J687" s="1">
        <f t="shared" si="29"/>
        <v>0.99608867322784522</v>
      </c>
    </row>
    <row r="688" spans="1:10">
      <c r="A688" s="1">
        <v>7</v>
      </c>
      <c r="B688" s="1" t="s">
        <v>7</v>
      </c>
      <c r="C688" s="3">
        <v>41518</v>
      </c>
      <c r="D688" s="1">
        <v>108.16717575024607</v>
      </c>
      <c r="E688" s="1">
        <v>4.683678150177002</v>
      </c>
      <c r="F688" s="1">
        <v>4.6701512336730957</v>
      </c>
      <c r="G688" s="1">
        <v>4</v>
      </c>
      <c r="H688" s="1">
        <v>3</v>
      </c>
      <c r="I688" s="1">
        <f t="shared" si="31"/>
        <v>4.6817707594703224</v>
      </c>
      <c r="J688" s="1">
        <f t="shared" si="29"/>
        <v>0.99751813439952763</v>
      </c>
    </row>
    <row r="689" spans="1:10">
      <c r="A689" s="1">
        <v>8</v>
      </c>
      <c r="B689" s="1" t="s">
        <v>8</v>
      </c>
      <c r="C689" s="3">
        <v>41518</v>
      </c>
      <c r="D689" s="1">
        <v>108.85158336512782</v>
      </c>
      <c r="E689" s="1">
        <v>4.6899852752685547</v>
      </c>
      <c r="F689" s="1">
        <v>4.682368278503418</v>
      </c>
      <c r="G689" s="1">
        <v>3</v>
      </c>
      <c r="H689" s="1">
        <v>2</v>
      </c>
      <c r="I689" s="1">
        <f t="shared" si="31"/>
        <v>4.6817707594703224</v>
      </c>
      <c r="J689" s="1">
        <f t="shared" si="29"/>
        <v>1.0001276267172814</v>
      </c>
    </row>
    <row r="690" spans="1:10">
      <c r="A690" s="1">
        <v>9</v>
      </c>
      <c r="B690" s="1" t="s">
        <v>9</v>
      </c>
      <c r="C690" s="3">
        <v>41518</v>
      </c>
      <c r="D690" s="1">
        <v>109.03578274241606</v>
      </c>
      <c r="E690" s="1">
        <v>4.691676139831543</v>
      </c>
      <c r="F690" s="1">
        <v>4.6831965446472168</v>
      </c>
      <c r="G690" s="1">
        <v>4</v>
      </c>
      <c r="H690" s="1">
        <v>3</v>
      </c>
      <c r="I690" s="1">
        <f t="shared" si="31"/>
        <v>4.6817707594703224</v>
      </c>
      <c r="J690" s="1">
        <f t="shared" si="29"/>
        <v>1.0003045397244217</v>
      </c>
    </row>
    <row r="691" spans="1:10">
      <c r="A691" s="1">
        <v>10</v>
      </c>
      <c r="B691" s="1" t="s">
        <v>10</v>
      </c>
      <c r="C691" s="3">
        <v>41518</v>
      </c>
      <c r="D691" s="1">
        <v>109.03811750562178</v>
      </c>
      <c r="E691" s="1">
        <v>4.6916975975036621</v>
      </c>
      <c r="F691" s="1">
        <v>4.678870677947998</v>
      </c>
      <c r="G691" s="1">
        <v>4</v>
      </c>
      <c r="H691" s="1">
        <v>3</v>
      </c>
      <c r="I691" s="1">
        <f t="shared" si="31"/>
        <v>4.6817707594703224</v>
      </c>
      <c r="J691" s="1">
        <f t="shared" si="29"/>
        <v>0.99938055883738908</v>
      </c>
    </row>
    <row r="692" spans="1:10">
      <c r="A692" s="1">
        <v>11</v>
      </c>
      <c r="B692" s="1" t="s">
        <v>11</v>
      </c>
      <c r="C692" s="3">
        <v>41518</v>
      </c>
      <c r="D692" s="1">
        <v>108.41507280188975</v>
      </c>
      <c r="E692" s="1">
        <v>4.685966968536377</v>
      </c>
      <c r="F692" s="1">
        <v>4.6803913116455078</v>
      </c>
      <c r="G692" s="1">
        <v>4</v>
      </c>
      <c r="H692" s="1">
        <v>3</v>
      </c>
      <c r="I692" s="1">
        <f t="shared" si="31"/>
        <v>4.6817707594703224</v>
      </c>
      <c r="J692" s="1">
        <f t="shared" si="29"/>
        <v>0.999705357674332</v>
      </c>
    </row>
    <row r="693" spans="1:10">
      <c r="A693" s="1">
        <v>12</v>
      </c>
      <c r="B693" s="1" t="s">
        <v>12</v>
      </c>
      <c r="C693" s="3">
        <v>41518</v>
      </c>
      <c r="D693" s="1">
        <v>108.77044087546645</v>
      </c>
      <c r="E693" s="1">
        <v>4.689239501953125</v>
      </c>
      <c r="F693" s="1">
        <v>4.6807398796081543</v>
      </c>
      <c r="G693" s="1">
        <v>4</v>
      </c>
      <c r="H693" s="1">
        <v>3</v>
      </c>
      <c r="I693" s="1">
        <f t="shared" si="31"/>
        <v>4.6817707594703224</v>
      </c>
      <c r="J693" s="1">
        <f t="shared" si="29"/>
        <v>0.99977980983795867</v>
      </c>
    </row>
    <row r="694" spans="1:10">
      <c r="A694" s="1">
        <v>13</v>
      </c>
      <c r="B694" s="1" t="s">
        <v>13</v>
      </c>
      <c r="C694" s="3">
        <v>41518</v>
      </c>
      <c r="D694" s="1">
        <v>110.17619482296095</v>
      </c>
      <c r="E694" s="1">
        <v>4.7020807266235352</v>
      </c>
      <c r="F694" s="1">
        <v>4.6951422691345215</v>
      </c>
      <c r="G694" s="1">
        <v>1</v>
      </c>
      <c r="H694" s="1">
        <v>1</v>
      </c>
      <c r="I694" s="1">
        <f t="shared" si="31"/>
        <v>4.6817707594703224</v>
      </c>
      <c r="J694" s="1">
        <f t="shared" si="29"/>
        <v>1.0028560795372459</v>
      </c>
    </row>
    <row r="695" spans="1:10">
      <c r="A695" s="1">
        <v>14</v>
      </c>
      <c r="B695" s="1" t="s">
        <v>14</v>
      </c>
      <c r="C695" s="3">
        <v>41518</v>
      </c>
      <c r="D695" s="1">
        <v>106.75338067716802</v>
      </c>
      <c r="E695" s="1">
        <v>4.6705212593078613</v>
      </c>
      <c r="F695" s="1">
        <v>4.6690688133239746</v>
      </c>
      <c r="G695" s="1">
        <v>3</v>
      </c>
      <c r="H695" s="1">
        <v>2</v>
      </c>
      <c r="I695" s="1">
        <f t="shared" si="31"/>
        <v>4.6817707594703224</v>
      </c>
      <c r="J695" s="1">
        <f t="shared" si="29"/>
        <v>0.9972869354782794</v>
      </c>
    </row>
    <row r="696" spans="1:10">
      <c r="A696" s="1">
        <v>15</v>
      </c>
      <c r="B696" s="1" t="s">
        <v>15</v>
      </c>
      <c r="C696" s="3">
        <v>41518</v>
      </c>
      <c r="D696" s="1">
        <v>107.86036194609156</v>
      </c>
      <c r="E696" s="1">
        <v>4.6808376312255859</v>
      </c>
      <c r="F696" s="1">
        <v>4.6776962280273438</v>
      </c>
      <c r="G696" s="1">
        <v>4</v>
      </c>
      <c r="H696" s="1">
        <v>3</v>
      </c>
      <c r="I696" s="1">
        <f t="shared" si="31"/>
        <v>4.6817707594703224</v>
      </c>
      <c r="J696" s="1">
        <f t="shared" si="29"/>
        <v>0.99912970291534742</v>
      </c>
    </row>
    <row r="697" spans="1:10">
      <c r="A697" s="1">
        <v>16</v>
      </c>
      <c r="B697" s="1" t="s">
        <v>16</v>
      </c>
      <c r="C697" s="3">
        <v>41518</v>
      </c>
      <c r="D697" s="1">
        <v>110.76985226729462</v>
      </c>
      <c r="E697" s="1">
        <v>4.7074546813964844</v>
      </c>
      <c r="F697" s="1">
        <v>4.6934037208557129</v>
      </c>
      <c r="G697" s="1">
        <v>2</v>
      </c>
      <c r="H697" s="1">
        <v>2</v>
      </c>
      <c r="I697" s="1">
        <f t="shared" si="31"/>
        <v>4.6817707594703224</v>
      </c>
      <c r="J697" s="1">
        <f t="shared" si="29"/>
        <v>1.002484735366818</v>
      </c>
    </row>
    <row r="698" spans="1:10">
      <c r="A698" s="1">
        <v>17</v>
      </c>
      <c r="B698" s="1" t="s">
        <v>17</v>
      </c>
      <c r="C698" s="3">
        <v>41518</v>
      </c>
      <c r="D698" s="1">
        <v>112.80641252679654</v>
      </c>
      <c r="E698" s="1">
        <v>4.7256731986999512</v>
      </c>
      <c r="F698" s="1">
        <v>4.7116484642028809</v>
      </c>
      <c r="G698" s="1">
        <v>1</v>
      </c>
      <c r="H698" s="1">
        <v>1</v>
      </c>
      <c r="I698" s="1">
        <f t="shared" si="31"/>
        <v>4.6817707594703224</v>
      </c>
      <c r="J698" s="1">
        <f t="shared" si="29"/>
        <v>1.0063817103116639</v>
      </c>
    </row>
    <row r="699" spans="1:10">
      <c r="A699" s="1">
        <v>18</v>
      </c>
      <c r="B699" s="1" t="s">
        <v>18</v>
      </c>
      <c r="C699" s="3">
        <v>41518</v>
      </c>
      <c r="D699" s="1">
        <v>107.54822065415817</v>
      </c>
      <c r="E699" s="1">
        <v>4.6779394149780273</v>
      </c>
      <c r="F699" s="1">
        <v>4.671572208404541</v>
      </c>
      <c r="G699" s="1">
        <v>3</v>
      </c>
      <c r="H699" s="1">
        <v>2</v>
      </c>
      <c r="I699" s="1">
        <f t="shared" si="31"/>
        <v>4.6817707594703224</v>
      </c>
      <c r="J699" s="1">
        <f t="shared" si="29"/>
        <v>0.99782164663975659</v>
      </c>
    </row>
    <row r="700" spans="1:10">
      <c r="A700" s="1">
        <v>19</v>
      </c>
      <c r="B700" s="1" t="s">
        <v>19</v>
      </c>
      <c r="C700" s="3">
        <v>41518</v>
      </c>
      <c r="D700" s="1">
        <v>109.83363884814618</v>
      </c>
      <c r="E700" s="1">
        <v>4.6989669799804688</v>
      </c>
      <c r="F700" s="1">
        <v>4.6870250701904297</v>
      </c>
      <c r="G700" s="1">
        <v>3</v>
      </c>
      <c r="H700" s="1">
        <v>2</v>
      </c>
      <c r="I700" s="1">
        <f t="shared" si="31"/>
        <v>4.6817707594703224</v>
      </c>
      <c r="J700" s="1">
        <f t="shared" si="29"/>
        <v>1.0011222913273741</v>
      </c>
    </row>
    <row r="701" spans="1:10">
      <c r="A701" s="1">
        <v>20</v>
      </c>
      <c r="B701" s="1" t="s">
        <v>20</v>
      </c>
      <c r="C701" s="3">
        <v>41518</v>
      </c>
      <c r="D701" s="1">
        <v>111.01518026565465</v>
      </c>
      <c r="E701" s="1">
        <v>4.7096667289733887</v>
      </c>
      <c r="F701" s="1">
        <v>4.6933231353759766</v>
      </c>
      <c r="G701" s="1">
        <v>2</v>
      </c>
      <c r="H701" s="1">
        <v>2</v>
      </c>
      <c r="I701" s="1">
        <f t="shared" si="31"/>
        <v>4.6817707594703224</v>
      </c>
      <c r="J701" s="1">
        <f t="shared" si="29"/>
        <v>1.0024675227599058</v>
      </c>
    </row>
    <row r="702" spans="1:10">
      <c r="A702" s="1">
        <v>21</v>
      </c>
      <c r="B702" s="1" t="s">
        <v>21</v>
      </c>
      <c r="C702" s="3">
        <v>41518</v>
      </c>
      <c r="D702" s="1">
        <v>109.26871715223714</v>
      </c>
      <c r="E702" s="1">
        <v>4.693809986114502</v>
      </c>
      <c r="F702" s="1">
        <v>4.6748085021972656</v>
      </c>
      <c r="G702" s="1">
        <v>4</v>
      </c>
      <c r="H702" s="1">
        <v>3</v>
      </c>
      <c r="I702" s="1">
        <f t="shared" si="31"/>
        <v>4.6817707594703224</v>
      </c>
      <c r="J702" s="1">
        <f t="shared" si="29"/>
        <v>0.99851290085936539</v>
      </c>
    </row>
    <row r="703" spans="1:10">
      <c r="A703" s="1">
        <v>22</v>
      </c>
      <c r="B703" s="1" t="s">
        <v>22</v>
      </c>
      <c r="C703" s="3">
        <v>41518</v>
      </c>
      <c r="D703" s="1">
        <v>108.87325042594426</v>
      </c>
      <c r="E703" s="1">
        <v>4.6901845932006836</v>
      </c>
      <c r="F703" s="1">
        <v>4.6826038360595703</v>
      </c>
      <c r="G703" s="1">
        <v>4</v>
      </c>
      <c r="H703" s="1">
        <v>3</v>
      </c>
      <c r="I703" s="1">
        <f t="shared" si="31"/>
        <v>4.6817707594703224</v>
      </c>
      <c r="J703" s="1">
        <f t="shared" si="29"/>
        <v>1.0001779404913329</v>
      </c>
    </row>
    <row r="704" spans="1:10">
      <c r="A704" s="1">
        <v>23</v>
      </c>
      <c r="B704" s="1" t="s">
        <v>23</v>
      </c>
      <c r="C704" s="3">
        <v>41518</v>
      </c>
      <c r="D704" s="1">
        <v>108.6629104168542</v>
      </c>
      <c r="E704" s="1">
        <v>4.6882505416870117</v>
      </c>
      <c r="F704" s="1">
        <v>4.6844387054443359</v>
      </c>
      <c r="G704" s="1">
        <v>4</v>
      </c>
      <c r="H704" s="1">
        <v>3</v>
      </c>
      <c r="I704" s="1">
        <f t="shared" si="31"/>
        <v>4.6817707594703224</v>
      </c>
      <c r="J704" s="1">
        <f t="shared" si="29"/>
        <v>1.0005698583102594</v>
      </c>
    </row>
    <row r="705" spans="1:10">
      <c r="A705" s="1">
        <v>24</v>
      </c>
      <c r="B705" s="1" t="s">
        <v>24</v>
      </c>
      <c r="C705" s="3">
        <v>41518</v>
      </c>
      <c r="D705" s="1">
        <v>109.12857586963176</v>
      </c>
      <c r="E705" s="1">
        <v>4.6925268173217773</v>
      </c>
      <c r="F705" s="1">
        <v>4.6877474784851074</v>
      </c>
      <c r="G705" s="1">
        <v>2</v>
      </c>
      <c r="H705" s="1">
        <v>2</v>
      </c>
      <c r="I705" s="1">
        <f t="shared" si="31"/>
        <v>4.6817707594703224</v>
      </c>
      <c r="J705" s="1">
        <f t="shared" si="29"/>
        <v>1.0012765936911148</v>
      </c>
    </row>
    <row r="706" spans="1:10">
      <c r="A706" s="1">
        <v>25</v>
      </c>
      <c r="B706" s="1" t="s">
        <v>25</v>
      </c>
      <c r="C706" s="3">
        <v>41518</v>
      </c>
      <c r="D706" s="1">
        <v>108.68236563981863</v>
      </c>
      <c r="E706" s="1">
        <v>4.6884293556213379</v>
      </c>
      <c r="F706" s="1">
        <v>4.6832118034362793</v>
      </c>
      <c r="G706" s="1">
        <v>3</v>
      </c>
      <c r="H706" s="1">
        <v>2</v>
      </c>
      <c r="I706" s="1">
        <f t="shared" si="31"/>
        <v>4.6817707594703224</v>
      </c>
      <c r="J706" s="1">
        <f t="shared" si="29"/>
        <v>1.000307798916263</v>
      </c>
    </row>
    <row r="707" spans="1:10">
      <c r="A707" s="1">
        <v>26</v>
      </c>
      <c r="B707" s="1" t="s">
        <v>26</v>
      </c>
      <c r="C707" s="3">
        <v>41518</v>
      </c>
      <c r="D707" s="1">
        <v>107.7350181887804</v>
      </c>
      <c r="E707" s="1">
        <v>4.6796746253967285</v>
      </c>
      <c r="F707" s="1">
        <v>4.6701750755310059</v>
      </c>
      <c r="G707" s="1">
        <v>4</v>
      </c>
      <c r="H707" s="1">
        <v>3</v>
      </c>
      <c r="I707" s="1">
        <f t="shared" si="31"/>
        <v>4.6817707594703224</v>
      </c>
      <c r="J707" s="1">
        <f t="shared" ref="J707:J770" si="32">F707/I707</f>
        <v>0.99752322688677986</v>
      </c>
    </row>
    <row r="708" spans="1:10">
      <c r="A708" s="1">
        <v>27</v>
      </c>
      <c r="B708" s="1" t="s">
        <v>27</v>
      </c>
      <c r="C708" s="3">
        <v>41518</v>
      </c>
      <c r="D708" s="1">
        <v>107.70422543325066</v>
      </c>
      <c r="E708" s="1">
        <v>4.6793889999389648</v>
      </c>
      <c r="F708" s="1">
        <v>4.6698513031005859</v>
      </c>
      <c r="G708" s="1">
        <v>2</v>
      </c>
      <c r="H708" s="1">
        <v>2</v>
      </c>
      <c r="I708" s="1">
        <f t="shared" si="31"/>
        <v>4.6817707594703224</v>
      </c>
      <c r="J708" s="1">
        <f t="shared" si="32"/>
        <v>0.99745407090989546</v>
      </c>
    </row>
    <row r="709" spans="1:10">
      <c r="A709" s="1">
        <v>28</v>
      </c>
      <c r="B709" s="1" t="s">
        <v>28</v>
      </c>
      <c r="C709" s="3">
        <v>41518</v>
      </c>
      <c r="D709" s="1">
        <v>109.15987104115305</v>
      </c>
      <c r="E709" s="1">
        <v>4.6928133964538574</v>
      </c>
      <c r="F709" s="1">
        <v>4.6828889846801758</v>
      </c>
      <c r="G709" s="1">
        <v>2</v>
      </c>
      <c r="H709" s="1">
        <v>2</v>
      </c>
      <c r="I709" s="1">
        <f t="shared" si="31"/>
        <v>4.6817707594703224</v>
      </c>
      <c r="J709" s="1">
        <f t="shared" si="32"/>
        <v>1.0002388466388688</v>
      </c>
    </row>
    <row r="710" spans="1:10">
      <c r="A710" s="1">
        <v>29</v>
      </c>
      <c r="B710" s="1" t="s">
        <v>29</v>
      </c>
      <c r="C710" s="3">
        <v>41518</v>
      </c>
      <c r="D710" s="1">
        <v>109.70839539275428</v>
      </c>
      <c r="E710" s="1">
        <v>4.6978259086608887</v>
      </c>
      <c r="F710" s="1">
        <v>4.6727652549743652</v>
      </c>
      <c r="G710" s="1">
        <v>5</v>
      </c>
      <c r="H710" s="1">
        <v>4</v>
      </c>
      <c r="I710" s="1">
        <f t="shared" si="31"/>
        <v>4.6817707594703224</v>
      </c>
      <c r="J710" s="1">
        <f t="shared" si="32"/>
        <v>0.9980764747018549</v>
      </c>
    </row>
    <row r="711" spans="1:10">
      <c r="A711" s="1">
        <v>30</v>
      </c>
      <c r="B711" s="1" t="s">
        <v>30</v>
      </c>
      <c r="C711" s="3">
        <v>41518</v>
      </c>
      <c r="D711" s="1">
        <v>106.63461538461539</v>
      </c>
      <c r="E711" s="1">
        <v>4.6694083213806152</v>
      </c>
      <c r="F711" s="1">
        <v>4.6721925735473633</v>
      </c>
      <c r="G711" s="1">
        <v>4</v>
      </c>
      <c r="H711" s="1">
        <v>3</v>
      </c>
      <c r="I711" s="1">
        <f t="shared" si="31"/>
        <v>4.6817707594703224</v>
      </c>
      <c r="J711" s="1">
        <f t="shared" si="32"/>
        <v>0.99795415315805791</v>
      </c>
    </row>
    <row r="712" spans="1:10">
      <c r="A712" s="1">
        <v>31</v>
      </c>
      <c r="B712" s="1" t="s">
        <v>31</v>
      </c>
      <c r="C712" s="3">
        <v>41518</v>
      </c>
      <c r="D712" s="1">
        <v>110.18333765912243</v>
      </c>
      <c r="E712" s="1">
        <v>4.7021455764770508</v>
      </c>
      <c r="F712" s="1">
        <v>4.6956853866577148</v>
      </c>
      <c r="G712" s="1">
        <v>2</v>
      </c>
      <c r="H712" s="1">
        <v>2</v>
      </c>
      <c r="I712" s="1">
        <f t="shared" si="31"/>
        <v>4.6817707594703224</v>
      </c>
      <c r="J712" s="1">
        <f t="shared" si="32"/>
        <v>1.0029720863968501</v>
      </c>
    </row>
    <row r="713" spans="1:10">
      <c r="A713" s="1">
        <v>32</v>
      </c>
      <c r="B713" s="1" t="s">
        <v>32</v>
      </c>
      <c r="C713" s="3">
        <v>41518</v>
      </c>
      <c r="D713" s="1">
        <v>107.05328908931936</v>
      </c>
      <c r="E713" s="1">
        <v>4.6733269691467285</v>
      </c>
      <c r="F713" s="1">
        <v>4.6670560836791992</v>
      </c>
      <c r="G713" s="1">
        <v>4</v>
      </c>
      <c r="H713" s="1">
        <v>3</v>
      </c>
      <c r="I713" s="1">
        <f t="shared" si="31"/>
        <v>4.6817707594703224</v>
      </c>
      <c r="J713" s="1">
        <f t="shared" si="32"/>
        <v>0.99685702770445173</v>
      </c>
    </row>
    <row r="714" spans="1:10">
      <c r="A714" s="1">
        <v>33</v>
      </c>
      <c r="B714" s="1" t="s">
        <v>33</v>
      </c>
      <c r="C714" s="3">
        <v>41518</v>
      </c>
      <c r="D714" s="1">
        <v>110.07904275931082</v>
      </c>
      <c r="E714" s="1">
        <v>4.7011985778808594</v>
      </c>
      <c r="F714" s="1">
        <v>4.6883454322814941</v>
      </c>
      <c r="G714" s="1">
        <v>2</v>
      </c>
      <c r="H714" s="1">
        <v>2</v>
      </c>
      <c r="I714" s="1">
        <f t="shared" si="31"/>
        <v>4.6817707594703224</v>
      </c>
      <c r="J714" s="1">
        <f t="shared" si="32"/>
        <v>1.001404313271399</v>
      </c>
    </row>
    <row r="715" spans="1:10">
      <c r="A715" s="1">
        <v>34</v>
      </c>
      <c r="B715" s="1" t="s">
        <v>34</v>
      </c>
      <c r="C715" s="3">
        <v>41518</v>
      </c>
      <c r="D715" s="1">
        <v>108.30304189783814</v>
      </c>
      <c r="E715" s="1">
        <v>4.6849331855773926</v>
      </c>
      <c r="F715" s="1">
        <v>4.6786775588989258</v>
      </c>
      <c r="G715" s="1">
        <v>5</v>
      </c>
      <c r="H715" s="1">
        <v>4</v>
      </c>
      <c r="I715" s="1">
        <f t="shared" si="31"/>
        <v>4.6817707594703224</v>
      </c>
      <c r="J715" s="1">
        <f t="shared" si="32"/>
        <v>0.99933930969064655</v>
      </c>
    </row>
    <row r="716" spans="1:10">
      <c r="A716" s="1">
        <v>1</v>
      </c>
      <c r="B716" s="1" t="s">
        <v>1</v>
      </c>
      <c r="C716" s="3">
        <v>41548</v>
      </c>
      <c r="D716" s="1">
        <v>106.29208121360099</v>
      </c>
      <c r="E716" s="1">
        <v>4.6661906242370605</v>
      </c>
      <c r="F716" s="1">
        <v>4.6667575836181641</v>
      </c>
      <c r="G716" s="1">
        <v>5</v>
      </c>
      <c r="H716" s="1">
        <v>4</v>
      </c>
      <c r="I716" s="1">
        <f>AVERAGE(F716:F749)</f>
        <v>4.6870107791003059</v>
      </c>
      <c r="J716" s="1">
        <f t="shared" si="32"/>
        <v>0.99567886731294664</v>
      </c>
    </row>
    <row r="717" spans="1:10">
      <c r="A717" s="1">
        <v>2</v>
      </c>
      <c r="B717" s="1" t="s">
        <v>2</v>
      </c>
      <c r="C717" s="3">
        <v>41548</v>
      </c>
      <c r="D717" s="1">
        <v>108.05267602905744</v>
      </c>
      <c r="E717" s="1">
        <v>4.6826186180114746</v>
      </c>
      <c r="F717" s="1">
        <v>4.6822757720947266</v>
      </c>
      <c r="G717" s="1">
        <v>4</v>
      </c>
      <c r="H717" s="1">
        <v>3</v>
      </c>
      <c r="I717" s="1">
        <f>I716</f>
        <v>4.6870107791003059</v>
      </c>
      <c r="J717" s="1">
        <f t="shared" si="32"/>
        <v>0.99898975973627091</v>
      </c>
    </row>
    <row r="718" spans="1:10">
      <c r="A718" s="1">
        <v>3</v>
      </c>
      <c r="B718" s="1" t="s">
        <v>3</v>
      </c>
      <c r="C718" s="3">
        <v>41548</v>
      </c>
      <c r="D718" s="1">
        <v>110.53926497692362</v>
      </c>
      <c r="E718" s="1">
        <v>4.7053709030151367</v>
      </c>
      <c r="F718" s="1">
        <v>4.6966028213500977</v>
      </c>
      <c r="G718" s="1">
        <v>1</v>
      </c>
      <c r="H718" s="1">
        <v>1</v>
      </c>
      <c r="I718" s="1">
        <f t="shared" ref="I718:I749" si="33">I717</f>
        <v>4.6870107791003059</v>
      </c>
      <c r="J718" s="1">
        <f t="shared" si="32"/>
        <v>1.0020465159356073</v>
      </c>
    </row>
    <row r="719" spans="1:10">
      <c r="A719" s="1">
        <v>4</v>
      </c>
      <c r="B719" s="1" t="s">
        <v>4</v>
      </c>
      <c r="C719" s="3">
        <v>41548</v>
      </c>
      <c r="D719" s="1">
        <v>111.88291919502184</v>
      </c>
      <c r="E719" s="1">
        <v>4.7174530029296875</v>
      </c>
      <c r="F719" s="1">
        <v>4.709038257598877</v>
      </c>
      <c r="G719" s="1">
        <v>1</v>
      </c>
      <c r="H719" s="1">
        <v>1</v>
      </c>
      <c r="I719" s="1">
        <f t="shared" si="33"/>
        <v>4.6870107791003059</v>
      </c>
      <c r="J719" s="1">
        <f t="shared" si="32"/>
        <v>1.0046996859057362</v>
      </c>
    </row>
    <row r="720" spans="1:10">
      <c r="A720" s="1">
        <v>5</v>
      </c>
      <c r="B720" s="1" t="s">
        <v>5</v>
      </c>
      <c r="C720" s="3">
        <v>41548</v>
      </c>
      <c r="D720" s="1">
        <v>111.86809033355381</v>
      </c>
      <c r="E720" s="1">
        <v>4.717320442199707</v>
      </c>
      <c r="F720" s="1">
        <v>4.7047009468078613</v>
      </c>
      <c r="G720" s="1">
        <v>1</v>
      </c>
      <c r="H720" s="1">
        <v>1</v>
      </c>
      <c r="I720" s="1">
        <f t="shared" si="33"/>
        <v>4.6870107791003059</v>
      </c>
      <c r="J720" s="1">
        <f t="shared" si="32"/>
        <v>1.0037742963567391</v>
      </c>
    </row>
    <row r="721" spans="1:10">
      <c r="A721" s="1">
        <v>6</v>
      </c>
      <c r="B721" s="1" t="s">
        <v>6</v>
      </c>
      <c r="C721" s="3">
        <v>41548</v>
      </c>
      <c r="D721" s="1">
        <v>106.08486017357764</v>
      </c>
      <c r="E721" s="1">
        <v>4.6642394065856934</v>
      </c>
      <c r="F721" s="1">
        <v>4.667609691619873</v>
      </c>
      <c r="G721" s="1">
        <v>5</v>
      </c>
      <c r="H721" s="1">
        <v>4</v>
      </c>
      <c r="I721" s="1">
        <f t="shared" si="33"/>
        <v>4.6870107791003059</v>
      </c>
      <c r="J721" s="1">
        <f t="shared" si="32"/>
        <v>0.99586066932746486</v>
      </c>
    </row>
    <row r="722" spans="1:10">
      <c r="A722" s="1">
        <v>7</v>
      </c>
      <c r="B722" s="1" t="s">
        <v>7</v>
      </c>
      <c r="C722" s="3">
        <v>41548</v>
      </c>
      <c r="D722" s="1">
        <v>107.65838354113926</v>
      </c>
      <c r="E722" s="1">
        <v>4.6789631843566895</v>
      </c>
      <c r="F722" s="1">
        <v>4.6748518943786621</v>
      </c>
      <c r="G722" s="1">
        <v>4</v>
      </c>
      <c r="H722" s="1">
        <v>3</v>
      </c>
      <c r="I722" s="1">
        <f t="shared" si="33"/>
        <v>4.6870107791003059</v>
      </c>
      <c r="J722" s="1">
        <f t="shared" si="32"/>
        <v>0.99740583384705217</v>
      </c>
    </row>
    <row r="723" spans="1:10">
      <c r="A723" s="1">
        <v>8</v>
      </c>
      <c r="B723" s="1" t="s">
        <v>8</v>
      </c>
      <c r="C723" s="3">
        <v>41548</v>
      </c>
      <c r="D723" s="1">
        <v>108.94741846534181</v>
      </c>
      <c r="E723" s="1">
        <v>4.6908655166625977</v>
      </c>
      <c r="F723" s="1">
        <v>4.6876578330993652</v>
      </c>
      <c r="G723" s="1">
        <v>3</v>
      </c>
      <c r="H723" s="1">
        <v>2</v>
      </c>
      <c r="I723" s="1">
        <f t="shared" si="33"/>
        <v>4.6870107791003059</v>
      </c>
      <c r="J723" s="1">
        <f t="shared" si="32"/>
        <v>1.0001380525946184</v>
      </c>
    </row>
    <row r="724" spans="1:10">
      <c r="A724" s="1">
        <v>9</v>
      </c>
      <c r="B724" s="1" t="s">
        <v>9</v>
      </c>
      <c r="C724" s="3">
        <v>41548</v>
      </c>
      <c r="D724" s="1">
        <v>109.97486601817963</v>
      </c>
      <c r="E724" s="1">
        <v>4.7002520561218262</v>
      </c>
      <c r="F724" s="1">
        <v>4.6882486343383789</v>
      </c>
      <c r="G724" s="1">
        <v>4</v>
      </c>
      <c r="H724" s="1">
        <v>3</v>
      </c>
      <c r="I724" s="1">
        <f t="shared" si="33"/>
        <v>4.6870107791003059</v>
      </c>
      <c r="J724" s="1">
        <f t="shared" si="32"/>
        <v>1.0002641033478294</v>
      </c>
    </row>
    <row r="725" spans="1:10">
      <c r="A725" s="1">
        <v>10</v>
      </c>
      <c r="B725" s="1" t="s">
        <v>10</v>
      </c>
      <c r="C725" s="3">
        <v>41548</v>
      </c>
      <c r="D725" s="1">
        <v>109.15852929367398</v>
      </c>
      <c r="E725" s="1">
        <v>4.6928009986877441</v>
      </c>
      <c r="F725" s="1">
        <v>4.6837272644042969</v>
      </c>
      <c r="G725" s="1">
        <v>4</v>
      </c>
      <c r="H725" s="1">
        <v>3</v>
      </c>
      <c r="I725" s="1">
        <f t="shared" si="33"/>
        <v>4.6870107791003059</v>
      </c>
      <c r="J725" s="1">
        <f t="shared" si="32"/>
        <v>0.9992994437498095</v>
      </c>
    </row>
    <row r="726" spans="1:10">
      <c r="A726" s="1">
        <v>11</v>
      </c>
      <c r="B726" s="1" t="s">
        <v>11</v>
      </c>
      <c r="C726" s="3">
        <v>41548</v>
      </c>
      <c r="D726" s="1">
        <v>108.96689851338802</v>
      </c>
      <c r="E726" s="1">
        <v>4.6910443305969238</v>
      </c>
      <c r="F726" s="1">
        <v>4.6854171752929688</v>
      </c>
      <c r="G726" s="1">
        <v>4</v>
      </c>
      <c r="H726" s="1">
        <v>3</v>
      </c>
      <c r="I726" s="1">
        <f t="shared" si="33"/>
        <v>4.6870107791003059</v>
      </c>
      <c r="J726" s="1">
        <f t="shared" si="32"/>
        <v>0.99965999570249697</v>
      </c>
    </row>
    <row r="727" spans="1:10">
      <c r="A727" s="1">
        <v>12</v>
      </c>
      <c r="B727" s="1" t="s">
        <v>12</v>
      </c>
      <c r="C727" s="3">
        <v>41548</v>
      </c>
      <c r="D727" s="1">
        <v>108.78473086011157</v>
      </c>
      <c r="E727" s="1">
        <v>4.6893711090087891</v>
      </c>
      <c r="F727" s="1">
        <v>4.6857137680053711</v>
      </c>
      <c r="G727" s="1">
        <v>4</v>
      </c>
      <c r="H727" s="1">
        <v>3</v>
      </c>
      <c r="I727" s="1">
        <f t="shared" si="33"/>
        <v>4.6870107791003059</v>
      </c>
      <c r="J727" s="1">
        <f t="shared" si="32"/>
        <v>0.99972327541879824</v>
      </c>
    </row>
    <row r="728" spans="1:10">
      <c r="A728" s="1">
        <v>13</v>
      </c>
      <c r="B728" s="1" t="s">
        <v>13</v>
      </c>
      <c r="C728" s="3">
        <v>41548</v>
      </c>
      <c r="D728" s="1">
        <v>110.6228695024119</v>
      </c>
      <c r="E728" s="1">
        <v>4.7061266899108887</v>
      </c>
      <c r="F728" s="1">
        <v>4.7014627456665039</v>
      </c>
      <c r="G728" s="1">
        <v>1</v>
      </c>
      <c r="H728" s="1">
        <v>1</v>
      </c>
      <c r="I728" s="1">
        <f t="shared" si="33"/>
        <v>4.6870107791003059</v>
      </c>
      <c r="J728" s="1">
        <f t="shared" si="32"/>
        <v>1.0030834080072186</v>
      </c>
    </row>
    <row r="729" spans="1:10">
      <c r="A729" s="1">
        <v>14</v>
      </c>
      <c r="B729" s="1" t="s">
        <v>14</v>
      </c>
      <c r="C729" s="3">
        <v>41548</v>
      </c>
      <c r="D729" s="1">
        <v>106.52302412636978</v>
      </c>
      <c r="E729" s="1">
        <v>4.6683611869812012</v>
      </c>
      <c r="F729" s="1">
        <v>4.6737303733825684</v>
      </c>
      <c r="G729" s="1">
        <v>3</v>
      </c>
      <c r="H729" s="1">
        <v>2</v>
      </c>
      <c r="I729" s="1">
        <f t="shared" si="33"/>
        <v>4.6870107791003059</v>
      </c>
      <c r="J729" s="1">
        <f t="shared" si="32"/>
        <v>0.9971665510612957</v>
      </c>
    </row>
    <row r="730" spans="1:10">
      <c r="A730" s="1">
        <v>15</v>
      </c>
      <c r="B730" s="1" t="s">
        <v>15</v>
      </c>
      <c r="C730" s="3">
        <v>41548</v>
      </c>
      <c r="D730" s="1">
        <v>107.67129518089908</v>
      </c>
      <c r="E730" s="1">
        <v>4.6790828704833984</v>
      </c>
      <c r="F730" s="1">
        <v>4.6823940277099609</v>
      </c>
      <c r="G730" s="1">
        <v>4</v>
      </c>
      <c r="H730" s="1">
        <v>3</v>
      </c>
      <c r="I730" s="1">
        <f t="shared" si="33"/>
        <v>4.6870107791003059</v>
      </c>
      <c r="J730" s="1">
        <f t="shared" si="32"/>
        <v>0.9990149902340888</v>
      </c>
    </row>
    <row r="731" spans="1:10">
      <c r="A731" s="1">
        <v>16</v>
      </c>
      <c r="B731" s="1" t="s">
        <v>16</v>
      </c>
      <c r="C731" s="3">
        <v>41548</v>
      </c>
      <c r="D731" s="1">
        <v>110.90165794841948</v>
      </c>
      <c r="E731" s="1">
        <v>4.708643913269043</v>
      </c>
      <c r="F731" s="1">
        <v>4.6991171836853027</v>
      </c>
      <c r="G731" s="1">
        <v>2</v>
      </c>
      <c r="H731" s="1">
        <v>2</v>
      </c>
      <c r="I731" s="1">
        <f t="shared" si="33"/>
        <v>4.6870107791003059</v>
      </c>
      <c r="J731" s="1">
        <f t="shared" si="32"/>
        <v>1.0025829692218717</v>
      </c>
    </row>
    <row r="732" spans="1:10">
      <c r="A732" s="1">
        <v>17</v>
      </c>
      <c r="B732" s="1" t="s">
        <v>17</v>
      </c>
      <c r="C732" s="3">
        <v>41548</v>
      </c>
      <c r="D732" s="1">
        <v>113.35261733694131</v>
      </c>
      <c r="E732" s="1">
        <v>4.7305035591125488</v>
      </c>
      <c r="F732" s="1">
        <v>4.7187113761901855</v>
      </c>
      <c r="G732" s="1">
        <v>1</v>
      </c>
      <c r="H732" s="1">
        <v>1</v>
      </c>
      <c r="I732" s="1">
        <f t="shared" si="33"/>
        <v>4.6870107791003059</v>
      </c>
      <c r="J732" s="1">
        <f t="shared" si="32"/>
        <v>1.0067634999328858</v>
      </c>
    </row>
    <row r="733" spans="1:10">
      <c r="A733" s="1">
        <v>18</v>
      </c>
      <c r="B733" s="1" t="s">
        <v>18</v>
      </c>
      <c r="C733" s="3">
        <v>41548</v>
      </c>
      <c r="D733" s="1">
        <v>107.84594044514139</v>
      </c>
      <c r="E733" s="1">
        <v>4.6807036399841309</v>
      </c>
      <c r="F733" s="1">
        <v>4.6764488220214844</v>
      </c>
      <c r="G733" s="1">
        <v>3</v>
      </c>
      <c r="H733" s="1">
        <v>2</v>
      </c>
      <c r="I733" s="1">
        <f t="shared" si="33"/>
        <v>4.6870107791003059</v>
      </c>
      <c r="J733" s="1">
        <f t="shared" si="32"/>
        <v>0.99774654730347156</v>
      </c>
    </row>
    <row r="734" spans="1:10">
      <c r="A734" s="1">
        <v>19</v>
      </c>
      <c r="B734" s="1" t="s">
        <v>19</v>
      </c>
      <c r="C734" s="3">
        <v>41548</v>
      </c>
      <c r="D734" s="1">
        <v>110.30843146512358</v>
      </c>
      <c r="E734" s="1">
        <v>4.7032804489135742</v>
      </c>
      <c r="F734" s="1">
        <v>4.6924219131469727</v>
      </c>
      <c r="G734" s="1">
        <v>3</v>
      </c>
      <c r="H734" s="1">
        <v>2</v>
      </c>
      <c r="I734" s="1">
        <f t="shared" si="33"/>
        <v>4.6870107791003059</v>
      </c>
      <c r="J734" s="1">
        <f t="shared" si="32"/>
        <v>1.0011544957546918</v>
      </c>
    </row>
    <row r="735" spans="1:10">
      <c r="A735" s="1">
        <v>20</v>
      </c>
      <c r="B735" s="1" t="s">
        <v>20</v>
      </c>
      <c r="C735" s="3">
        <v>41548</v>
      </c>
      <c r="D735" s="1">
        <v>111.59078027583601</v>
      </c>
      <c r="E735" s="1">
        <v>4.7148385047912598</v>
      </c>
      <c r="F735" s="1">
        <v>4.699427604675293</v>
      </c>
      <c r="G735" s="1">
        <v>2</v>
      </c>
      <c r="H735" s="1">
        <v>2</v>
      </c>
      <c r="I735" s="1">
        <f t="shared" si="33"/>
        <v>4.6870107791003059</v>
      </c>
      <c r="J735" s="1">
        <f t="shared" si="32"/>
        <v>1.0026491992786435</v>
      </c>
    </row>
    <row r="736" spans="1:10">
      <c r="A736" s="1">
        <v>21</v>
      </c>
      <c r="B736" s="1" t="s">
        <v>21</v>
      </c>
      <c r="C736" s="3">
        <v>41548</v>
      </c>
      <c r="D736" s="1">
        <v>106.25935142539998</v>
      </c>
      <c r="E736" s="1">
        <v>4.6658825874328613</v>
      </c>
      <c r="F736" s="1">
        <v>4.6800765991210938</v>
      </c>
      <c r="G736" s="1">
        <v>4</v>
      </c>
      <c r="H736" s="1">
        <v>3</v>
      </c>
      <c r="I736" s="1">
        <f t="shared" si="33"/>
        <v>4.6870107791003059</v>
      </c>
      <c r="J736" s="1">
        <f t="shared" si="32"/>
        <v>0.99852055386556138</v>
      </c>
    </row>
    <row r="737" spans="1:10">
      <c r="A737" s="1">
        <v>22</v>
      </c>
      <c r="B737" s="1" t="s">
        <v>22</v>
      </c>
      <c r="C737" s="3">
        <v>41548</v>
      </c>
      <c r="D737" s="1">
        <v>109.26934617603861</v>
      </c>
      <c r="E737" s="1">
        <v>4.6938157081604004</v>
      </c>
      <c r="F737" s="1">
        <v>4.6876301765441895</v>
      </c>
      <c r="G737" s="1">
        <v>4</v>
      </c>
      <c r="H737" s="1">
        <v>3</v>
      </c>
      <c r="I737" s="1">
        <f t="shared" si="33"/>
        <v>4.6870107791003059</v>
      </c>
      <c r="J737" s="1">
        <f t="shared" si="32"/>
        <v>1.0001321519136772</v>
      </c>
    </row>
    <row r="738" spans="1:10">
      <c r="A738" s="1">
        <v>23</v>
      </c>
      <c r="B738" s="1" t="s">
        <v>23</v>
      </c>
      <c r="C738" s="3">
        <v>41548</v>
      </c>
      <c r="D738" s="1">
        <v>108.36443701927402</v>
      </c>
      <c r="E738" s="1">
        <v>4.6855001449584961</v>
      </c>
      <c r="F738" s="1">
        <v>4.6897315979003906</v>
      </c>
      <c r="G738" s="1">
        <v>4</v>
      </c>
      <c r="H738" s="1">
        <v>3</v>
      </c>
      <c r="I738" s="1">
        <f t="shared" si="33"/>
        <v>4.6870107791003059</v>
      </c>
      <c r="J738" s="1">
        <f t="shared" si="32"/>
        <v>1.0005805019293357</v>
      </c>
    </row>
    <row r="739" spans="1:10">
      <c r="A739" s="1">
        <v>24</v>
      </c>
      <c r="B739" s="1" t="s">
        <v>24</v>
      </c>
      <c r="C739" s="3">
        <v>41548</v>
      </c>
      <c r="D739" s="1">
        <v>109.60086018625711</v>
      </c>
      <c r="E739" s="1">
        <v>4.6968450546264648</v>
      </c>
      <c r="F739" s="1">
        <v>4.6932997703552246</v>
      </c>
      <c r="G739" s="1">
        <v>2</v>
      </c>
      <c r="H739" s="1">
        <v>2</v>
      </c>
      <c r="I739" s="1">
        <f t="shared" si="33"/>
        <v>4.6870107791003059</v>
      </c>
      <c r="J739" s="1">
        <f t="shared" si="32"/>
        <v>1.0013417915066383</v>
      </c>
    </row>
    <row r="740" spans="1:10">
      <c r="A740" s="1">
        <v>25</v>
      </c>
      <c r="B740" s="1" t="s">
        <v>25</v>
      </c>
      <c r="C740" s="3">
        <v>41548</v>
      </c>
      <c r="D740" s="1">
        <v>109.5442279239665</v>
      </c>
      <c r="E740" s="1">
        <v>4.6963281631469727</v>
      </c>
      <c r="F740" s="1">
        <v>4.6884841918945313</v>
      </c>
      <c r="G740" s="1">
        <v>3</v>
      </c>
      <c r="H740" s="1">
        <v>2</v>
      </c>
      <c r="I740" s="1">
        <f t="shared" si="33"/>
        <v>4.6870107791003059</v>
      </c>
      <c r="J740" s="1">
        <f t="shared" si="32"/>
        <v>1.0003143608717084</v>
      </c>
    </row>
    <row r="741" spans="1:10">
      <c r="A741" s="1">
        <v>26</v>
      </c>
      <c r="B741" s="1" t="s">
        <v>26</v>
      </c>
      <c r="C741" s="3">
        <v>41548</v>
      </c>
      <c r="D741" s="1">
        <v>107.8639846743295</v>
      </c>
      <c r="E741" s="1">
        <v>4.6808710098266602</v>
      </c>
      <c r="F741" s="1">
        <v>4.6749444007873535</v>
      </c>
      <c r="G741" s="1">
        <v>4</v>
      </c>
      <c r="H741" s="1">
        <v>3</v>
      </c>
      <c r="I741" s="1">
        <f t="shared" si="33"/>
        <v>4.6870107791003059</v>
      </c>
      <c r="J741" s="1">
        <f t="shared" si="32"/>
        <v>0.99742557060744186</v>
      </c>
    </row>
    <row r="742" spans="1:10">
      <c r="A742" s="1">
        <v>27</v>
      </c>
      <c r="B742" s="1" t="s">
        <v>27</v>
      </c>
      <c r="C742" s="3">
        <v>41548</v>
      </c>
      <c r="D742" s="1">
        <v>107.1587889805905</v>
      </c>
      <c r="E742" s="1">
        <v>4.674311637878418</v>
      </c>
      <c r="F742" s="1">
        <v>4.6746015548706055</v>
      </c>
      <c r="G742" s="1">
        <v>2</v>
      </c>
      <c r="H742" s="1">
        <v>2</v>
      </c>
      <c r="I742" s="1">
        <f t="shared" si="33"/>
        <v>4.6870107791003059</v>
      </c>
      <c r="J742" s="1">
        <f t="shared" si="32"/>
        <v>0.9973524225109458</v>
      </c>
    </row>
    <row r="743" spans="1:10">
      <c r="A743" s="1">
        <v>28</v>
      </c>
      <c r="B743" s="1" t="s">
        <v>28</v>
      </c>
      <c r="C743" s="3">
        <v>41548</v>
      </c>
      <c r="D743" s="1">
        <v>108.69524697110904</v>
      </c>
      <c r="E743" s="1">
        <v>4.6885480880737305</v>
      </c>
      <c r="F743" s="1">
        <v>4.6883578300476074</v>
      </c>
      <c r="G743" s="1">
        <v>2</v>
      </c>
      <c r="H743" s="1">
        <v>2</v>
      </c>
      <c r="I743" s="1">
        <f t="shared" si="33"/>
        <v>4.6870107791003059</v>
      </c>
      <c r="J743" s="1">
        <f t="shared" si="32"/>
        <v>1.0002874008639595</v>
      </c>
    </row>
    <row r="744" spans="1:10">
      <c r="A744" s="1">
        <v>29</v>
      </c>
      <c r="B744" s="1" t="s">
        <v>29</v>
      </c>
      <c r="C744" s="3">
        <v>41548</v>
      </c>
      <c r="D744" s="1">
        <v>108.50288122126464</v>
      </c>
      <c r="E744" s="1">
        <v>4.6867766380310059</v>
      </c>
      <c r="F744" s="1">
        <v>4.6773853302001953</v>
      </c>
      <c r="G744" s="1">
        <v>5</v>
      </c>
      <c r="H744" s="1">
        <v>4</v>
      </c>
      <c r="I744" s="1">
        <f t="shared" si="33"/>
        <v>4.6870107791003059</v>
      </c>
      <c r="J744" s="1">
        <f t="shared" si="32"/>
        <v>0.99794635656844843</v>
      </c>
    </row>
    <row r="745" spans="1:10">
      <c r="A745" s="1">
        <v>30</v>
      </c>
      <c r="B745" s="1" t="s">
        <v>30</v>
      </c>
      <c r="C745" s="3">
        <v>41548</v>
      </c>
      <c r="D745" s="1">
        <v>105.66516347237881</v>
      </c>
      <c r="E745" s="1">
        <v>4.6602754592895508</v>
      </c>
      <c r="F745" s="1">
        <v>4.6771602630615234</v>
      </c>
      <c r="G745" s="1">
        <v>4</v>
      </c>
      <c r="H745" s="1">
        <v>3</v>
      </c>
      <c r="I745" s="1">
        <f t="shared" si="33"/>
        <v>4.6870107791003059</v>
      </c>
      <c r="J745" s="1">
        <f t="shared" si="32"/>
        <v>0.99789833723389187</v>
      </c>
    </row>
    <row r="746" spans="1:10">
      <c r="A746" s="1">
        <v>31</v>
      </c>
      <c r="B746" s="1" t="s">
        <v>31</v>
      </c>
      <c r="C746" s="3">
        <v>41548</v>
      </c>
      <c r="D746" s="1">
        <v>111.10717601519444</v>
      </c>
      <c r="E746" s="1">
        <v>4.7104954719543457</v>
      </c>
      <c r="F746" s="1">
        <v>4.701664924621582</v>
      </c>
      <c r="G746" s="1">
        <v>2</v>
      </c>
      <c r="H746" s="1">
        <v>2</v>
      </c>
      <c r="I746" s="1">
        <f t="shared" si="33"/>
        <v>4.6870107791003059</v>
      </c>
      <c r="J746" s="1">
        <f t="shared" si="32"/>
        <v>1.0031265440196169</v>
      </c>
    </row>
    <row r="747" spans="1:10">
      <c r="A747" s="1">
        <v>32</v>
      </c>
      <c r="B747" s="1" t="s">
        <v>32</v>
      </c>
      <c r="C747" s="3">
        <v>41548</v>
      </c>
      <c r="D747" s="1">
        <v>107.79826199791229</v>
      </c>
      <c r="E747" s="1">
        <v>4.6802616119384766</v>
      </c>
      <c r="F747" s="1">
        <v>4.6714468002319336</v>
      </c>
      <c r="G747" s="1">
        <v>4</v>
      </c>
      <c r="H747" s="1">
        <v>3</v>
      </c>
      <c r="I747" s="1">
        <f t="shared" si="33"/>
        <v>4.6870107791003059</v>
      </c>
      <c r="J747" s="1">
        <f t="shared" si="32"/>
        <v>0.99667933794012742</v>
      </c>
    </row>
    <row r="748" spans="1:10">
      <c r="A748" s="1">
        <v>33</v>
      </c>
      <c r="B748" s="1" t="s">
        <v>33</v>
      </c>
      <c r="C748" s="3">
        <v>41548</v>
      </c>
      <c r="D748" s="1">
        <v>110.7768116478087</v>
      </c>
      <c r="E748" s="1">
        <v>4.7075176239013672</v>
      </c>
      <c r="F748" s="1">
        <v>4.6938796043395996</v>
      </c>
      <c r="G748" s="1">
        <v>2</v>
      </c>
      <c r="H748" s="1">
        <v>2</v>
      </c>
      <c r="I748" s="1">
        <f t="shared" si="33"/>
        <v>4.6870107791003059</v>
      </c>
      <c r="J748" s="1">
        <f t="shared" si="32"/>
        <v>1.0014655023346484</v>
      </c>
    </row>
    <row r="749" spans="1:10">
      <c r="A749" s="1">
        <v>34</v>
      </c>
      <c r="B749" s="1" t="s">
        <v>34</v>
      </c>
      <c r="C749" s="3">
        <v>41548</v>
      </c>
      <c r="D749" s="1">
        <v>108.75478927203065</v>
      </c>
      <c r="E749" s="1">
        <v>4.6890954971313477</v>
      </c>
      <c r="F749" s="1">
        <v>4.6833877563476563</v>
      </c>
      <c r="G749" s="1">
        <v>5</v>
      </c>
      <c r="H749" s="1">
        <v>4</v>
      </c>
      <c r="I749" s="1">
        <f t="shared" si="33"/>
        <v>4.6870107791003059</v>
      </c>
      <c r="J749" s="1">
        <f t="shared" si="32"/>
        <v>0.99922700780446139</v>
      </c>
    </row>
    <row r="750" spans="1:10">
      <c r="A750" s="1">
        <v>1</v>
      </c>
      <c r="B750" s="1" t="s">
        <v>1</v>
      </c>
      <c r="C750" s="3">
        <v>41579</v>
      </c>
      <c r="D750" s="1">
        <v>106.39711841465315</v>
      </c>
      <c r="E750" s="1">
        <v>4.6671786308288574</v>
      </c>
      <c r="F750" s="1">
        <v>4.6708788871765137</v>
      </c>
      <c r="G750" s="1">
        <v>5</v>
      </c>
      <c r="H750" s="1">
        <v>4</v>
      </c>
      <c r="I750" s="1">
        <f>AVERAGE(F750:F783)</f>
        <v>4.692233464297126</v>
      </c>
      <c r="J750" s="1">
        <f t="shared" si="32"/>
        <v>0.99544895255466337</v>
      </c>
    </row>
    <row r="751" spans="1:10">
      <c r="A751" s="1">
        <v>2</v>
      </c>
      <c r="B751" s="1" t="s">
        <v>2</v>
      </c>
      <c r="C751" s="3">
        <v>41579</v>
      </c>
      <c r="D751" s="1">
        <v>108.46501896279084</v>
      </c>
      <c r="E751" s="1">
        <v>4.6864275932312012</v>
      </c>
      <c r="F751" s="1">
        <v>4.6871271133422852</v>
      </c>
      <c r="G751" s="1">
        <v>4</v>
      </c>
      <c r="H751" s="1">
        <v>3</v>
      </c>
      <c r="I751" s="1">
        <f>I750</f>
        <v>4.692233464297126</v>
      </c>
      <c r="J751" s="1">
        <f t="shared" si="32"/>
        <v>0.9989117440567068</v>
      </c>
    </row>
    <row r="752" spans="1:10">
      <c r="A752" s="1">
        <v>3</v>
      </c>
      <c r="B752" s="1" t="s">
        <v>3</v>
      </c>
      <c r="C752" s="3">
        <v>41579</v>
      </c>
      <c r="D752" s="1">
        <v>110.13576136721595</v>
      </c>
      <c r="E752" s="1">
        <v>4.7017135620117188</v>
      </c>
      <c r="F752" s="1">
        <v>4.7024116516113281</v>
      </c>
      <c r="G752" s="1">
        <v>1</v>
      </c>
      <c r="H752" s="1">
        <v>1</v>
      </c>
      <c r="I752" s="1">
        <f t="shared" ref="I752:I783" si="34">I751</f>
        <v>4.692233464297126</v>
      </c>
      <c r="J752" s="1">
        <f t="shared" si="32"/>
        <v>1.0021691562006978</v>
      </c>
    </row>
    <row r="753" spans="1:10">
      <c r="A753" s="1">
        <v>4</v>
      </c>
      <c r="B753" s="1" t="s">
        <v>4</v>
      </c>
      <c r="C753" s="3">
        <v>41579</v>
      </c>
      <c r="D753" s="1">
        <v>112.25817266070183</v>
      </c>
      <c r="E753" s="1">
        <v>4.7208013534545898</v>
      </c>
      <c r="F753" s="1">
        <v>4.7155313491821289</v>
      </c>
      <c r="G753" s="1">
        <v>1</v>
      </c>
      <c r="H753" s="1">
        <v>1</v>
      </c>
      <c r="I753" s="1">
        <f t="shared" si="34"/>
        <v>4.692233464297126</v>
      </c>
      <c r="J753" s="1">
        <f t="shared" si="32"/>
        <v>1.0049652015532209</v>
      </c>
    </row>
    <row r="754" spans="1:10">
      <c r="A754" s="1">
        <v>5</v>
      </c>
      <c r="B754" s="1" t="s">
        <v>5</v>
      </c>
      <c r="C754" s="3">
        <v>41579</v>
      </c>
      <c r="D754" s="1">
        <v>111.96628693155508</v>
      </c>
      <c r="E754" s="1">
        <v>4.7181978225708008</v>
      </c>
      <c r="F754" s="1">
        <v>4.711000919342041</v>
      </c>
      <c r="G754" s="1">
        <v>1</v>
      </c>
      <c r="H754" s="1">
        <v>1</v>
      </c>
      <c r="I754" s="1">
        <f t="shared" si="34"/>
        <v>4.692233464297126</v>
      </c>
      <c r="J754" s="1">
        <f t="shared" si="32"/>
        <v>1.0039996848383004</v>
      </c>
    </row>
    <row r="755" spans="1:10">
      <c r="A755" s="1">
        <v>6</v>
      </c>
      <c r="B755" s="1" t="s">
        <v>6</v>
      </c>
      <c r="C755" s="3">
        <v>41579</v>
      </c>
      <c r="D755" s="1">
        <v>107.05996131528046</v>
      </c>
      <c r="E755" s="1">
        <v>4.6733889579772949</v>
      </c>
      <c r="F755" s="1">
        <v>4.6717619895935059</v>
      </c>
      <c r="G755" s="1">
        <v>5</v>
      </c>
      <c r="H755" s="1">
        <v>4</v>
      </c>
      <c r="I755" s="1">
        <f t="shared" si="34"/>
        <v>4.692233464297126</v>
      </c>
      <c r="J755" s="1">
        <f t="shared" si="32"/>
        <v>0.9956371576863372</v>
      </c>
    </row>
    <row r="756" spans="1:10">
      <c r="A756" s="1">
        <v>7</v>
      </c>
      <c r="B756" s="1" t="s">
        <v>7</v>
      </c>
      <c r="C756" s="3">
        <v>41579</v>
      </c>
      <c r="D756" s="1">
        <v>107.29124324165673</v>
      </c>
      <c r="E756" s="1">
        <v>4.6755471229553223</v>
      </c>
      <c r="F756" s="1">
        <v>4.6795539855957031</v>
      </c>
      <c r="G756" s="1">
        <v>4</v>
      </c>
      <c r="H756" s="1">
        <v>3</v>
      </c>
      <c r="I756" s="1">
        <f t="shared" si="34"/>
        <v>4.692233464297126</v>
      </c>
      <c r="J756" s="1">
        <f t="shared" si="32"/>
        <v>0.99729777326769864</v>
      </c>
    </row>
    <row r="757" spans="1:10">
      <c r="A757" s="1">
        <v>8</v>
      </c>
      <c r="B757" s="1" t="s">
        <v>8</v>
      </c>
      <c r="C757" s="3">
        <v>41579</v>
      </c>
      <c r="D757" s="1">
        <v>109.12676056338029</v>
      </c>
      <c r="E757" s="1">
        <v>4.6925101280212402</v>
      </c>
      <c r="F757" s="1">
        <v>4.6929278373718262</v>
      </c>
      <c r="G757" s="1">
        <v>3</v>
      </c>
      <c r="H757" s="1">
        <v>2</v>
      </c>
      <c r="I757" s="1">
        <f t="shared" si="34"/>
        <v>4.692233464297126</v>
      </c>
      <c r="J757" s="1">
        <f t="shared" si="32"/>
        <v>1.0001479834880305</v>
      </c>
    </row>
    <row r="758" spans="1:10">
      <c r="A758" s="1">
        <v>9</v>
      </c>
      <c r="B758" s="1" t="s">
        <v>9</v>
      </c>
      <c r="C758" s="3">
        <v>41579</v>
      </c>
      <c r="D758" s="1">
        <v>109.87466234086229</v>
      </c>
      <c r="E758" s="1">
        <v>4.6993403434753418</v>
      </c>
      <c r="F758" s="1">
        <v>4.6932563781738281</v>
      </c>
      <c r="G758" s="1">
        <v>4</v>
      </c>
      <c r="H758" s="1">
        <v>3</v>
      </c>
      <c r="I758" s="1">
        <f t="shared" si="34"/>
        <v>4.692233464297126</v>
      </c>
      <c r="J758" s="1">
        <f t="shared" si="32"/>
        <v>1.000218001487881</v>
      </c>
    </row>
    <row r="759" spans="1:10">
      <c r="A759" s="1">
        <v>10</v>
      </c>
      <c r="B759" s="1" t="s">
        <v>10</v>
      </c>
      <c r="C759" s="3">
        <v>41579</v>
      </c>
      <c r="D759" s="1">
        <v>109.11182809160502</v>
      </c>
      <c r="E759" s="1">
        <v>4.6923732757568359</v>
      </c>
      <c r="F759" s="1">
        <v>4.6885485649108887</v>
      </c>
      <c r="G759" s="1">
        <v>4</v>
      </c>
      <c r="H759" s="1">
        <v>3</v>
      </c>
      <c r="I759" s="1">
        <f t="shared" si="34"/>
        <v>4.692233464297126</v>
      </c>
      <c r="J759" s="1">
        <f t="shared" si="32"/>
        <v>0.9992146811503998</v>
      </c>
    </row>
    <row r="760" spans="1:10">
      <c r="A760" s="1">
        <v>11</v>
      </c>
      <c r="B760" s="1" t="s">
        <v>11</v>
      </c>
      <c r="C760" s="3">
        <v>41579</v>
      </c>
      <c r="D760" s="1">
        <v>109.22836757045381</v>
      </c>
      <c r="E760" s="1">
        <v>4.6934409141540527</v>
      </c>
      <c r="F760" s="1">
        <v>4.6904125213623047</v>
      </c>
      <c r="G760" s="1">
        <v>4</v>
      </c>
      <c r="H760" s="1">
        <v>3</v>
      </c>
      <c r="I760" s="1">
        <f t="shared" si="34"/>
        <v>4.692233464297126</v>
      </c>
      <c r="J760" s="1">
        <f t="shared" si="32"/>
        <v>0.99961192405521238</v>
      </c>
    </row>
    <row r="761" spans="1:10">
      <c r="A761" s="1">
        <v>12</v>
      </c>
      <c r="B761" s="1" t="s">
        <v>12</v>
      </c>
      <c r="C761" s="3">
        <v>41579</v>
      </c>
      <c r="D761" s="1">
        <v>108.95922658329999</v>
      </c>
      <c r="E761" s="1">
        <v>4.6909737586975098</v>
      </c>
      <c r="F761" s="1">
        <v>4.6906580924987793</v>
      </c>
      <c r="G761" s="1">
        <v>4</v>
      </c>
      <c r="H761" s="1">
        <v>3</v>
      </c>
      <c r="I761" s="1">
        <f t="shared" si="34"/>
        <v>4.692233464297126</v>
      </c>
      <c r="J761" s="1">
        <f t="shared" si="32"/>
        <v>0.99966425971547801</v>
      </c>
    </row>
    <row r="762" spans="1:10">
      <c r="A762" s="1">
        <v>13</v>
      </c>
      <c r="B762" s="1" t="s">
        <v>13</v>
      </c>
      <c r="C762" s="3">
        <v>41579</v>
      </c>
      <c r="D762" s="1">
        <v>110.17090921325124</v>
      </c>
      <c r="E762" s="1">
        <v>4.7020330429077148</v>
      </c>
      <c r="F762" s="1">
        <v>4.7077770233154297</v>
      </c>
      <c r="G762" s="1">
        <v>1</v>
      </c>
      <c r="H762" s="1">
        <v>1</v>
      </c>
      <c r="I762" s="1">
        <f t="shared" si="34"/>
        <v>4.692233464297126</v>
      </c>
      <c r="J762" s="1">
        <f t="shared" si="32"/>
        <v>1.0033126141605215</v>
      </c>
    </row>
    <row r="763" spans="1:10">
      <c r="A763" s="1">
        <v>14</v>
      </c>
      <c r="B763" s="1" t="s">
        <v>14</v>
      </c>
      <c r="C763" s="3">
        <v>41579</v>
      </c>
      <c r="D763" s="1">
        <v>107.08786263157359</v>
      </c>
      <c r="E763" s="1">
        <v>4.673649787902832</v>
      </c>
      <c r="F763" s="1">
        <v>4.6784114837646484</v>
      </c>
      <c r="G763" s="1">
        <v>3</v>
      </c>
      <c r="H763" s="1">
        <v>2</v>
      </c>
      <c r="I763" s="1">
        <f t="shared" si="34"/>
        <v>4.692233464297126</v>
      </c>
      <c r="J763" s="1">
        <f t="shared" si="32"/>
        <v>0.99705428541916163</v>
      </c>
    </row>
    <row r="764" spans="1:10">
      <c r="A764" s="1">
        <v>15</v>
      </c>
      <c r="B764" s="1" t="s">
        <v>15</v>
      </c>
      <c r="C764" s="3">
        <v>41579</v>
      </c>
      <c r="D764" s="1">
        <v>107.63793776937794</v>
      </c>
      <c r="E764" s="1">
        <v>4.6787734031677246</v>
      </c>
      <c r="F764" s="1">
        <v>4.687070369720459</v>
      </c>
      <c r="G764" s="1">
        <v>4</v>
      </c>
      <c r="H764" s="1">
        <v>3</v>
      </c>
      <c r="I764" s="1">
        <f t="shared" si="34"/>
        <v>4.692233464297126</v>
      </c>
      <c r="J764" s="1">
        <f t="shared" si="32"/>
        <v>0.99889965096239297</v>
      </c>
    </row>
    <row r="765" spans="1:10">
      <c r="A765" s="1">
        <v>16</v>
      </c>
      <c r="B765" s="1" t="s">
        <v>16</v>
      </c>
      <c r="C765" s="3">
        <v>41579</v>
      </c>
      <c r="D765" s="1">
        <v>111.18541171612139</v>
      </c>
      <c r="E765" s="1">
        <v>4.7111992835998535</v>
      </c>
      <c r="F765" s="1">
        <v>4.7047872543334961</v>
      </c>
      <c r="G765" s="1">
        <v>2</v>
      </c>
      <c r="H765" s="1">
        <v>2</v>
      </c>
      <c r="I765" s="1">
        <f t="shared" si="34"/>
        <v>4.692233464297126</v>
      </c>
      <c r="J765" s="1">
        <f t="shared" si="32"/>
        <v>1.0026754401996174</v>
      </c>
    </row>
    <row r="766" spans="1:10">
      <c r="A766" s="1">
        <v>17</v>
      </c>
      <c r="B766" s="1" t="s">
        <v>17</v>
      </c>
      <c r="C766" s="3">
        <v>41579</v>
      </c>
      <c r="D766" s="1">
        <v>112.30797200254521</v>
      </c>
      <c r="E766" s="1">
        <v>4.7212448120117188</v>
      </c>
      <c r="F766" s="1">
        <v>4.7257351875305176</v>
      </c>
      <c r="G766" s="1">
        <v>1</v>
      </c>
      <c r="H766" s="1">
        <v>1</v>
      </c>
      <c r="I766" s="1">
        <f t="shared" si="34"/>
        <v>4.692233464297126</v>
      </c>
      <c r="J766" s="1">
        <f t="shared" si="32"/>
        <v>1.00713982445424</v>
      </c>
    </row>
    <row r="767" spans="1:10">
      <c r="A767" s="1">
        <v>18</v>
      </c>
      <c r="B767" s="1" t="s">
        <v>18</v>
      </c>
      <c r="C767" s="3">
        <v>41579</v>
      </c>
      <c r="D767" s="1">
        <v>108.43675607527319</v>
      </c>
      <c r="E767" s="1">
        <v>4.6861672401428223</v>
      </c>
      <c r="F767" s="1">
        <v>4.6813364028930664</v>
      </c>
      <c r="G767" s="1">
        <v>3</v>
      </c>
      <c r="H767" s="1">
        <v>2</v>
      </c>
      <c r="I767" s="1">
        <f t="shared" si="34"/>
        <v>4.692233464297126</v>
      </c>
      <c r="J767" s="1">
        <f t="shared" si="32"/>
        <v>0.99767763870085013</v>
      </c>
    </row>
    <row r="768" spans="1:10">
      <c r="A768" s="1">
        <v>19</v>
      </c>
      <c r="B768" s="1" t="s">
        <v>19</v>
      </c>
      <c r="C768" s="3">
        <v>41579</v>
      </c>
      <c r="D768" s="1">
        <v>110.13073828454235</v>
      </c>
      <c r="E768" s="1">
        <v>4.7016682624816895</v>
      </c>
      <c r="F768" s="1">
        <v>4.697786808013916</v>
      </c>
      <c r="G768" s="1">
        <v>3</v>
      </c>
      <c r="H768" s="1">
        <v>2</v>
      </c>
      <c r="I768" s="1">
        <f t="shared" si="34"/>
        <v>4.692233464297126</v>
      </c>
      <c r="J768" s="1">
        <f t="shared" si="32"/>
        <v>1.0011835182028015</v>
      </c>
    </row>
    <row r="769" spans="1:10">
      <c r="A769" s="1">
        <v>20</v>
      </c>
      <c r="B769" s="1" t="s">
        <v>20</v>
      </c>
      <c r="C769" s="3">
        <v>41579</v>
      </c>
      <c r="D769" s="1">
        <v>111.0788537179247</v>
      </c>
      <c r="E769" s="1">
        <v>4.710240364074707</v>
      </c>
      <c r="F769" s="1">
        <v>4.7055034637451172</v>
      </c>
      <c r="G769" s="1">
        <v>2</v>
      </c>
      <c r="H769" s="1">
        <v>2</v>
      </c>
      <c r="I769" s="1">
        <f t="shared" si="34"/>
        <v>4.692233464297126</v>
      </c>
      <c r="J769" s="1">
        <f t="shared" si="32"/>
        <v>1.0028280774068388</v>
      </c>
    </row>
    <row r="770" spans="1:10">
      <c r="A770" s="1">
        <v>21</v>
      </c>
      <c r="B770" s="1" t="s">
        <v>21</v>
      </c>
      <c r="C770" s="3">
        <v>41579</v>
      </c>
      <c r="D770" s="1">
        <v>106.48277705271082</v>
      </c>
      <c r="E770" s="1">
        <v>4.6679830551147461</v>
      </c>
      <c r="F770" s="1">
        <v>4.6853561401367188</v>
      </c>
      <c r="G770" s="1">
        <v>4</v>
      </c>
      <c r="H770" s="1">
        <v>3</v>
      </c>
      <c r="I770" s="1">
        <f t="shared" si="34"/>
        <v>4.692233464297126</v>
      </c>
      <c r="J770" s="1">
        <f t="shared" si="32"/>
        <v>0.99853431756694622</v>
      </c>
    </row>
    <row r="771" spans="1:10">
      <c r="A771" s="1">
        <v>22</v>
      </c>
      <c r="B771" s="1" t="s">
        <v>22</v>
      </c>
      <c r="C771" s="3">
        <v>41579</v>
      </c>
      <c r="D771" s="1">
        <v>109.44963307817564</v>
      </c>
      <c r="E771" s="1">
        <v>4.6954646110534668</v>
      </c>
      <c r="F771" s="1">
        <v>4.6926212310791016</v>
      </c>
      <c r="G771" s="1">
        <v>4</v>
      </c>
      <c r="H771" s="1">
        <v>3</v>
      </c>
      <c r="I771" s="1">
        <f t="shared" si="34"/>
        <v>4.692233464297126</v>
      </c>
      <c r="J771" s="1">
        <f t="shared" ref="J771:J834" si="35">F771/I771</f>
        <v>1.0000826401296794</v>
      </c>
    </row>
    <row r="772" spans="1:10">
      <c r="A772" s="1">
        <v>23</v>
      </c>
      <c r="B772" s="1" t="s">
        <v>23</v>
      </c>
      <c r="C772" s="3">
        <v>41579</v>
      </c>
      <c r="D772" s="1">
        <v>108.96020728700456</v>
      </c>
      <c r="E772" s="1">
        <v>4.6909828186035156</v>
      </c>
      <c r="F772" s="1">
        <v>4.6949973106384277</v>
      </c>
      <c r="G772" s="1">
        <v>4</v>
      </c>
      <c r="H772" s="1">
        <v>3</v>
      </c>
      <c r="I772" s="1">
        <f t="shared" si="34"/>
        <v>4.692233464297126</v>
      </c>
      <c r="J772" s="1">
        <f t="shared" si="35"/>
        <v>1.0005890257512402</v>
      </c>
    </row>
    <row r="773" spans="1:10">
      <c r="A773" s="1">
        <v>24</v>
      </c>
      <c r="B773" s="1" t="s">
        <v>24</v>
      </c>
      <c r="C773" s="3">
        <v>41579</v>
      </c>
      <c r="D773" s="1">
        <v>109.88218229924908</v>
      </c>
      <c r="E773" s="1">
        <v>4.6994085311889648</v>
      </c>
      <c r="F773" s="1">
        <v>4.6988282203674316</v>
      </c>
      <c r="G773" s="1">
        <v>2</v>
      </c>
      <c r="H773" s="1">
        <v>2</v>
      </c>
      <c r="I773" s="1">
        <f t="shared" si="34"/>
        <v>4.692233464297126</v>
      </c>
      <c r="J773" s="1">
        <f t="shared" si="35"/>
        <v>1.0014054620513844</v>
      </c>
    </row>
    <row r="774" spans="1:10">
      <c r="A774" s="1">
        <v>25</v>
      </c>
      <c r="B774" s="1" t="s">
        <v>25</v>
      </c>
      <c r="C774" s="3">
        <v>41579</v>
      </c>
      <c r="D774" s="1">
        <v>109.94372477395528</v>
      </c>
      <c r="E774" s="1">
        <v>4.6999688148498535</v>
      </c>
      <c r="F774" s="1">
        <v>4.6937351226806641</v>
      </c>
      <c r="G774" s="1">
        <v>3</v>
      </c>
      <c r="H774" s="1">
        <v>2</v>
      </c>
      <c r="I774" s="1">
        <f t="shared" si="34"/>
        <v>4.692233464297126</v>
      </c>
      <c r="J774" s="1">
        <f t="shared" si="35"/>
        <v>1.0003200306197388</v>
      </c>
    </row>
    <row r="775" spans="1:10">
      <c r="A775" s="1">
        <v>26</v>
      </c>
      <c r="B775" s="1" t="s">
        <v>26</v>
      </c>
      <c r="C775" s="3">
        <v>41579</v>
      </c>
      <c r="D775" s="1">
        <v>108.05229253505115</v>
      </c>
      <c r="E775" s="1">
        <v>4.6826152801513672</v>
      </c>
      <c r="F775" s="1">
        <v>4.6797218322753906</v>
      </c>
      <c r="G775" s="1">
        <v>4</v>
      </c>
      <c r="H775" s="1">
        <v>3</v>
      </c>
      <c r="I775" s="1">
        <f t="shared" si="34"/>
        <v>4.692233464297126</v>
      </c>
      <c r="J775" s="1">
        <f t="shared" si="35"/>
        <v>0.99733354443743361</v>
      </c>
    </row>
    <row r="776" spans="1:10">
      <c r="A776" s="1">
        <v>27</v>
      </c>
      <c r="B776" s="1" t="s">
        <v>27</v>
      </c>
      <c r="C776" s="3">
        <v>41579</v>
      </c>
      <c r="D776" s="1">
        <v>106.76920869681082</v>
      </c>
      <c r="E776" s="1">
        <v>4.6706695556640625</v>
      </c>
      <c r="F776" s="1">
        <v>4.6793694496154785</v>
      </c>
      <c r="G776" s="1">
        <v>2</v>
      </c>
      <c r="H776" s="1">
        <v>2</v>
      </c>
      <c r="I776" s="1">
        <f t="shared" si="34"/>
        <v>4.692233464297126</v>
      </c>
      <c r="J776" s="1">
        <f t="shared" si="35"/>
        <v>0.99725844530551844</v>
      </c>
    </row>
    <row r="777" spans="1:10">
      <c r="A777" s="1">
        <v>28</v>
      </c>
      <c r="B777" s="1" t="s">
        <v>28</v>
      </c>
      <c r="C777" s="3">
        <v>41579</v>
      </c>
      <c r="D777" s="1">
        <v>109.45958602603727</v>
      </c>
      <c r="E777" s="1">
        <v>4.6955552101135254</v>
      </c>
      <c r="F777" s="1">
        <v>4.6938009262084961</v>
      </c>
      <c r="G777" s="1">
        <v>2</v>
      </c>
      <c r="H777" s="1">
        <v>2</v>
      </c>
      <c r="I777" s="1">
        <f t="shared" si="34"/>
        <v>4.692233464297126</v>
      </c>
      <c r="J777" s="1">
        <f t="shared" si="35"/>
        <v>1.0003340545442372</v>
      </c>
    </row>
    <row r="778" spans="1:10">
      <c r="A778" s="1">
        <v>29</v>
      </c>
      <c r="B778" s="1" t="s">
        <v>29</v>
      </c>
      <c r="C778" s="3">
        <v>41579</v>
      </c>
      <c r="D778" s="1">
        <v>108.4440133731075</v>
      </c>
      <c r="E778" s="1">
        <v>4.6862339973449707</v>
      </c>
      <c r="F778" s="1">
        <v>4.6819882392883301</v>
      </c>
      <c r="G778" s="1">
        <v>5</v>
      </c>
      <c r="H778" s="1">
        <v>4</v>
      </c>
      <c r="I778" s="1">
        <f t="shared" si="34"/>
        <v>4.692233464297126</v>
      </c>
      <c r="J778" s="1">
        <f t="shared" si="35"/>
        <v>0.99781655685149706</v>
      </c>
    </row>
    <row r="779" spans="1:10">
      <c r="A779" s="1">
        <v>30</v>
      </c>
      <c r="B779" s="1" t="s">
        <v>30</v>
      </c>
      <c r="C779" s="3">
        <v>41579</v>
      </c>
      <c r="D779" s="1">
        <v>106.09269062877311</v>
      </c>
      <c r="E779" s="1">
        <v>4.6643133163452148</v>
      </c>
      <c r="F779" s="1">
        <v>4.6821489334106445</v>
      </c>
      <c r="G779" s="1">
        <v>4</v>
      </c>
      <c r="H779" s="1">
        <v>3</v>
      </c>
      <c r="I779" s="1">
        <f t="shared" si="34"/>
        <v>4.692233464297126</v>
      </c>
      <c r="J779" s="1">
        <f t="shared" si="35"/>
        <v>0.99785080368161261</v>
      </c>
    </row>
    <row r="780" spans="1:10">
      <c r="A780" s="1">
        <v>31</v>
      </c>
      <c r="B780" s="1" t="s">
        <v>31</v>
      </c>
      <c r="C780" s="3">
        <v>41579</v>
      </c>
      <c r="D780" s="1">
        <v>111.66480846479276</v>
      </c>
      <c r="E780" s="1">
        <v>4.7155017852783203</v>
      </c>
      <c r="F780" s="1">
        <v>4.7076053619384766</v>
      </c>
      <c r="G780" s="1">
        <v>2</v>
      </c>
      <c r="H780" s="1">
        <v>2</v>
      </c>
      <c r="I780" s="1">
        <f t="shared" si="34"/>
        <v>4.692233464297126</v>
      </c>
      <c r="J780" s="1">
        <f t="shared" si="35"/>
        <v>1.0032760300096562</v>
      </c>
    </row>
    <row r="781" spans="1:10">
      <c r="A781" s="1">
        <v>32</v>
      </c>
      <c r="B781" s="1" t="s">
        <v>32</v>
      </c>
      <c r="C781" s="3">
        <v>41579</v>
      </c>
      <c r="D781" s="1">
        <v>107.75454818831435</v>
      </c>
      <c r="E781" s="1">
        <v>4.6798558235168457</v>
      </c>
      <c r="F781" s="1">
        <v>4.6758432388305664</v>
      </c>
      <c r="G781" s="1">
        <v>4</v>
      </c>
      <c r="H781" s="1">
        <v>3</v>
      </c>
      <c r="I781" s="1">
        <f t="shared" si="34"/>
        <v>4.692233464297126</v>
      </c>
      <c r="J781" s="1">
        <f t="shared" si="35"/>
        <v>0.99650694587316002</v>
      </c>
    </row>
    <row r="782" spans="1:10">
      <c r="A782" s="1">
        <v>33</v>
      </c>
      <c r="B782" s="1" t="s">
        <v>33</v>
      </c>
      <c r="C782" s="3">
        <v>41579</v>
      </c>
      <c r="D782" s="1">
        <v>111.54323560265757</v>
      </c>
      <c r="E782" s="1">
        <v>4.7144122123718262</v>
      </c>
      <c r="F782" s="1">
        <v>4.6993856430053711</v>
      </c>
      <c r="G782" s="1">
        <v>2</v>
      </c>
      <c r="H782" s="1">
        <v>2</v>
      </c>
      <c r="I782" s="1">
        <f t="shared" si="34"/>
        <v>4.692233464297126</v>
      </c>
      <c r="J782" s="1">
        <f t="shared" si="35"/>
        <v>1.0015242589190554</v>
      </c>
    </row>
    <row r="783" spans="1:10">
      <c r="A783" s="1">
        <v>34</v>
      </c>
      <c r="B783" s="1" t="s">
        <v>34</v>
      </c>
      <c r="C783" s="3">
        <v>41579</v>
      </c>
      <c r="D783" s="1">
        <v>109.32114633914119</v>
      </c>
      <c r="E783" s="1">
        <v>4.6942896842956543</v>
      </c>
      <c r="F783" s="1">
        <v>4.6880588531494141</v>
      </c>
      <c r="G783" s="1">
        <v>5</v>
      </c>
      <c r="H783" s="1">
        <v>4</v>
      </c>
      <c r="I783" s="1">
        <f t="shared" si="34"/>
        <v>4.692233464297126</v>
      </c>
      <c r="J783" s="1">
        <f t="shared" si="35"/>
        <v>0.99911031469779243</v>
      </c>
    </row>
    <row r="784" spans="1:10">
      <c r="A784" s="1">
        <v>1</v>
      </c>
      <c r="B784" s="1" t="s">
        <v>1</v>
      </c>
      <c r="C784" s="3">
        <v>41609</v>
      </c>
      <c r="D784" s="1">
        <v>107.08262106887581</v>
      </c>
      <c r="E784" s="1">
        <v>4.6736006736755371</v>
      </c>
      <c r="F784" s="1">
        <v>4.6749973297119141</v>
      </c>
      <c r="G784" s="1">
        <v>5</v>
      </c>
      <c r="H784" s="1">
        <v>4</v>
      </c>
      <c r="I784" s="1">
        <f>AVERAGE(F784:F817)</f>
        <v>4.6974360381855682</v>
      </c>
      <c r="J784" s="1">
        <f t="shared" si="35"/>
        <v>0.99522320085015537</v>
      </c>
    </row>
    <row r="785" spans="1:10">
      <c r="A785" s="1">
        <v>2</v>
      </c>
      <c r="B785" s="1" t="s">
        <v>2</v>
      </c>
      <c r="C785" s="3">
        <v>41609</v>
      </c>
      <c r="D785" s="1">
        <v>108.768419457562</v>
      </c>
      <c r="E785" s="1">
        <v>4.6892209053039551</v>
      </c>
      <c r="F785" s="1">
        <v>4.691960334777832</v>
      </c>
      <c r="G785" s="1">
        <v>4</v>
      </c>
      <c r="H785" s="1">
        <v>3</v>
      </c>
      <c r="I785" s="1">
        <f>I784</f>
        <v>4.6974360381855682</v>
      </c>
      <c r="J785" s="1">
        <f t="shared" si="35"/>
        <v>0.99883432081603152</v>
      </c>
    </row>
    <row r="786" spans="1:10">
      <c r="A786" s="1">
        <v>3</v>
      </c>
      <c r="B786" s="1" t="s">
        <v>3</v>
      </c>
      <c r="C786" s="3">
        <v>41609</v>
      </c>
      <c r="D786" s="1">
        <v>111.20257547129114</v>
      </c>
      <c r="E786" s="1">
        <v>4.7113537788391113</v>
      </c>
      <c r="F786" s="1">
        <v>4.7081923484802246</v>
      </c>
      <c r="G786" s="1">
        <v>1</v>
      </c>
      <c r="H786" s="1">
        <v>1</v>
      </c>
      <c r="I786" s="1">
        <f t="shared" ref="I786:I817" si="36">I785</f>
        <v>4.6974360381855682</v>
      </c>
      <c r="J786" s="1">
        <f t="shared" si="35"/>
        <v>1.0022898258128941</v>
      </c>
    </row>
    <row r="787" spans="1:10">
      <c r="A787" s="1">
        <v>4</v>
      </c>
      <c r="B787" s="1" t="s">
        <v>4</v>
      </c>
      <c r="C787" s="3">
        <v>41609</v>
      </c>
      <c r="D787" s="1">
        <v>112.56001849945142</v>
      </c>
      <c r="E787" s="1">
        <v>4.7234864234924316</v>
      </c>
      <c r="F787" s="1">
        <v>4.7219805717468262</v>
      </c>
      <c r="G787" s="1">
        <v>1</v>
      </c>
      <c r="H787" s="1">
        <v>1</v>
      </c>
      <c r="I787" s="1">
        <f t="shared" si="36"/>
        <v>4.6974360381855682</v>
      </c>
      <c r="J787" s="1">
        <f t="shared" si="35"/>
        <v>1.005225091595018</v>
      </c>
    </row>
    <row r="788" spans="1:10">
      <c r="A788" s="1">
        <v>5</v>
      </c>
      <c r="B788" s="1" t="s">
        <v>5</v>
      </c>
      <c r="C788" s="3">
        <v>41609</v>
      </c>
      <c r="D788" s="1">
        <v>112.36266455508265</v>
      </c>
      <c r="E788" s="1">
        <v>4.7217316627502441</v>
      </c>
      <c r="F788" s="1">
        <v>4.7172746658325195</v>
      </c>
      <c r="G788" s="1">
        <v>1</v>
      </c>
      <c r="H788" s="1">
        <v>1</v>
      </c>
      <c r="I788" s="1">
        <f t="shared" si="36"/>
        <v>4.6974360381855682</v>
      </c>
      <c r="J788" s="1">
        <f t="shared" si="35"/>
        <v>1.0042232885100899</v>
      </c>
    </row>
    <row r="789" spans="1:10">
      <c r="A789" s="1">
        <v>6</v>
      </c>
      <c r="B789" s="1" t="s">
        <v>6</v>
      </c>
      <c r="C789" s="3">
        <v>41609</v>
      </c>
      <c r="D789" s="1">
        <v>108.58907931446791</v>
      </c>
      <c r="E789" s="1">
        <v>4.6875710487365723</v>
      </c>
      <c r="F789" s="1">
        <v>4.6759138107299805</v>
      </c>
      <c r="G789" s="1">
        <v>5</v>
      </c>
      <c r="H789" s="1">
        <v>4</v>
      </c>
      <c r="I789" s="1">
        <f t="shared" si="36"/>
        <v>4.6974360381855682</v>
      </c>
      <c r="J789" s="1">
        <f t="shared" si="35"/>
        <v>0.9954183032444438</v>
      </c>
    </row>
    <row r="790" spans="1:10">
      <c r="A790" s="1">
        <v>7</v>
      </c>
      <c r="B790" s="1" t="s">
        <v>7</v>
      </c>
      <c r="C790" s="3">
        <v>41609</v>
      </c>
      <c r="D790" s="1">
        <v>108.08962372027645</v>
      </c>
      <c r="E790" s="1">
        <v>4.6829605102539063</v>
      </c>
      <c r="F790" s="1">
        <v>4.6842575073242188</v>
      </c>
      <c r="G790" s="1">
        <v>4</v>
      </c>
      <c r="H790" s="1">
        <v>3</v>
      </c>
      <c r="I790" s="1">
        <f t="shared" si="36"/>
        <v>4.6974360381855682</v>
      </c>
      <c r="J790" s="1">
        <f t="shared" si="35"/>
        <v>0.99719452681117515</v>
      </c>
    </row>
    <row r="791" spans="1:10">
      <c r="A791" s="1">
        <v>8</v>
      </c>
      <c r="B791" s="1" t="s">
        <v>8</v>
      </c>
      <c r="C791" s="3">
        <v>41609</v>
      </c>
      <c r="D791" s="1">
        <v>109.59920831271648</v>
      </c>
      <c r="E791" s="1">
        <v>4.6968302726745605</v>
      </c>
      <c r="F791" s="1">
        <v>4.6981754302978516</v>
      </c>
      <c r="G791" s="1">
        <v>3</v>
      </c>
      <c r="H791" s="1">
        <v>2</v>
      </c>
      <c r="I791" s="1">
        <f t="shared" si="36"/>
        <v>4.6974360381855682</v>
      </c>
      <c r="J791" s="1">
        <f t="shared" si="35"/>
        <v>1.0001574033379641</v>
      </c>
    </row>
    <row r="792" spans="1:10">
      <c r="A792" s="1">
        <v>9</v>
      </c>
      <c r="B792" s="1" t="s">
        <v>9</v>
      </c>
      <c r="C792" s="3">
        <v>41609</v>
      </c>
      <c r="D792" s="1">
        <v>110.29062313791508</v>
      </c>
      <c r="E792" s="1">
        <v>4.7031188011169434</v>
      </c>
      <c r="F792" s="1">
        <v>4.6982169151306152</v>
      </c>
      <c r="G792" s="1">
        <v>4</v>
      </c>
      <c r="H792" s="1">
        <v>3</v>
      </c>
      <c r="I792" s="1">
        <f t="shared" si="36"/>
        <v>4.6974360381855682</v>
      </c>
      <c r="J792" s="1">
        <f t="shared" si="35"/>
        <v>1.0001662347158533</v>
      </c>
    </row>
    <row r="793" spans="1:10">
      <c r="A793" s="1">
        <v>10</v>
      </c>
      <c r="B793" s="1" t="s">
        <v>10</v>
      </c>
      <c r="C793" s="3">
        <v>41609</v>
      </c>
      <c r="D793" s="1">
        <v>109.48648152153447</v>
      </c>
      <c r="E793" s="1">
        <v>4.6958012580871582</v>
      </c>
      <c r="F793" s="1">
        <v>4.6933317184448242</v>
      </c>
      <c r="G793" s="1">
        <v>4</v>
      </c>
      <c r="H793" s="1">
        <v>3</v>
      </c>
      <c r="I793" s="1">
        <f t="shared" si="36"/>
        <v>4.6974360381855682</v>
      </c>
      <c r="J793" s="1">
        <f t="shared" si="35"/>
        <v>0.99912626383682934</v>
      </c>
    </row>
    <row r="794" spans="1:10">
      <c r="A794" s="1">
        <v>11</v>
      </c>
      <c r="B794" s="1" t="s">
        <v>11</v>
      </c>
      <c r="C794" s="3">
        <v>41609</v>
      </c>
      <c r="D794" s="1">
        <v>109.59487084739416</v>
      </c>
      <c r="E794" s="1">
        <v>4.6967906951904297</v>
      </c>
      <c r="F794" s="1">
        <v>4.6953740119934082</v>
      </c>
      <c r="G794" s="1">
        <v>4</v>
      </c>
      <c r="H794" s="1">
        <v>3</v>
      </c>
      <c r="I794" s="1">
        <f t="shared" si="36"/>
        <v>4.6974360381855682</v>
      </c>
      <c r="J794" s="1">
        <f t="shared" si="35"/>
        <v>0.99956103155521481</v>
      </c>
    </row>
    <row r="795" spans="1:10">
      <c r="A795" s="1">
        <v>12</v>
      </c>
      <c r="B795" s="1" t="s">
        <v>12</v>
      </c>
      <c r="C795" s="3">
        <v>41609</v>
      </c>
      <c r="D795" s="1">
        <v>109.56520106652756</v>
      </c>
      <c r="E795" s="1">
        <v>4.6965198516845703</v>
      </c>
      <c r="F795" s="1">
        <v>4.6955704689025879</v>
      </c>
      <c r="G795" s="1">
        <v>4</v>
      </c>
      <c r="H795" s="1">
        <v>3</v>
      </c>
      <c r="I795" s="1">
        <f t="shared" si="36"/>
        <v>4.6974360381855682</v>
      </c>
      <c r="J795" s="1">
        <f t="shared" si="35"/>
        <v>0.99960285371257529</v>
      </c>
    </row>
    <row r="796" spans="1:10">
      <c r="A796" s="1">
        <v>13</v>
      </c>
      <c r="B796" s="1" t="s">
        <v>13</v>
      </c>
      <c r="C796" s="3">
        <v>41609</v>
      </c>
      <c r="D796" s="1">
        <v>110.93925021857839</v>
      </c>
      <c r="E796" s="1">
        <v>4.7089829444885254</v>
      </c>
      <c r="F796" s="1">
        <v>4.7140817642211914</v>
      </c>
      <c r="G796" s="1">
        <v>1</v>
      </c>
      <c r="H796" s="1">
        <v>1</v>
      </c>
      <c r="I796" s="1">
        <f t="shared" si="36"/>
        <v>4.6974360381855682</v>
      </c>
      <c r="J796" s="1">
        <f t="shared" si="35"/>
        <v>1.0035435769428918</v>
      </c>
    </row>
    <row r="797" spans="1:10">
      <c r="A797" s="1">
        <v>14</v>
      </c>
      <c r="B797" s="1" t="s">
        <v>14</v>
      </c>
      <c r="C797" s="3">
        <v>41609</v>
      </c>
      <c r="D797" s="1">
        <v>108.16255211115309</v>
      </c>
      <c r="E797" s="1">
        <v>4.6836352348327637</v>
      </c>
      <c r="F797" s="1">
        <v>4.6831116676330566</v>
      </c>
      <c r="G797" s="1">
        <v>3</v>
      </c>
      <c r="H797" s="1">
        <v>2</v>
      </c>
      <c r="I797" s="1">
        <f t="shared" si="36"/>
        <v>4.6974360381855682</v>
      </c>
      <c r="J797" s="1">
        <f t="shared" si="35"/>
        <v>0.99695059806326936</v>
      </c>
    </row>
    <row r="798" spans="1:10">
      <c r="A798" s="1">
        <v>15</v>
      </c>
      <c r="B798" s="1" t="s">
        <v>15</v>
      </c>
      <c r="C798" s="3">
        <v>41609</v>
      </c>
      <c r="D798" s="1">
        <v>108.8380349252576</v>
      </c>
      <c r="E798" s="1">
        <v>4.6898608207702637</v>
      </c>
      <c r="F798" s="1">
        <v>4.6917238235473633</v>
      </c>
      <c r="G798" s="1">
        <v>4</v>
      </c>
      <c r="H798" s="1">
        <v>3</v>
      </c>
      <c r="I798" s="1">
        <f t="shared" si="36"/>
        <v>4.6974360381855682</v>
      </c>
      <c r="J798" s="1">
        <f t="shared" si="35"/>
        <v>0.99878397181105394</v>
      </c>
    </row>
    <row r="799" spans="1:10">
      <c r="A799" s="1">
        <v>16</v>
      </c>
      <c r="B799" s="1" t="s">
        <v>16</v>
      </c>
      <c r="C799" s="3">
        <v>41609</v>
      </c>
      <c r="D799" s="1">
        <v>111.77192008101073</v>
      </c>
      <c r="E799" s="1">
        <v>4.7164602279663086</v>
      </c>
      <c r="F799" s="1">
        <v>4.7104110717773438</v>
      </c>
      <c r="G799" s="1">
        <v>2</v>
      </c>
      <c r="H799" s="1">
        <v>2</v>
      </c>
      <c r="I799" s="1">
        <f t="shared" si="36"/>
        <v>4.6974360381855682</v>
      </c>
      <c r="J799" s="1">
        <f t="shared" si="35"/>
        <v>1.0027621522648316</v>
      </c>
    </row>
    <row r="800" spans="1:10">
      <c r="A800" s="1">
        <v>17</v>
      </c>
      <c r="B800" s="1" t="s">
        <v>17</v>
      </c>
      <c r="C800" s="3">
        <v>41609</v>
      </c>
      <c r="D800" s="1">
        <v>113.15344020710943</v>
      </c>
      <c r="E800" s="1">
        <v>4.7287449836730957</v>
      </c>
      <c r="F800" s="1">
        <v>4.7327170372009277</v>
      </c>
      <c r="G800" s="1">
        <v>1</v>
      </c>
      <c r="H800" s="1">
        <v>1</v>
      </c>
      <c r="I800" s="1">
        <f t="shared" si="36"/>
        <v>4.6974360381855682</v>
      </c>
      <c r="J800" s="1">
        <f t="shared" si="35"/>
        <v>1.0075106927967852</v>
      </c>
    </row>
    <row r="801" spans="1:10">
      <c r="A801" s="1">
        <v>18</v>
      </c>
      <c r="B801" s="1" t="s">
        <v>18</v>
      </c>
      <c r="C801" s="3">
        <v>41609</v>
      </c>
      <c r="D801" s="1">
        <v>109.06007360952859</v>
      </c>
      <c r="E801" s="1">
        <v>4.6918988227844238</v>
      </c>
      <c r="F801" s="1">
        <v>4.6862316131591797</v>
      </c>
      <c r="G801" s="1">
        <v>3</v>
      </c>
      <c r="H801" s="1">
        <v>2</v>
      </c>
      <c r="I801" s="1">
        <f t="shared" si="36"/>
        <v>4.6974360381855682</v>
      </c>
      <c r="J801" s="1">
        <f t="shared" si="35"/>
        <v>0.99761477858659331</v>
      </c>
    </row>
    <row r="802" spans="1:10">
      <c r="A802" s="1">
        <v>19</v>
      </c>
      <c r="B802" s="1" t="s">
        <v>19</v>
      </c>
      <c r="C802" s="3">
        <v>41609</v>
      </c>
      <c r="D802" s="1">
        <v>110.72498940978009</v>
      </c>
      <c r="E802" s="1">
        <v>4.7070493698120117</v>
      </c>
      <c r="F802" s="1">
        <v>4.7031168937683105</v>
      </c>
      <c r="G802" s="1">
        <v>3</v>
      </c>
      <c r="H802" s="1">
        <v>2</v>
      </c>
      <c r="I802" s="1">
        <f t="shared" si="36"/>
        <v>4.6974360381855682</v>
      </c>
      <c r="J802" s="1">
        <f t="shared" si="35"/>
        <v>1.0012093524076884</v>
      </c>
    </row>
    <row r="803" spans="1:10">
      <c r="A803" s="1">
        <v>20</v>
      </c>
      <c r="B803" s="1" t="s">
        <v>20</v>
      </c>
      <c r="C803" s="3">
        <v>41609</v>
      </c>
      <c r="D803" s="1">
        <v>111.84668989547038</v>
      </c>
      <c r="E803" s="1">
        <v>4.7171292304992676</v>
      </c>
      <c r="F803" s="1">
        <v>4.711545467376709</v>
      </c>
      <c r="G803" s="1">
        <v>2</v>
      </c>
      <c r="H803" s="1">
        <v>2</v>
      </c>
      <c r="I803" s="1">
        <f t="shared" si="36"/>
        <v>4.6974360381855682</v>
      </c>
      <c r="J803" s="1">
        <f t="shared" si="35"/>
        <v>1.003003644770561</v>
      </c>
    </row>
    <row r="804" spans="1:10">
      <c r="A804" s="1">
        <v>21</v>
      </c>
      <c r="B804" s="1" t="s">
        <v>21</v>
      </c>
      <c r="C804" s="3">
        <v>41609</v>
      </c>
      <c r="D804" s="1">
        <v>108.08262152912032</v>
      </c>
      <c r="E804" s="1">
        <v>4.6828961372375488</v>
      </c>
      <c r="F804" s="1">
        <v>4.6906447410583496</v>
      </c>
      <c r="G804" s="1">
        <v>4</v>
      </c>
      <c r="H804" s="1">
        <v>3</v>
      </c>
      <c r="I804" s="1">
        <f t="shared" si="36"/>
        <v>4.6974360381855682</v>
      </c>
      <c r="J804" s="1">
        <f t="shared" si="35"/>
        <v>0.99855425447584345</v>
      </c>
    </row>
    <row r="805" spans="1:10">
      <c r="A805" s="1">
        <v>22</v>
      </c>
      <c r="B805" s="1" t="s">
        <v>22</v>
      </c>
      <c r="C805" s="3">
        <v>41609</v>
      </c>
      <c r="D805" s="1">
        <v>110.0860807368436</v>
      </c>
      <c r="E805" s="1">
        <v>4.7012624740600586</v>
      </c>
      <c r="F805" s="1">
        <v>4.6975741386413574</v>
      </c>
      <c r="G805" s="1">
        <v>4</v>
      </c>
      <c r="H805" s="1">
        <v>3</v>
      </c>
      <c r="I805" s="1">
        <f t="shared" si="36"/>
        <v>4.6974360381855682</v>
      </c>
      <c r="J805" s="1">
        <f t="shared" si="35"/>
        <v>1.0000293991136158</v>
      </c>
    </row>
    <row r="806" spans="1:10">
      <c r="A806" s="1">
        <v>23</v>
      </c>
      <c r="B806" s="1" t="s">
        <v>23</v>
      </c>
      <c r="C806" s="3">
        <v>41609</v>
      </c>
      <c r="D806" s="1">
        <v>110.57260487933807</v>
      </c>
      <c r="E806" s="1">
        <v>4.7056722640991211</v>
      </c>
      <c r="F806" s="1">
        <v>4.7002320289611816</v>
      </c>
      <c r="G806" s="1">
        <v>4</v>
      </c>
      <c r="H806" s="1">
        <v>3</v>
      </c>
      <c r="I806" s="1">
        <f t="shared" si="36"/>
        <v>4.6974360381855682</v>
      </c>
      <c r="J806" s="1">
        <f t="shared" si="35"/>
        <v>1.0005952163590701</v>
      </c>
    </row>
    <row r="807" spans="1:10">
      <c r="A807" s="1">
        <v>24</v>
      </c>
      <c r="B807" s="1" t="s">
        <v>24</v>
      </c>
      <c r="C807" s="3">
        <v>41609</v>
      </c>
      <c r="D807" s="1">
        <v>111.05518735257508</v>
      </c>
      <c r="E807" s="1">
        <v>4.7100272178649902</v>
      </c>
      <c r="F807" s="1">
        <v>4.7043280601501465</v>
      </c>
      <c r="G807" s="1">
        <v>2</v>
      </c>
      <c r="H807" s="1">
        <v>2</v>
      </c>
      <c r="I807" s="1">
        <f t="shared" si="36"/>
        <v>4.6974360381855682</v>
      </c>
      <c r="J807" s="1">
        <f t="shared" si="35"/>
        <v>1.0014671880380175</v>
      </c>
    </row>
    <row r="808" spans="1:10">
      <c r="A808" s="1">
        <v>25</v>
      </c>
      <c r="B808" s="1" t="s">
        <v>25</v>
      </c>
      <c r="C808" s="3">
        <v>41609</v>
      </c>
      <c r="D808" s="1">
        <v>110.35445565994053</v>
      </c>
      <c r="E808" s="1">
        <v>4.703697681427002</v>
      </c>
      <c r="F808" s="1">
        <v>4.6989593505859375</v>
      </c>
      <c r="G808" s="1">
        <v>3</v>
      </c>
      <c r="H808" s="1">
        <v>2</v>
      </c>
      <c r="I808" s="1">
        <f t="shared" si="36"/>
        <v>4.6974360381855682</v>
      </c>
      <c r="J808" s="1">
        <f t="shared" si="35"/>
        <v>1.0003242859270431</v>
      </c>
    </row>
    <row r="809" spans="1:10">
      <c r="A809" s="1">
        <v>26</v>
      </c>
      <c r="B809" s="1" t="s">
        <v>26</v>
      </c>
      <c r="C809" s="3">
        <v>41609</v>
      </c>
      <c r="D809" s="1">
        <v>108.30594562294593</v>
      </c>
      <c r="E809" s="1">
        <v>4.684959888458252</v>
      </c>
      <c r="F809" s="1">
        <v>4.6845064163208008</v>
      </c>
      <c r="G809" s="1">
        <v>4</v>
      </c>
      <c r="H809" s="1">
        <v>3</v>
      </c>
      <c r="I809" s="1">
        <f t="shared" si="36"/>
        <v>4.6974360381855682</v>
      </c>
      <c r="J809" s="1">
        <f t="shared" si="35"/>
        <v>0.99724751507851039</v>
      </c>
    </row>
    <row r="810" spans="1:10">
      <c r="A810" s="1">
        <v>27</v>
      </c>
      <c r="B810" s="1" t="s">
        <v>27</v>
      </c>
      <c r="C810" s="3">
        <v>41609</v>
      </c>
      <c r="D810" s="1">
        <v>107.6192785197597</v>
      </c>
      <c r="E810" s="1">
        <v>4.6785998344421387</v>
      </c>
      <c r="F810" s="1">
        <v>4.6841554641723633</v>
      </c>
      <c r="G810" s="1">
        <v>2</v>
      </c>
      <c r="H810" s="1">
        <v>2</v>
      </c>
      <c r="I810" s="1">
        <f t="shared" si="36"/>
        <v>4.6974360381855682</v>
      </c>
      <c r="J810" s="1">
        <f t="shared" si="35"/>
        <v>0.99717280365176941</v>
      </c>
    </row>
    <row r="811" spans="1:10">
      <c r="A811" s="1">
        <v>28</v>
      </c>
      <c r="B811" s="1" t="s">
        <v>28</v>
      </c>
      <c r="C811" s="3">
        <v>41609</v>
      </c>
      <c r="D811" s="1">
        <v>110.44244283876077</v>
      </c>
      <c r="E811" s="1">
        <v>4.7044944763183594</v>
      </c>
      <c r="F811" s="1">
        <v>4.699213981628418</v>
      </c>
      <c r="G811" s="1">
        <v>2</v>
      </c>
      <c r="H811" s="1">
        <v>2</v>
      </c>
      <c r="I811" s="1">
        <f t="shared" si="36"/>
        <v>4.6974360381855682</v>
      </c>
      <c r="J811" s="1">
        <f t="shared" si="35"/>
        <v>1.0003784923154668</v>
      </c>
    </row>
    <row r="812" spans="1:10">
      <c r="A812" s="1">
        <v>29</v>
      </c>
      <c r="B812" s="1" t="s">
        <v>29</v>
      </c>
      <c r="C812" s="3">
        <v>41609</v>
      </c>
      <c r="D812" s="1">
        <v>108.50489908503577</v>
      </c>
      <c r="E812" s="1">
        <v>4.6867952346801758</v>
      </c>
      <c r="F812" s="1">
        <v>4.6865744590759277</v>
      </c>
      <c r="G812" s="1">
        <v>5</v>
      </c>
      <c r="H812" s="1">
        <v>4</v>
      </c>
      <c r="I812" s="1">
        <f t="shared" si="36"/>
        <v>4.6974360381855682</v>
      </c>
      <c r="J812" s="1">
        <f t="shared" si="35"/>
        <v>0.99768776434179274</v>
      </c>
    </row>
    <row r="813" spans="1:10">
      <c r="A813" s="1">
        <v>30</v>
      </c>
      <c r="B813" s="1" t="s">
        <v>30</v>
      </c>
      <c r="C813" s="3">
        <v>41609</v>
      </c>
      <c r="D813" s="1">
        <v>108.15357213536514</v>
      </c>
      <c r="E813" s="1">
        <v>4.6835522651672363</v>
      </c>
      <c r="F813" s="1">
        <v>4.6871576309204102</v>
      </c>
      <c r="G813" s="1">
        <v>4</v>
      </c>
      <c r="H813" s="1">
        <v>3</v>
      </c>
      <c r="I813" s="1">
        <f t="shared" si="36"/>
        <v>4.6974360381855682</v>
      </c>
      <c r="J813" s="1">
        <f t="shared" si="35"/>
        <v>0.9978119111826953</v>
      </c>
    </row>
    <row r="814" spans="1:10">
      <c r="A814" s="1">
        <v>31</v>
      </c>
      <c r="B814" s="1" t="s">
        <v>31</v>
      </c>
      <c r="C814" s="3">
        <v>41609</v>
      </c>
      <c r="D814" s="1">
        <v>112.08602083407192</v>
      </c>
      <c r="E814" s="1">
        <v>4.719266414642334</v>
      </c>
      <c r="F814" s="1">
        <v>4.7135024070739746</v>
      </c>
      <c r="G814" s="1">
        <v>2</v>
      </c>
      <c r="H814" s="1">
        <v>2</v>
      </c>
      <c r="I814" s="1">
        <f t="shared" si="36"/>
        <v>4.6974360381855682</v>
      </c>
      <c r="J814" s="1">
        <f t="shared" si="35"/>
        <v>1.0034202421827148</v>
      </c>
    </row>
    <row r="815" spans="1:10">
      <c r="A815" s="1">
        <v>32</v>
      </c>
      <c r="B815" s="1" t="s">
        <v>32</v>
      </c>
      <c r="C815" s="3">
        <v>41609</v>
      </c>
      <c r="D815" s="1">
        <v>107.76980495304511</v>
      </c>
      <c r="E815" s="1">
        <v>4.679997444152832</v>
      </c>
      <c r="F815" s="1">
        <v>4.6802449226379395</v>
      </c>
      <c r="G815" s="1">
        <v>4</v>
      </c>
      <c r="H815" s="1">
        <v>3</v>
      </c>
      <c r="I815" s="1">
        <f t="shared" si="36"/>
        <v>4.6974360381855682</v>
      </c>
      <c r="J815" s="1">
        <f t="shared" si="35"/>
        <v>0.99634031939809675</v>
      </c>
    </row>
    <row r="816" spans="1:10">
      <c r="A816" s="1">
        <v>33</v>
      </c>
      <c r="B816" s="1" t="s">
        <v>33</v>
      </c>
      <c r="C816" s="3">
        <v>41609</v>
      </c>
      <c r="D816" s="1">
        <v>111.53614490586608</v>
      </c>
      <c r="E816" s="1">
        <v>4.7143487930297852</v>
      </c>
      <c r="F816" s="1">
        <v>4.7048611640930176</v>
      </c>
      <c r="G816" s="1">
        <v>2</v>
      </c>
      <c r="H816" s="1">
        <v>2</v>
      </c>
      <c r="I816" s="1">
        <f t="shared" si="36"/>
        <v>4.6974360381855682</v>
      </c>
      <c r="J816" s="1">
        <f t="shared" si="35"/>
        <v>1.0015806763193986</v>
      </c>
    </row>
    <row r="817" spans="1:10">
      <c r="A817" s="1">
        <v>34</v>
      </c>
      <c r="B817" s="1" t="s">
        <v>34</v>
      </c>
      <c r="C817" s="3">
        <v>41609</v>
      </c>
      <c r="D817" s="1">
        <v>109.61900049480455</v>
      </c>
      <c r="E817" s="1">
        <v>4.6970105171203613</v>
      </c>
      <c r="F817" s="1">
        <v>4.6926860809326172</v>
      </c>
      <c r="G817" s="1">
        <v>5</v>
      </c>
      <c r="H817" s="1">
        <v>4</v>
      </c>
      <c r="I817" s="1">
        <f t="shared" si="36"/>
        <v>4.6974360381855682</v>
      </c>
      <c r="J817" s="1">
        <f t="shared" si="35"/>
        <v>0.99898881917404758</v>
      </c>
    </row>
    <row r="818" spans="1:10">
      <c r="A818" s="1">
        <v>1</v>
      </c>
      <c r="B818" s="1" t="s">
        <v>1</v>
      </c>
      <c r="C818" s="3">
        <v>41640</v>
      </c>
      <c r="D818" s="1">
        <v>109.35617283950617</v>
      </c>
      <c r="E818" s="1">
        <v>4.6946101188659668</v>
      </c>
      <c r="F818" s="1">
        <v>4.679110050201416</v>
      </c>
      <c r="G818" s="1">
        <v>5</v>
      </c>
      <c r="H818" s="1">
        <v>4</v>
      </c>
      <c r="I818" s="1">
        <f>AVERAGE(F818:F851)</f>
        <v>4.7026157519396614</v>
      </c>
      <c r="J818" s="1">
        <f t="shared" si="35"/>
        <v>0.99500156870598022</v>
      </c>
    </row>
    <row r="819" spans="1:10">
      <c r="A819" s="1">
        <v>2</v>
      </c>
      <c r="B819" s="1" t="s">
        <v>2</v>
      </c>
      <c r="C819" s="3">
        <v>41640</v>
      </c>
      <c r="D819" s="1">
        <v>110.05774468085106</v>
      </c>
      <c r="E819" s="1">
        <v>4.7010049819946289</v>
      </c>
      <c r="F819" s="1">
        <v>4.696772575378418</v>
      </c>
      <c r="G819" s="1">
        <v>4</v>
      </c>
      <c r="H819" s="1">
        <v>3</v>
      </c>
      <c r="I819" s="1">
        <f>I818</f>
        <v>4.7026157519396614</v>
      </c>
      <c r="J819" s="1">
        <f t="shared" si="35"/>
        <v>0.99875746246993846</v>
      </c>
    </row>
    <row r="820" spans="1:10">
      <c r="A820" s="1">
        <v>3</v>
      </c>
      <c r="B820" s="1" t="s">
        <v>3</v>
      </c>
      <c r="C820" s="3">
        <v>41640</v>
      </c>
      <c r="D820" s="1">
        <v>115.3422222222222</v>
      </c>
      <c r="E820" s="1">
        <v>4.7479033470153809</v>
      </c>
      <c r="F820" s="1">
        <v>4.7139401435852051</v>
      </c>
      <c r="G820" s="1">
        <v>1</v>
      </c>
      <c r="H820" s="1">
        <v>1</v>
      </c>
      <c r="I820" s="1">
        <f t="shared" ref="I820:I851" si="37">I819</f>
        <v>4.7026157519396614</v>
      </c>
      <c r="J820" s="1">
        <f t="shared" si="35"/>
        <v>1.0024081048171696</v>
      </c>
    </row>
    <row r="821" spans="1:10">
      <c r="A821" s="1">
        <v>4</v>
      </c>
      <c r="B821" s="1" t="s">
        <v>4</v>
      </c>
      <c r="C821" s="3">
        <v>41640</v>
      </c>
      <c r="D821" s="1">
        <v>113.95408239700373</v>
      </c>
      <c r="E821" s="1">
        <v>4.7357954978942871</v>
      </c>
      <c r="F821" s="1">
        <v>4.7283806800842285</v>
      </c>
      <c r="G821" s="1">
        <v>1</v>
      </c>
      <c r="H821" s="1">
        <v>1</v>
      </c>
      <c r="I821" s="1">
        <f t="shared" si="37"/>
        <v>4.7026157519396614</v>
      </c>
      <c r="J821" s="1">
        <f t="shared" si="35"/>
        <v>1.0054788503895815</v>
      </c>
    </row>
    <row r="822" spans="1:10">
      <c r="A822" s="1">
        <v>5</v>
      </c>
      <c r="B822" s="1" t="s">
        <v>5</v>
      </c>
      <c r="C822" s="3">
        <v>41640</v>
      </c>
      <c r="D822" s="1">
        <v>113.52</v>
      </c>
      <c r="E822" s="1">
        <v>4.7319788932800293</v>
      </c>
      <c r="F822" s="1">
        <v>4.7235207557678223</v>
      </c>
      <c r="G822" s="1">
        <v>1</v>
      </c>
      <c r="H822" s="1">
        <v>1</v>
      </c>
      <c r="I822" s="1">
        <f t="shared" si="37"/>
        <v>4.7026157519396614</v>
      </c>
      <c r="J822" s="1">
        <f t="shared" si="35"/>
        <v>1.0044453990993285</v>
      </c>
    </row>
    <row r="823" spans="1:10">
      <c r="A823" s="1">
        <v>6</v>
      </c>
      <c r="B823" s="1" t="s">
        <v>6</v>
      </c>
      <c r="C823" s="3">
        <v>41640</v>
      </c>
      <c r="D823" s="1">
        <v>108.98</v>
      </c>
      <c r="E823" s="1">
        <v>4.691164493560791</v>
      </c>
      <c r="F823" s="1">
        <v>4.6800642013549805</v>
      </c>
      <c r="G823" s="1">
        <v>5</v>
      </c>
      <c r="H823" s="1">
        <v>4</v>
      </c>
      <c r="I823" s="1">
        <f t="shared" si="37"/>
        <v>4.7026157519396614</v>
      </c>
      <c r="J823" s="1">
        <f t="shared" si="35"/>
        <v>0.99520446666828366</v>
      </c>
    </row>
    <row r="824" spans="1:10">
      <c r="A824" s="1">
        <v>7</v>
      </c>
      <c r="B824" s="1" t="s">
        <v>7</v>
      </c>
      <c r="C824" s="3">
        <v>41640</v>
      </c>
      <c r="D824" s="1">
        <v>107.9325</v>
      </c>
      <c r="E824" s="1">
        <v>4.6815061569213867</v>
      </c>
      <c r="F824" s="1">
        <v>4.6889629364013672</v>
      </c>
      <c r="G824" s="1">
        <v>4</v>
      </c>
      <c r="H824" s="1">
        <v>3</v>
      </c>
      <c r="I824" s="1">
        <f t="shared" si="37"/>
        <v>4.7026157519396614</v>
      </c>
      <c r="J824" s="1">
        <f t="shared" si="35"/>
        <v>0.9970967614071673</v>
      </c>
    </row>
    <row r="825" spans="1:10">
      <c r="A825" s="1">
        <v>8</v>
      </c>
      <c r="B825" s="1" t="s">
        <v>8</v>
      </c>
      <c r="C825" s="3">
        <v>41640</v>
      </c>
      <c r="D825" s="1">
        <v>110.75</v>
      </c>
      <c r="E825" s="1">
        <v>4.707275390625</v>
      </c>
      <c r="F825" s="1">
        <v>4.7033963203430176</v>
      </c>
      <c r="G825" s="1">
        <v>3</v>
      </c>
      <c r="H825" s="1">
        <v>2</v>
      </c>
      <c r="I825" s="1">
        <f t="shared" si="37"/>
        <v>4.7026157519396614</v>
      </c>
      <c r="J825" s="1">
        <f t="shared" si="35"/>
        <v>1.0001659860053491</v>
      </c>
    </row>
    <row r="826" spans="1:10">
      <c r="A826" s="1">
        <v>9</v>
      </c>
      <c r="B826" s="1" t="s">
        <v>9</v>
      </c>
      <c r="C826" s="3">
        <v>41640</v>
      </c>
      <c r="D826" s="1">
        <v>111.96199999999999</v>
      </c>
      <c r="E826" s="1">
        <v>4.7181596755981445</v>
      </c>
      <c r="F826" s="1">
        <v>4.703127384185791</v>
      </c>
      <c r="G826" s="1">
        <v>4</v>
      </c>
      <c r="H826" s="1">
        <v>3</v>
      </c>
      <c r="I826" s="1">
        <f t="shared" si="37"/>
        <v>4.7026157519396614</v>
      </c>
      <c r="J826" s="1">
        <f t="shared" si="35"/>
        <v>1.000108797374295</v>
      </c>
    </row>
    <row r="827" spans="1:10">
      <c r="A827" s="1">
        <v>10</v>
      </c>
      <c r="B827" s="1" t="s">
        <v>10</v>
      </c>
      <c r="C827" s="3">
        <v>41640</v>
      </c>
      <c r="D827" s="1">
        <v>110.55540788762831</v>
      </c>
      <c r="E827" s="1">
        <v>4.7055168151855469</v>
      </c>
      <c r="F827" s="1">
        <v>4.6980743408203125</v>
      </c>
      <c r="G827" s="1">
        <v>4</v>
      </c>
      <c r="H827" s="1">
        <v>3</v>
      </c>
      <c r="I827" s="1">
        <f t="shared" si="37"/>
        <v>4.7026157519396614</v>
      </c>
      <c r="J827" s="1">
        <f t="shared" si="35"/>
        <v>0.99903427977982773</v>
      </c>
    </row>
    <row r="828" spans="1:10">
      <c r="A828" s="1">
        <v>11</v>
      </c>
      <c r="B828" s="1" t="s">
        <v>11</v>
      </c>
      <c r="C828" s="3">
        <v>41640</v>
      </c>
      <c r="D828" s="1">
        <v>110.68423963133638</v>
      </c>
      <c r="E828" s="1">
        <v>4.7066812515258789</v>
      </c>
      <c r="F828" s="1">
        <v>4.7002983093261719</v>
      </c>
      <c r="G828" s="1">
        <v>4</v>
      </c>
      <c r="H828" s="1">
        <v>3</v>
      </c>
      <c r="I828" s="1">
        <f t="shared" si="37"/>
        <v>4.7026157519396614</v>
      </c>
      <c r="J828" s="1">
        <f t="shared" si="35"/>
        <v>0.99950720136712556</v>
      </c>
    </row>
    <row r="829" spans="1:10">
      <c r="A829" s="1">
        <v>12</v>
      </c>
      <c r="B829" s="1" t="s">
        <v>12</v>
      </c>
      <c r="C829" s="3">
        <v>41640</v>
      </c>
      <c r="D829" s="1">
        <v>110.71760536398469</v>
      </c>
      <c r="E829" s="1">
        <v>4.7069830894470215</v>
      </c>
      <c r="F829" s="1">
        <v>4.7004480361938477</v>
      </c>
      <c r="G829" s="1">
        <v>4</v>
      </c>
      <c r="H829" s="1">
        <v>3</v>
      </c>
      <c r="I829" s="1">
        <f t="shared" si="37"/>
        <v>4.7026157519396614</v>
      </c>
      <c r="J829" s="1">
        <f t="shared" si="35"/>
        <v>0.99953904042767694</v>
      </c>
    </row>
    <row r="830" spans="1:10">
      <c r="A830" s="1">
        <v>13</v>
      </c>
      <c r="B830" s="1" t="s">
        <v>13</v>
      </c>
      <c r="C830" s="3">
        <v>41640</v>
      </c>
      <c r="D830" s="1">
        <v>111.30562499999999</v>
      </c>
      <c r="E830" s="1">
        <v>4.7122797966003418</v>
      </c>
      <c r="F830" s="1">
        <v>4.7203741073608398</v>
      </c>
      <c r="G830" s="1">
        <v>1</v>
      </c>
      <c r="H830" s="1">
        <v>1</v>
      </c>
      <c r="I830" s="1">
        <f t="shared" si="37"/>
        <v>4.7026157519396614</v>
      </c>
      <c r="J830" s="1">
        <f t="shared" si="35"/>
        <v>1.0037762718363399</v>
      </c>
    </row>
    <row r="831" spans="1:10">
      <c r="A831" s="1">
        <v>14</v>
      </c>
      <c r="B831" s="1" t="s">
        <v>14</v>
      </c>
      <c r="C831" s="3">
        <v>41640</v>
      </c>
      <c r="D831" s="1">
        <v>108.9904697986577</v>
      </c>
      <c r="E831" s="1">
        <v>4.6912603378295898</v>
      </c>
      <c r="F831" s="1">
        <v>4.6878280639648438</v>
      </c>
      <c r="G831" s="1">
        <v>3</v>
      </c>
      <c r="H831" s="1">
        <v>2</v>
      </c>
      <c r="I831" s="1">
        <f t="shared" si="37"/>
        <v>4.7026157519396614</v>
      </c>
      <c r="J831" s="1">
        <f t="shared" si="35"/>
        <v>0.99685543349598182</v>
      </c>
    </row>
    <row r="832" spans="1:10">
      <c r="A832" s="1">
        <v>15</v>
      </c>
      <c r="B832" s="1" t="s">
        <v>15</v>
      </c>
      <c r="C832" s="3">
        <v>41640</v>
      </c>
      <c r="D832" s="1">
        <v>110.14732394366199</v>
      </c>
      <c r="E832" s="1">
        <v>4.7018189430236816</v>
      </c>
      <c r="F832" s="1">
        <v>4.6963520050048828</v>
      </c>
      <c r="G832" s="1">
        <v>4</v>
      </c>
      <c r="H832" s="1">
        <v>3</v>
      </c>
      <c r="I832" s="1">
        <f t="shared" si="37"/>
        <v>4.7026157519396614</v>
      </c>
      <c r="J832" s="1">
        <f t="shared" si="35"/>
        <v>0.99866802918520503</v>
      </c>
    </row>
    <row r="833" spans="1:10">
      <c r="A833" s="1">
        <v>16</v>
      </c>
      <c r="B833" s="1" t="s">
        <v>16</v>
      </c>
      <c r="C833" s="3">
        <v>41640</v>
      </c>
      <c r="D833" s="1">
        <v>113.2791304347826</v>
      </c>
      <c r="E833" s="1">
        <v>4.7298550605773926</v>
      </c>
      <c r="F833" s="1">
        <v>4.7159857749938965</v>
      </c>
      <c r="G833" s="1">
        <v>2</v>
      </c>
      <c r="H833" s="1">
        <v>2</v>
      </c>
      <c r="I833" s="1">
        <f t="shared" si="37"/>
        <v>4.7026157519396614</v>
      </c>
      <c r="J833" s="1">
        <f t="shared" si="35"/>
        <v>1.0028431034469956</v>
      </c>
    </row>
    <row r="834" spans="1:10">
      <c r="A834" s="1">
        <v>17</v>
      </c>
      <c r="B834" s="1" t="s">
        <v>17</v>
      </c>
      <c r="C834" s="3">
        <v>41640</v>
      </c>
      <c r="D834" s="1">
        <v>113.64</v>
      </c>
      <c r="E834" s="1">
        <v>4.7330355644226074</v>
      </c>
      <c r="F834" s="1">
        <v>4.739652156829834</v>
      </c>
      <c r="G834" s="1">
        <v>1</v>
      </c>
      <c r="H834" s="1">
        <v>1</v>
      </c>
      <c r="I834" s="1">
        <f t="shared" si="37"/>
        <v>4.7026157519396614</v>
      </c>
      <c r="J834" s="1">
        <f t="shared" si="35"/>
        <v>1.0078757029797505</v>
      </c>
    </row>
    <row r="835" spans="1:10">
      <c r="A835" s="1">
        <v>18</v>
      </c>
      <c r="B835" s="1" t="s">
        <v>18</v>
      </c>
      <c r="C835" s="3">
        <v>41640</v>
      </c>
      <c r="D835" s="1">
        <v>109.93996441281139</v>
      </c>
      <c r="E835" s="1">
        <v>4.6999344825744629</v>
      </c>
      <c r="F835" s="1">
        <v>4.6911311149597168</v>
      </c>
      <c r="G835" s="1">
        <v>3</v>
      </c>
      <c r="H835" s="1">
        <v>2</v>
      </c>
      <c r="I835" s="1">
        <f t="shared" si="37"/>
        <v>4.7026157519396614</v>
      </c>
      <c r="J835" s="1">
        <f t="shared" ref="J835:J898" si="38">F835/I835</f>
        <v>0.99755781939546995</v>
      </c>
    </row>
    <row r="836" spans="1:10">
      <c r="A836" s="1">
        <v>19</v>
      </c>
      <c r="B836" s="1" t="s">
        <v>19</v>
      </c>
      <c r="C836" s="3">
        <v>41640</v>
      </c>
      <c r="D836" s="1">
        <v>111.90390862944162</v>
      </c>
      <c r="E836" s="1">
        <v>4.7176403999328613</v>
      </c>
      <c r="F836" s="1">
        <v>4.708411693572998</v>
      </c>
      <c r="G836" s="1">
        <v>3</v>
      </c>
      <c r="H836" s="1">
        <v>2</v>
      </c>
      <c r="I836" s="1">
        <f t="shared" si="37"/>
        <v>4.7026157519396614</v>
      </c>
      <c r="J836" s="1">
        <f t="shared" si="38"/>
        <v>1.0012324931355376</v>
      </c>
    </row>
    <row r="837" spans="1:10">
      <c r="A837" s="1">
        <v>20</v>
      </c>
      <c r="B837" s="1" t="s">
        <v>20</v>
      </c>
      <c r="C837" s="3">
        <v>41640</v>
      </c>
      <c r="D837" s="1">
        <v>112.35</v>
      </c>
      <c r="E837" s="1">
        <v>4.7216191291809082</v>
      </c>
      <c r="F837" s="1">
        <v>4.7175507545471191</v>
      </c>
      <c r="G837" s="1">
        <v>2</v>
      </c>
      <c r="H837" s="1">
        <v>2</v>
      </c>
      <c r="I837" s="1">
        <f t="shared" si="37"/>
        <v>4.7026157519396614</v>
      </c>
      <c r="J837" s="1">
        <f t="shared" si="38"/>
        <v>1.0031758926085546</v>
      </c>
    </row>
    <row r="838" spans="1:10">
      <c r="A838" s="1">
        <v>21</v>
      </c>
      <c r="B838" s="1" t="s">
        <v>21</v>
      </c>
      <c r="C838" s="3">
        <v>41640</v>
      </c>
      <c r="D838" s="1">
        <v>108.98396825396824</v>
      </c>
      <c r="E838" s="1">
        <v>4.6912007331848145</v>
      </c>
      <c r="F838" s="1">
        <v>4.6959362030029297</v>
      </c>
      <c r="G838" s="1">
        <v>4</v>
      </c>
      <c r="H838" s="1">
        <v>3</v>
      </c>
      <c r="I838" s="1">
        <f t="shared" si="37"/>
        <v>4.7026157519396614</v>
      </c>
      <c r="J838" s="1">
        <f t="shared" si="38"/>
        <v>0.99857960988329175</v>
      </c>
    </row>
    <row r="839" spans="1:10">
      <c r="A839" s="1">
        <v>22</v>
      </c>
      <c r="B839" s="1" t="s">
        <v>22</v>
      </c>
      <c r="C839" s="3">
        <v>41640</v>
      </c>
      <c r="D839" s="1">
        <v>111.6678947368421</v>
      </c>
      <c r="E839" s="1">
        <v>4.7155294418334961</v>
      </c>
      <c r="F839" s="1">
        <v>4.7024855613708496</v>
      </c>
      <c r="G839" s="1">
        <v>4</v>
      </c>
      <c r="H839" s="1">
        <v>3</v>
      </c>
      <c r="I839" s="1">
        <f t="shared" si="37"/>
        <v>4.7026157519396614</v>
      </c>
      <c r="J839" s="1">
        <f t="shared" si="38"/>
        <v>0.9999723152867086</v>
      </c>
    </row>
    <row r="840" spans="1:10">
      <c r="A840" s="1">
        <v>23</v>
      </c>
      <c r="B840" s="1" t="s">
        <v>23</v>
      </c>
      <c r="C840" s="3">
        <v>41640</v>
      </c>
      <c r="D840" s="1">
        <v>111.04191176470589</v>
      </c>
      <c r="E840" s="1">
        <v>4.7099075317382813</v>
      </c>
      <c r="F840" s="1">
        <v>4.7054319381713867</v>
      </c>
      <c r="G840" s="1">
        <v>4</v>
      </c>
      <c r="H840" s="1">
        <v>3</v>
      </c>
      <c r="I840" s="1">
        <f t="shared" si="37"/>
        <v>4.7026157519396614</v>
      </c>
      <c r="J840" s="1">
        <f t="shared" si="38"/>
        <v>1.0005988552712528</v>
      </c>
    </row>
    <row r="841" spans="1:10">
      <c r="A841" s="1">
        <v>24</v>
      </c>
      <c r="B841" s="1" t="s">
        <v>24</v>
      </c>
      <c r="C841" s="3">
        <v>41640</v>
      </c>
      <c r="D841" s="1">
        <v>113.07622950819672</v>
      </c>
      <c r="E841" s="1">
        <v>4.7280621528625488</v>
      </c>
      <c r="F841" s="1">
        <v>4.7097959518432617</v>
      </c>
      <c r="G841" s="1">
        <v>2</v>
      </c>
      <c r="H841" s="1">
        <v>2</v>
      </c>
      <c r="I841" s="1">
        <f t="shared" si="37"/>
        <v>4.7026157519396614</v>
      </c>
      <c r="J841" s="1">
        <f t="shared" si="38"/>
        <v>1.0015268523482146</v>
      </c>
    </row>
    <row r="842" spans="1:10">
      <c r="A842" s="1">
        <v>25</v>
      </c>
      <c r="B842" s="1" t="s">
        <v>25</v>
      </c>
      <c r="C842" s="3">
        <v>41640</v>
      </c>
      <c r="D842" s="1">
        <v>111.23226086956522</v>
      </c>
      <c r="E842" s="1">
        <v>4.7116203308105469</v>
      </c>
      <c r="F842" s="1">
        <v>4.7041530609130859</v>
      </c>
      <c r="G842" s="1">
        <v>3</v>
      </c>
      <c r="H842" s="1">
        <v>2</v>
      </c>
      <c r="I842" s="1">
        <f t="shared" si="37"/>
        <v>4.7026157519396614</v>
      </c>
      <c r="J842" s="1">
        <f t="shared" si="38"/>
        <v>1.0003269050789001</v>
      </c>
    </row>
    <row r="843" spans="1:10">
      <c r="A843" s="1">
        <v>26</v>
      </c>
      <c r="B843" s="1" t="s">
        <v>26</v>
      </c>
      <c r="C843" s="3">
        <v>41640</v>
      </c>
      <c r="D843" s="1">
        <v>108.75</v>
      </c>
      <c r="E843" s="1">
        <v>4.689051628112793</v>
      </c>
      <c r="F843" s="1">
        <v>4.6892962455749512</v>
      </c>
      <c r="G843" s="1">
        <v>4</v>
      </c>
      <c r="H843" s="1">
        <v>3</v>
      </c>
      <c r="I843" s="1">
        <f t="shared" si="37"/>
        <v>4.7026157519396614</v>
      </c>
      <c r="J843" s="1">
        <f t="shared" si="38"/>
        <v>0.99716763880629278</v>
      </c>
    </row>
    <row r="844" spans="1:10">
      <c r="A844" s="1">
        <v>27</v>
      </c>
      <c r="B844" s="1" t="s">
        <v>27</v>
      </c>
      <c r="C844" s="3">
        <v>41640</v>
      </c>
      <c r="D844" s="1">
        <v>108.81398176291796</v>
      </c>
      <c r="E844" s="1">
        <v>4.6896400451660156</v>
      </c>
      <c r="F844" s="1">
        <v>4.688957691192627</v>
      </c>
      <c r="G844" s="1">
        <v>2</v>
      </c>
      <c r="H844" s="1">
        <v>2</v>
      </c>
      <c r="I844" s="1">
        <f t="shared" si="37"/>
        <v>4.7026157519396614</v>
      </c>
      <c r="J844" s="1">
        <f t="shared" si="38"/>
        <v>0.99709564602606515</v>
      </c>
    </row>
    <row r="845" spans="1:10">
      <c r="A845" s="1">
        <v>28</v>
      </c>
      <c r="B845" s="1" t="s">
        <v>28</v>
      </c>
      <c r="C845" s="3">
        <v>41640</v>
      </c>
      <c r="D845" s="1">
        <v>111.58</v>
      </c>
      <c r="E845" s="1">
        <v>4.7147417068481445</v>
      </c>
      <c r="F845" s="1">
        <v>4.7045912742614746</v>
      </c>
      <c r="G845" s="1">
        <v>2</v>
      </c>
      <c r="H845" s="1">
        <v>2</v>
      </c>
      <c r="I845" s="1">
        <f t="shared" si="37"/>
        <v>4.7026157519396614</v>
      </c>
      <c r="J845" s="1">
        <f t="shared" si="38"/>
        <v>1.0004200901000679</v>
      </c>
    </row>
    <row r="846" spans="1:10">
      <c r="A846" s="1">
        <v>29</v>
      </c>
      <c r="B846" s="1" t="s">
        <v>29</v>
      </c>
      <c r="C846" s="3">
        <v>41640</v>
      </c>
      <c r="D846" s="1">
        <v>109.38138888888889</v>
      </c>
      <c r="E846" s="1">
        <v>4.6948409080505371</v>
      </c>
      <c r="F846" s="1">
        <v>4.6911449432373047</v>
      </c>
      <c r="G846" s="1">
        <v>5</v>
      </c>
      <c r="H846" s="1">
        <v>4</v>
      </c>
      <c r="I846" s="1">
        <f t="shared" si="37"/>
        <v>4.7026157519396614</v>
      </c>
      <c r="J846" s="1">
        <f t="shared" si="38"/>
        <v>0.99756075994564819</v>
      </c>
    </row>
    <row r="847" spans="1:10">
      <c r="A847" s="1">
        <v>30</v>
      </c>
      <c r="B847" s="1" t="s">
        <v>30</v>
      </c>
      <c r="C847" s="3">
        <v>41640</v>
      </c>
      <c r="D847" s="1">
        <v>109.3</v>
      </c>
      <c r="E847" s="1">
        <v>4.694096565246582</v>
      </c>
      <c r="F847" s="1">
        <v>4.6921844482421875</v>
      </c>
      <c r="G847" s="1">
        <v>4</v>
      </c>
      <c r="H847" s="1">
        <v>3</v>
      </c>
      <c r="I847" s="1">
        <f t="shared" si="37"/>
        <v>4.7026157519396614</v>
      </c>
      <c r="J847" s="1">
        <f t="shared" si="38"/>
        <v>0.99778180820043161</v>
      </c>
    </row>
    <row r="848" spans="1:10">
      <c r="A848" s="1">
        <v>31</v>
      </c>
      <c r="B848" s="1" t="s">
        <v>31</v>
      </c>
      <c r="C848" s="3">
        <v>41640</v>
      </c>
      <c r="D848" s="1">
        <v>114.21247191011237</v>
      </c>
      <c r="E848" s="1">
        <v>4.738060474395752</v>
      </c>
      <c r="F848" s="1">
        <v>4.7193517684936523</v>
      </c>
      <c r="G848" s="1">
        <v>2</v>
      </c>
      <c r="H848" s="1">
        <v>2</v>
      </c>
      <c r="I848" s="1">
        <f t="shared" si="37"/>
        <v>4.7026157519396614</v>
      </c>
      <c r="J848" s="1">
        <f t="shared" si="38"/>
        <v>1.003558873919709</v>
      </c>
    </row>
    <row r="849" spans="1:10">
      <c r="A849" s="1">
        <v>32</v>
      </c>
      <c r="B849" s="1" t="s">
        <v>32</v>
      </c>
      <c r="C849" s="3">
        <v>41640</v>
      </c>
      <c r="D849" s="1">
        <v>108.95518518518519</v>
      </c>
      <c r="E849" s="1">
        <v>4.6909365653991699</v>
      </c>
      <c r="F849" s="1">
        <v>4.6846518516540527</v>
      </c>
      <c r="G849" s="1">
        <v>4</v>
      </c>
      <c r="H849" s="1">
        <v>3</v>
      </c>
      <c r="I849" s="1">
        <f t="shared" si="37"/>
        <v>4.7026157519396614</v>
      </c>
      <c r="J849" s="1">
        <f t="shared" si="38"/>
        <v>0.99618001953950863</v>
      </c>
    </row>
    <row r="850" spans="1:10">
      <c r="A850" s="1">
        <v>33</v>
      </c>
      <c r="B850" s="1" t="s">
        <v>33</v>
      </c>
      <c r="C850" s="3">
        <v>41640</v>
      </c>
      <c r="D850" s="1">
        <v>112.76098739495801</v>
      </c>
      <c r="E850" s="1">
        <v>4.7252702713012695</v>
      </c>
      <c r="F850" s="1">
        <v>4.7103052139282227</v>
      </c>
      <c r="G850" s="1">
        <v>2</v>
      </c>
      <c r="H850" s="1">
        <v>2</v>
      </c>
      <c r="I850" s="1">
        <f t="shared" si="37"/>
        <v>4.7026157519396614</v>
      </c>
      <c r="J850" s="1">
        <f t="shared" si="38"/>
        <v>1.0016351457134021</v>
      </c>
    </row>
    <row r="851" spans="1:10">
      <c r="A851" s="1">
        <v>34</v>
      </c>
      <c r="B851" s="1" t="s">
        <v>34</v>
      </c>
      <c r="C851" s="3">
        <v>41640</v>
      </c>
      <c r="D851" s="1">
        <v>110.77</v>
      </c>
      <c r="E851" s="1">
        <v>4.707456111907959</v>
      </c>
      <c r="F851" s="1">
        <v>4.697268009185791</v>
      </c>
      <c r="G851" s="1">
        <v>5</v>
      </c>
      <c r="H851" s="1">
        <v>4</v>
      </c>
      <c r="I851" s="1">
        <f t="shared" si="37"/>
        <v>4.7026157519396614</v>
      </c>
      <c r="J851" s="1">
        <f t="shared" si="38"/>
        <v>0.99886281528494758</v>
      </c>
    </row>
    <row r="852" spans="1:10">
      <c r="A852" s="1">
        <v>1</v>
      </c>
      <c r="B852" s="1" t="s">
        <v>1</v>
      </c>
      <c r="C852" s="3">
        <v>41671</v>
      </c>
      <c r="D852" s="1">
        <v>108.60716049382717</v>
      </c>
      <c r="E852" s="1">
        <v>4.6877374649047852</v>
      </c>
      <c r="F852" s="1">
        <v>4.6832122802734375</v>
      </c>
      <c r="G852" s="1">
        <v>5</v>
      </c>
      <c r="H852" s="1">
        <v>4</v>
      </c>
      <c r="I852" s="1">
        <f>AVERAGE(F852:F885)</f>
        <v>4.7077700530781463</v>
      </c>
      <c r="J852" s="1">
        <f t="shared" si="38"/>
        <v>0.99478356578001259</v>
      </c>
    </row>
    <row r="853" spans="1:10">
      <c r="A853" s="1">
        <v>2</v>
      </c>
      <c r="B853" s="1" t="s">
        <v>2</v>
      </c>
      <c r="C853" s="3">
        <v>41671</v>
      </c>
      <c r="D853" s="1">
        <v>110.46272340425531</v>
      </c>
      <c r="E853" s="1">
        <v>4.7046780586242676</v>
      </c>
      <c r="F853" s="1">
        <v>4.7015600204467773</v>
      </c>
      <c r="G853" s="1">
        <v>4</v>
      </c>
      <c r="H853" s="1">
        <v>3</v>
      </c>
      <c r="I853" s="1">
        <f>I852</f>
        <v>4.7077700530781463</v>
      </c>
      <c r="J853" s="1">
        <f t="shared" si="38"/>
        <v>0.99868089720582065</v>
      </c>
    </row>
    <row r="854" spans="1:10">
      <c r="A854" s="1">
        <v>3</v>
      </c>
      <c r="B854" s="1" t="s">
        <v>3</v>
      </c>
      <c r="C854" s="3">
        <v>41671</v>
      </c>
      <c r="D854" s="1">
        <v>113.95314814814813</v>
      </c>
      <c r="E854" s="1">
        <v>4.7357873916625977</v>
      </c>
      <c r="F854" s="1">
        <v>4.7196516990661621</v>
      </c>
      <c r="G854" s="1">
        <v>1</v>
      </c>
      <c r="H854" s="1">
        <v>1</v>
      </c>
      <c r="I854" s="1">
        <f t="shared" ref="I854:I885" si="39">I853</f>
        <v>4.7077700530781463</v>
      </c>
      <c r="J854" s="1">
        <f t="shared" si="38"/>
        <v>1.0025238373697218</v>
      </c>
    </row>
    <row r="855" spans="1:10">
      <c r="A855" s="1">
        <v>4</v>
      </c>
      <c r="B855" s="1" t="s">
        <v>4</v>
      </c>
      <c r="C855" s="3">
        <v>41671</v>
      </c>
      <c r="D855" s="1">
        <v>114.86018726591762</v>
      </c>
      <c r="E855" s="1">
        <v>4.743715763092041</v>
      </c>
      <c r="F855" s="1">
        <v>4.7347278594970703</v>
      </c>
      <c r="G855" s="1">
        <v>1</v>
      </c>
      <c r="H855" s="1">
        <v>1</v>
      </c>
      <c r="I855" s="1">
        <f t="shared" si="39"/>
        <v>4.7077700530781463</v>
      </c>
      <c r="J855" s="1">
        <f t="shared" si="38"/>
        <v>1.0057262368626729</v>
      </c>
    </row>
    <row r="856" spans="1:10">
      <c r="A856" s="1">
        <v>5</v>
      </c>
      <c r="B856" s="1" t="s">
        <v>5</v>
      </c>
      <c r="C856" s="3">
        <v>41671</v>
      </c>
      <c r="D856" s="1">
        <v>113.25</v>
      </c>
      <c r="E856" s="1">
        <v>4.7295975685119629</v>
      </c>
      <c r="F856" s="1">
        <v>4.7297377586364746</v>
      </c>
      <c r="G856" s="1">
        <v>1</v>
      </c>
      <c r="H856" s="1">
        <v>1</v>
      </c>
      <c r="I856" s="1">
        <f t="shared" si="39"/>
        <v>4.7077700530781463</v>
      </c>
      <c r="J856" s="1">
        <f t="shared" si="38"/>
        <v>1.0046662656227154</v>
      </c>
    </row>
    <row r="857" spans="1:10">
      <c r="A857" s="1">
        <v>6</v>
      </c>
      <c r="B857" s="1" t="s">
        <v>6</v>
      </c>
      <c r="C857" s="3">
        <v>41671</v>
      </c>
      <c r="D857" s="1">
        <v>107.91</v>
      </c>
      <c r="E857" s="1">
        <v>4.681297779083252</v>
      </c>
      <c r="F857" s="1">
        <v>4.6842126846313477</v>
      </c>
      <c r="G857" s="1">
        <v>5</v>
      </c>
      <c r="H857" s="1">
        <v>4</v>
      </c>
      <c r="I857" s="1">
        <f t="shared" si="39"/>
        <v>4.7077700530781463</v>
      </c>
      <c r="J857" s="1">
        <f t="shared" si="38"/>
        <v>0.99499606646433469</v>
      </c>
    </row>
    <row r="858" spans="1:10">
      <c r="A858" s="1">
        <v>7</v>
      </c>
      <c r="B858" s="1" t="s">
        <v>7</v>
      </c>
      <c r="C858" s="3">
        <v>41671</v>
      </c>
      <c r="D858" s="1">
        <v>108.52</v>
      </c>
      <c r="E858" s="1">
        <v>4.6869344711303711</v>
      </c>
      <c r="F858" s="1">
        <v>4.6936697959899902</v>
      </c>
      <c r="G858" s="1">
        <v>4</v>
      </c>
      <c r="H858" s="1">
        <v>3</v>
      </c>
      <c r="I858" s="1">
        <f t="shared" si="39"/>
        <v>4.7077700530781463</v>
      </c>
      <c r="J858" s="1">
        <f t="shared" si="38"/>
        <v>0.99700489681331472</v>
      </c>
    </row>
    <row r="859" spans="1:10">
      <c r="A859" s="1">
        <v>8</v>
      </c>
      <c r="B859" s="1" t="s">
        <v>8</v>
      </c>
      <c r="C859" s="3">
        <v>41671</v>
      </c>
      <c r="D859" s="1">
        <v>111.3</v>
      </c>
      <c r="E859" s="1">
        <v>4.7122292518615723</v>
      </c>
      <c r="F859" s="1">
        <v>4.7085871696472168</v>
      </c>
      <c r="G859" s="1">
        <v>3</v>
      </c>
      <c r="H859" s="1">
        <v>2</v>
      </c>
      <c r="I859" s="1">
        <f t="shared" si="39"/>
        <v>4.7077700530781463</v>
      </c>
      <c r="J859" s="1">
        <f t="shared" si="38"/>
        <v>1.0001735676466474</v>
      </c>
    </row>
    <row r="860" spans="1:10">
      <c r="A860" s="1">
        <v>9</v>
      </c>
      <c r="B860" s="1" t="s">
        <v>9</v>
      </c>
      <c r="C860" s="3">
        <v>41671</v>
      </c>
      <c r="D860" s="1">
        <v>111.235</v>
      </c>
      <c r="E860" s="1">
        <v>4.7116451263427734</v>
      </c>
      <c r="F860" s="1">
        <v>4.7079854011535645</v>
      </c>
      <c r="G860" s="1">
        <v>4</v>
      </c>
      <c r="H860" s="1">
        <v>3</v>
      </c>
      <c r="I860" s="1">
        <f t="shared" si="39"/>
        <v>4.7077700530781463</v>
      </c>
      <c r="J860" s="1">
        <f t="shared" si="38"/>
        <v>1.0000457431168026</v>
      </c>
    </row>
    <row r="861" spans="1:10">
      <c r="A861" s="1">
        <v>10</v>
      </c>
      <c r="B861" s="1" t="s">
        <v>10</v>
      </c>
      <c r="C861" s="3">
        <v>41671</v>
      </c>
      <c r="D861" s="1">
        <v>111.0595245813074</v>
      </c>
      <c r="E861" s="1">
        <v>4.7100663185119629</v>
      </c>
      <c r="F861" s="1">
        <v>4.7027735710144043</v>
      </c>
      <c r="G861" s="1">
        <v>4</v>
      </c>
      <c r="H861" s="1">
        <v>3</v>
      </c>
      <c r="I861" s="1">
        <f t="shared" si="39"/>
        <v>4.7077700530781463</v>
      </c>
      <c r="J861" s="1">
        <f t="shared" si="38"/>
        <v>0.99893867329809893</v>
      </c>
    </row>
    <row r="862" spans="1:10">
      <c r="A862" s="1">
        <v>11</v>
      </c>
      <c r="B862" s="1" t="s">
        <v>11</v>
      </c>
      <c r="C862" s="3">
        <v>41671</v>
      </c>
      <c r="D862" s="1">
        <v>111.04611367127495</v>
      </c>
      <c r="E862" s="1">
        <v>4.7099456787109375</v>
      </c>
      <c r="F862" s="1">
        <v>4.7051815986633301</v>
      </c>
      <c r="G862" s="1">
        <v>4</v>
      </c>
      <c r="H862" s="1">
        <v>3</v>
      </c>
      <c r="I862" s="1">
        <f t="shared" si="39"/>
        <v>4.7077700530781463</v>
      </c>
      <c r="J862" s="1">
        <f t="shared" si="38"/>
        <v>0.99945017399201053</v>
      </c>
    </row>
    <row r="863" spans="1:10">
      <c r="A863" s="1">
        <v>12</v>
      </c>
      <c r="B863" s="1" t="s">
        <v>12</v>
      </c>
      <c r="C863" s="3">
        <v>41671</v>
      </c>
      <c r="D863" s="1">
        <v>111.02783524904214</v>
      </c>
      <c r="E863" s="1">
        <v>4.7097811698913574</v>
      </c>
      <c r="F863" s="1">
        <v>4.705289363861084</v>
      </c>
      <c r="G863" s="1">
        <v>4</v>
      </c>
      <c r="H863" s="1">
        <v>3</v>
      </c>
      <c r="I863" s="1">
        <f t="shared" si="39"/>
        <v>4.7077700530781463</v>
      </c>
      <c r="J863" s="1">
        <f t="shared" si="38"/>
        <v>0.99947306491415389</v>
      </c>
    </row>
    <row r="864" spans="1:10">
      <c r="A864" s="1">
        <v>13</v>
      </c>
      <c r="B864" s="1" t="s">
        <v>13</v>
      </c>
      <c r="C864" s="3">
        <v>41671</v>
      </c>
      <c r="D864" s="1">
        <v>114.15078124999999</v>
      </c>
      <c r="E864" s="1">
        <v>4.7375202178955078</v>
      </c>
      <c r="F864" s="1">
        <v>4.7266497611999512</v>
      </c>
      <c r="G864" s="1">
        <v>1</v>
      </c>
      <c r="H864" s="1">
        <v>1</v>
      </c>
      <c r="I864" s="1">
        <f t="shared" si="39"/>
        <v>4.7077700530781463</v>
      </c>
      <c r="J864" s="1">
        <f t="shared" si="38"/>
        <v>1.0040103292873153</v>
      </c>
    </row>
    <row r="865" spans="1:10">
      <c r="A865" s="1">
        <v>14</v>
      </c>
      <c r="B865" s="1" t="s">
        <v>14</v>
      </c>
      <c r="C865" s="3">
        <v>41671</v>
      </c>
      <c r="D865" s="1">
        <v>108.69785234899328</v>
      </c>
      <c r="E865" s="1">
        <v>4.6885719299316406</v>
      </c>
      <c r="F865" s="1">
        <v>4.6925601959228516</v>
      </c>
      <c r="G865" s="1">
        <v>3</v>
      </c>
      <c r="H865" s="1">
        <v>2</v>
      </c>
      <c r="I865" s="1">
        <f t="shared" si="39"/>
        <v>4.7077700530781463</v>
      </c>
      <c r="J865" s="1">
        <f t="shared" si="38"/>
        <v>0.99676920134505087</v>
      </c>
    </row>
    <row r="866" spans="1:10">
      <c r="A866" s="1">
        <v>15</v>
      </c>
      <c r="B866" s="1" t="s">
        <v>15</v>
      </c>
      <c r="C866" s="3">
        <v>41671</v>
      </c>
      <c r="D866" s="1">
        <v>110.02788732394367</v>
      </c>
      <c r="E866" s="1">
        <v>4.7007336616516113</v>
      </c>
      <c r="F866" s="1">
        <v>4.7009539604187012</v>
      </c>
      <c r="G866" s="1">
        <v>4</v>
      </c>
      <c r="H866" s="1">
        <v>3</v>
      </c>
      <c r="I866" s="1">
        <f t="shared" si="39"/>
        <v>4.7077700530781463</v>
      </c>
      <c r="J866" s="1">
        <f t="shared" si="38"/>
        <v>0.99855216109058076</v>
      </c>
    </row>
    <row r="867" spans="1:10">
      <c r="A867" s="1">
        <v>16</v>
      </c>
      <c r="B867" s="1" t="s">
        <v>16</v>
      </c>
      <c r="C867" s="3">
        <v>41671</v>
      </c>
      <c r="D867" s="1">
        <v>112.9886956521739</v>
      </c>
      <c r="E867" s="1">
        <v>4.727287769317627</v>
      </c>
      <c r="F867" s="1">
        <v>4.7215099334716797</v>
      </c>
      <c r="G867" s="1">
        <v>2</v>
      </c>
      <c r="H867" s="1">
        <v>2</v>
      </c>
      <c r="I867" s="1">
        <f t="shared" si="39"/>
        <v>4.7077700530781463</v>
      </c>
      <c r="J867" s="1">
        <f t="shared" si="38"/>
        <v>1.0029185538457959</v>
      </c>
    </row>
    <row r="868" spans="1:10">
      <c r="A868" s="1">
        <v>17</v>
      </c>
      <c r="B868" s="1" t="s">
        <v>17</v>
      </c>
      <c r="C868" s="3">
        <v>41671</v>
      </c>
      <c r="D868" s="1">
        <v>114.31</v>
      </c>
      <c r="E868" s="1">
        <v>4.7389140129089355</v>
      </c>
      <c r="F868" s="1">
        <v>4.7465372085571289</v>
      </c>
      <c r="G868" s="1">
        <v>1</v>
      </c>
      <c r="H868" s="1">
        <v>1</v>
      </c>
      <c r="I868" s="1">
        <f t="shared" si="39"/>
        <v>4.7077700530781463</v>
      </c>
      <c r="J868" s="1">
        <f t="shared" si="38"/>
        <v>1.0082347172954285</v>
      </c>
    </row>
    <row r="869" spans="1:10">
      <c r="A869" s="1">
        <v>18</v>
      </c>
      <c r="B869" s="1" t="s">
        <v>18</v>
      </c>
      <c r="C869" s="3">
        <v>41671</v>
      </c>
      <c r="D869" s="1">
        <v>110.23384341637011</v>
      </c>
      <c r="E869" s="1">
        <v>4.702603816986084</v>
      </c>
      <c r="F869" s="1">
        <v>4.6960325241088867</v>
      </c>
      <c r="G869" s="1">
        <v>3</v>
      </c>
      <c r="H869" s="1">
        <v>2</v>
      </c>
      <c r="I869" s="1">
        <f t="shared" si="39"/>
        <v>4.7077700530781463</v>
      </c>
      <c r="J869" s="1">
        <f t="shared" si="38"/>
        <v>0.99750677521694475</v>
      </c>
    </row>
    <row r="870" spans="1:10">
      <c r="A870" s="1">
        <v>19</v>
      </c>
      <c r="B870" s="1" t="s">
        <v>19</v>
      </c>
      <c r="C870" s="3">
        <v>41671</v>
      </c>
      <c r="D870" s="1">
        <v>111.93715736040608</v>
      </c>
      <c r="E870" s="1">
        <v>4.7179374694824219</v>
      </c>
      <c r="F870" s="1">
        <v>4.7136688232421875</v>
      </c>
      <c r="G870" s="1">
        <v>3</v>
      </c>
      <c r="H870" s="1">
        <v>2</v>
      </c>
      <c r="I870" s="1">
        <f t="shared" si="39"/>
        <v>4.7077700530781463</v>
      </c>
      <c r="J870" s="1">
        <f t="shared" si="38"/>
        <v>1.0012529860417001</v>
      </c>
    </row>
    <row r="871" spans="1:10">
      <c r="A871" s="1">
        <v>20</v>
      </c>
      <c r="B871" s="1" t="s">
        <v>20</v>
      </c>
      <c r="C871" s="3">
        <v>41671</v>
      </c>
      <c r="D871" s="1">
        <v>111.57</v>
      </c>
      <c r="E871" s="1">
        <v>4.7146520614624023</v>
      </c>
      <c r="F871" s="1">
        <v>4.7235145568847656</v>
      </c>
      <c r="G871" s="1">
        <v>2</v>
      </c>
      <c r="H871" s="1">
        <v>2</v>
      </c>
      <c r="I871" s="1">
        <f t="shared" si="39"/>
        <v>4.7077700530781463</v>
      </c>
      <c r="J871" s="1">
        <f t="shared" si="38"/>
        <v>1.0033443655125689</v>
      </c>
    </row>
    <row r="872" spans="1:10">
      <c r="A872" s="1">
        <v>21</v>
      </c>
      <c r="B872" s="1" t="s">
        <v>21</v>
      </c>
      <c r="C872" s="3">
        <v>41671</v>
      </c>
      <c r="D872" s="1">
        <v>109.96269841269842</v>
      </c>
      <c r="E872" s="1">
        <v>4.700141429901123</v>
      </c>
      <c r="F872" s="1">
        <v>4.7012262344360352</v>
      </c>
      <c r="G872" s="1">
        <v>4</v>
      </c>
      <c r="H872" s="1">
        <v>3</v>
      </c>
      <c r="I872" s="1">
        <f t="shared" si="39"/>
        <v>4.7077700530781463</v>
      </c>
      <c r="J872" s="1">
        <f t="shared" si="38"/>
        <v>0.99860999611953594</v>
      </c>
    </row>
    <row r="873" spans="1:10">
      <c r="A873" s="1">
        <v>22</v>
      </c>
      <c r="B873" s="1" t="s">
        <v>22</v>
      </c>
      <c r="C873" s="3">
        <v>41671</v>
      </c>
      <c r="D873" s="1">
        <v>111.99587719298245</v>
      </c>
      <c r="E873" s="1">
        <v>4.7184619903564453</v>
      </c>
      <c r="F873" s="1">
        <v>4.7073526382446289</v>
      </c>
      <c r="G873" s="1">
        <v>4</v>
      </c>
      <c r="H873" s="1">
        <v>3</v>
      </c>
      <c r="I873" s="1">
        <f t="shared" si="39"/>
        <v>4.7077700530781463</v>
      </c>
      <c r="J873" s="1">
        <f t="shared" si="38"/>
        <v>0.99991133491466</v>
      </c>
    </row>
    <row r="874" spans="1:10">
      <c r="A874" s="1">
        <v>23</v>
      </c>
      <c r="B874" s="1" t="s">
        <v>23</v>
      </c>
      <c r="C874" s="3">
        <v>41671</v>
      </c>
      <c r="D874" s="1">
        <v>112.68779411764706</v>
      </c>
      <c r="E874" s="1">
        <v>4.7246212959289551</v>
      </c>
      <c r="F874" s="1">
        <v>4.7105922698974609</v>
      </c>
      <c r="G874" s="1">
        <v>4</v>
      </c>
      <c r="H874" s="1">
        <v>3</v>
      </c>
      <c r="I874" s="1">
        <f t="shared" si="39"/>
        <v>4.7077700530781463</v>
      </c>
      <c r="J874" s="1">
        <f t="shared" si="38"/>
        <v>1.0005994806006868</v>
      </c>
    </row>
    <row r="875" spans="1:10">
      <c r="A875" s="1">
        <v>24</v>
      </c>
      <c r="B875" s="1" t="s">
        <v>24</v>
      </c>
      <c r="C875" s="3">
        <v>41671</v>
      </c>
      <c r="D875" s="1">
        <v>112.62934426229508</v>
      </c>
      <c r="E875" s="1">
        <v>4.7241024971008301</v>
      </c>
      <c r="F875" s="1">
        <v>4.7152271270751953</v>
      </c>
      <c r="G875" s="1">
        <v>2</v>
      </c>
      <c r="H875" s="1">
        <v>2</v>
      </c>
      <c r="I875" s="1">
        <f t="shared" si="39"/>
        <v>4.7077700530781463</v>
      </c>
      <c r="J875" s="1">
        <f t="shared" si="38"/>
        <v>1.001583992827384</v>
      </c>
    </row>
    <row r="876" spans="1:10">
      <c r="A876" s="1">
        <v>25</v>
      </c>
      <c r="B876" s="1" t="s">
        <v>25</v>
      </c>
      <c r="C876" s="3">
        <v>41671</v>
      </c>
      <c r="D876" s="1">
        <v>111.35008695652175</v>
      </c>
      <c r="E876" s="1">
        <v>4.712679386138916</v>
      </c>
      <c r="F876" s="1">
        <v>4.7093133926391602</v>
      </c>
      <c r="G876" s="1">
        <v>3</v>
      </c>
      <c r="H876" s="1">
        <v>2</v>
      </c>
      <c r="I876" s="1">
        <f t="shared" si="39"/>
        <v>4.7077700530781463</v>
      </c>
      <c r="J876" s="1">
        <f t="shared" si="38"/>
        <v>1.00032782815295</v>
      </c>
    </row>
    <row r="877" spans="1:10">
      <c r="A877" s="1">
        <v>26</v>
      </c>
      <c r="B877" s="1" t="s">
        <v>26</v>
      </c>
      <c r="C877" s="3">
        <v>41671</v>
      </c>
      <c r="D877" s="1">
        <v>109.04</v>
      </c>
      <c r="E877" s="1">
        <v>4.6917147636413574</v>
      </c>
      <c r="F877" s="1">
        <v>4.6940898895263672</v>
      </c>
      <c r="G877" s="1">
        <v>4</v>
      </c>
      <c r="H877" s="1">
        <v>3</v>
      </c>
      <c r="I877" s="1">
        <f t="shared" si="39"/>
        <v>4.7077700530781463</v>
      </c>
      <c r="J877" s="1">
        <f t="shared" si="38"/>
        <v>0.99709413089476739</v>
      </c>
    </row>
    <row r="878" spans="1:10">
      <c r="A878" s="1">
        <v>27</v>
      </c>
      <c r="B878" s="1" t="s">
        <v>27</v>
      </c>
      <c r="C878" s="3">
        <v>41671</v>
      </c>
      <c r="D878" s="1">
        <v>109.13744680851063</v>
      </c>
      <c r="E878" s="1">
        <v>4.6926078796386719</v>
      </c>
      <c r="F878" s="1">
        <v>4.6937756538391113</v>
      </c>
      <c r="G878" s="1">
        <v>2</v>
      </c>
      <c r="H878" s="1">
        <v>2</v>
      </c>
      <c r="I878" s="1">
        <f t="shared" si="39"/>
        <v>4.7077700530781463</v>
      </c>
      <c r="J878" s="1">
        <f t="shared" si="38"/>
        <v>0.99702738258639356</v>
      </c>
    </row>
    <row r="879" spans="1:10">
      <c r="A879" s="1">
        <v>28</v>
      </c>
      <c r="B879" s="1" t="s">
        <v>28</v>
      </c>
      <c r="C879" s="3">
        <v>41671</v>
      </c>
      <c r="D879" s="1">
        <v>110.78</v>
      </c>
      <c r="E879" s="1">
        <v>4.7075462341308594</v>
      </c>
      <c r="F879" s="1">
        <v>4.7099285125732422</v>
      </c>
      <c r="G879" s="1">
        <v>2</v>
      </c>
      <c r="H879" s="1">
        <v>2</v>
      </c>
      <c r="I879" s="1">
        <f t="shared" si="39"/>
        <v>4.7077700530781463</v>
      </c>
      <c r="J879" s="1">
        <f t="shared" si="38"/>
        <v>1.0004584887262462</v>
      </c>
    </row>
    <row r="880" spans="1:10">
      <c r="A880" s="1">
        <v>29</v>
      </c>
      <c r="B880" s="1" t="s">
        <v>29</v>
      </c>
      <c r="C880" s="3">
        <v>41671</v>
      </c>
      <c r="D880" s="1">
        <v>108.18625</v>
      </c>
      <c r="E880" s="1">
        <v>4.6838541030883789</v>
      </c>
      <c r="F880" s="1">
        <v>4.6957011222839355</v>
      </c>
      <c r="G880" s="1">
        <v>5</v>
      </c>
      <c r="H880" s="1">
        <v>4</v>
      </c>
      <c r="I880" s="1">
        <f t="shared" si="39"/>
        <v>4.7077700530781463</v>
      </c>
      <c r="J880" s="1">
        <f t="shared" si="38"/>
        <v>0.99743638056699058</v>
      </c>
    </row>
    <row r="881" spans="1:10">
      <c r="A881" s="1">
        <v>30</v>
      </c>
      <c r="B881" s="1" t="s">
        <v>30</v>
      </c>
      <c r="C881" s="3">
        <v>41671</v>
      </c>
      <c r="D881" s="1">
        <v>109.05</v>
      </c>
      <c r="E881" s="1">
        <v>4.6918063163757324</v>
      </c>
      <c r="F881" s="1">
        <v>4.6972265243530273</v>
      </c>
      <c r="G881" s="1">
        <v>4</v>
      </c>
      <c r="H881" s="1">
        <v>3</v>
      </c>
      <c r="I881" s="1">
        <f t="shared" si="39"/>
        <v>4.7077700530781463</v>
      </c>
      <c r="J881" s="1">
        <f t="shared" si="38"/>
        <v>0.99776039853131204</v>
      </c>
    </row>
    <row r="882" spans="1:10">
      <c r="A882" s="1">
        <v>31</v>
      </c>
      <c r="B882" s="1" t="s">
        <v>31</v>
      </c>
      <c r="C882" s="3">
        <v>41671</v>
      </c>
      <c r="D882" s="1">
        <v>113.53685393258428</v>
      </c>
      <c r="E882" s="1">
        <v>4.7321276664733887</v>
      </c>
      <c r="F882" s="1">
        <v>4.7251501083374023</v>
      </c>
      <c r="G882" s="1">
        <v>2</v>
      </c>
      <c r="H882" s="1">
        <v>2</v>
      </c>
      <c r="I882" s="1">
        <f t="shared" si="39"/>
        <v>4.7077700530781463</v>
      </c>
      <c r="J882" s="1">
        <f t="shared" si="38"/>
        <v>1.0036917808353643</v>
      </c>
    </row>
    <row r="883" spans="1:10">
      <c r="A883" s="1">
        <v>32</v>
      </c>
      <c r="B883" s="1" t="s">
        <v>32</v>
      </c>
      <c r="C883" s="3">
        <v>41671</v>
      </c>
      <c r="D883" s="1">
        <v>108.67639730639731</v>
      </c>
      <c r="E883" s="1">
        <v>4.6883745193481445</v>
      </c>
      <c r="F883" s="1">
        <v>4.6890649795532227</v>
      </c>
      <c r="G883" s="1">
        <v>4</v>
      </c>
      <c r="H883" s="1">
        <v>3</v>
      </c>
      <c r="I883" s="1">
        <f t="shared" si="39"/>
        <v>4.7077700530781463</v>
      </c>
      <c r="J883" s="1">
        <f t="shared" si="38"/>
        <v>0.99602676568438309</v>
      </c>
    </row>
    <row r="884" spans="1:10">
      <c r="A884" s="1">
        <v>33</v>
      </c>
      <c r="B884" s="1" t="s">
        <v>33</v>
      </c>
      <c r="C884" s="3">
        <v>41671</v>
      </c>
      <c r="D884" s="1">
        <v>111.98403361344539</v>
      </c>
      <c r="E884" s="1">
        <v>4.7183561325073242</v>
      </c>
      <c r="F884" s="1">
        <v>4.7157158851623535</v>
      </c>
      <c r="G884" s="1">
        <v>2</v>
      </c>
      <c r="H884" s="1">
        <v>2</v>
      </c>
      <c r="I884" s="1">
        <f t="shared" si="39"/>
        <v>4.7077700530781463</v>
      </c>
      <c r="J884" s="1">
        <f t="shared" si="38"/>
        <v>1.0016878122751582</v>
      </c>
    </row>
    <row r="885" spans="1:10">
      <c r="A885" s="1">
        <v>34</v>
      </c>
      <c r="B885" s="1" t="s">
        <v>34</v>
      </c>
      <c r="C885" s="3">
        <v>41671</v>
      </c>
      <c r="D885" s="1">
        <v>110.85</v>
      </c>
      <c r="E885" s="1">
        <v>4.7081780433654785</v>
      </c>
      <c r="F885" s="1">
        <v>4.7018013000488281</v>
      </c>
      <c r="G885" s="1">
        <v>5</v>
      </c>
      <c r="H885" s="1">
        <v>4</v>
      </c>
      <c r="I885" s="1">
        <f t="shared" si="39"/>
        <v>4.7077700530781463</v>
      </c>
      <c r="J885" s="1">
        <f t="shared" si="38"/>
        <v>0.99873214856247794</v>
      </c>
    </row>
    <row r="886" spans="1:10">
      <c r="A886" s="1">
        <v>1</v>
      </c>
      <c r="B886" s="1" t="s">
        <v>1</v>
      </c>
      <c r="C886" s="3">
        <v>41699</v>
      </c>
      <c r="D886" s="1">
        <v>107.93506172839507</v>
      </c>
      <c r="E886" s="1">
        <v>4.6815299987792969</v>
      </c>
      <c r="F886" s="1">
        <v>4.6873006820678711</v>
      </c>
      <c r="G886" s="1">
        <v>5</v>
      </c>
      <c r="H886" s="1">
        <v>4</v>
      </c>
      <c r="I886" s="1">
        <f>AVERAGE(F886:F919)</f>
        <v>4.7128966976614564</v>
      </c>
      <c r="J886" s="1">
        <f t="shared" si="38"/>
        <v>0.99456894194046608</v>
      </c>
    </row>
    <row r="887" spans="1:10">
      <c r="A887" s="1">
        <v>2</v>
      </c>
      <c r="B887" s="1" t="s">
        <v>2</v>
      </c>
      <c r="C887" s="3">
        <v>41699</v>
      </c>
      <c r="D887" s="1">
        <v>110.78782978723405</v>
      </c>
      <c r="E887" s="1">
        <v>4.7076168060302734</v>
      </c>
      <c r="F887" s="1">
        <v>4.7063207626342773</v>
      </c>
      <c r="G887" s="1">
        <v>4</v>
      </c>
      <c r="H887" s="1">
        <v>3</v>
      </c>
      <c r="I887" s="1">
        <f>I886</f>
        <v>4.7128966976614564</v>
      </c>
      <c r="J887" s="1">
        <f t="shared" si="38"/>
        <v>0.99860469357827386</v>
      </c>
    </row>
    <row r="888" spans="1:10">
      <c r="A888" s="1">
        <v>3</v>
      </c>
      <c r="B888" s="1" t="s">
        <v>3</v>
      </c>
      <c r="C888" s="3">
        <v>41699</v>
      </c>
      <c r="D888" s="1">
        <v>112.24759259259258</v>
      </c>
      <c r="E888" s="1">
        <v>4.7207069396972656</v>
      </c>
      <c r="F888" s="1">
        <v>4.7253255844116211</v>
      </c>
      <c r="G888" s="1">
        <v>1</v>
      </c>
      <c r="H888" s="1">
        <v>1</v>
      </c>
      <c r="I888" s="1">
        <f t="shared" ref="I888:I919" si="40">I887</f>
        <v>4.7128966976614564</v>
      </c>
      <c r="J888" s="1">
        <f t="shared" si="38"/>
        <v>1.0026372075493044</v>
      </c>
    </row>
    <row r="889" spans="1:10">
      <c r="A889" s="1">
        <v>4</v>
      </c>
      <c r="B889" s="1" t="s">
        <v>4</v>
      </c>
      <c r="C889" s="3">
        <v>41699</v>
      </c>
      <c r="D889" s="1">
        <v>114.78726591760298</v>
      </c>
      <c r="E889" s="1">
        <v>4.7430806159973145</v>
      </c>
      <c r="F889" s="1">
        <v>4.7410168647766113</v>
      </c>
      <c r="G889" s="1">
        <v>1</v>
      </c>
      <c r="H889" s="1">
        <v>1</v>
      </c>
      <c r="I889" s="1">
        <f t="shared" si="40"/>
        <v>4.7128966976614564</v>
      </c>
      <c r="J889" s="1">
        <f t="shared" si="38"/>
        <v>1.0059666419442439</v>
      </c>
    </row>
    <row r="890" spans="1:10">
      <c r="A890" s="1">
        <v>5</v>
      </c>
      <c r="B890" s="1" t="s">
        <v>5</v>
      </c>
      <c r="C890" s="3">
        <v>41699</v>
      </c>
      <c r="D890" s="1">
        <v>113.29</v>
      </c>
      <c r="E890" s="1">
        <v>4.7299509048461914</v>
      </c>
      <c r="F890" s="1">
        <v>4.7359251976013184</v>
      </c>
      <c r="G890" s="1">
        <v>1</v>
      </c>
      <c r="H890" s="1">
        <v>1</v>
      </c>
      <c r="I890" s="1">
        <f t="shared" si="40"/>
        <v>4.7128966976614564</v>
      </c>
      <c r="J890" s="1">
        <f t="shared" si="38"/>
        <v>1.0048862730115193</v>
      </c>
    </row>
    <row r="891" spans="1:10">
      <c r="A891" s="1">
        <v>6</v>
      </c>
      <c r="B891" s="1" t="s">
        <v>6</v>
      </c>
      <c r="C891" s="3">
        <v>41699</v>
      </c>
      <c r="D891" s="1">
        <v>108.24</v>
      </c>
      <c r="E891" s="1">
        <v>4.6843509674072266</v>
      </c>
      <c r="F891" s="1">
        <v>4.6883587837219238</v>
      </c>
      <c r="G891" s="1">
        <v>5</v>
      </c>
      <c r="H891" s="1">
        <v>4</v>
      </c>
      <c r="I891" s="1">
        <f t="shared" si="40"/>
        <v>4.7128966976614564</v>
      </c>
      <c r="J891" s="1">
        <f t="shared" si="38"/>
        <v>0.99479345389604901</v>
      </c>
    </row>
    <row r="892" spans="1:10">
      <c r="A892" s="1">
        <v>7</v>
      </c>
      <c r="B892" s="1" t="s">
        <v>7</v>
      </c>
      <c r="C892" s="3">
        <v>41699</v>
      </c>
      <c r="D892" s="1">
        <v>108.41249999999999</v>
      </c>
      <c r="E892" s="1">
        <v>4.685943603515625</v>
      </c>
      <c r="F892" s="1">
        <v>4.6983771324157715</v>
      </c>
      <c r="G892" s="1">
        <v>4</v>
      </c>
      <c r="H892" s="1">
        <v>3</v>
      </c>
      <c r="I892" s="1">
        <f t="shared" si="40"/>
        <v>4.7128966976614564</v>
      </c>
      <c r="J892" s="1">
        <f t="shared" si="38"/>
        <v>0.99691918448946915</v>
      </c>
    </row>
    <row r="893" spans="1:10">
      <c r="A893" s="1">
        <v>8</v>
      </c>
      <c r="B893" s="1" t="s">
        <v>8</v>
      </c>
      <c r="C893" s="3">
        <v>41699</v>
      </c>
      <c r="D893" s="1">
        <v>111.51</v>
      </c>
      <c r="E893" s="1">
        <v>4.7141141891479492</v>
      </c>
      <c r="F893" s="1">
        <v>4.7137436866760254</v>
      </c>
      <c r="G893" s="1">
        <v>3</v>
      </c>
      <c r="H893" s="1">
        <v>2</v>
      </c>
      <c r="I893" s="1">
        <f t="shared" si="40"/>
        <v>4.7128966976614564</v>
      </c>
      <c r="J893" s="1">
        <f t="shared" si="38"/>
        <v>1.0001797172883058</v>
      </c>
    </row>
    <row r="894" spans="1:10">
      <c r="A894" s="1">
        <v>9</v>
      </c>
      <c r="B894" s="1" t="s">
        <v>9</v>
      </c>
      <c r="C894" s="3">
        <v>41699</v>
      </c>
      <c r="D894" s="1">
        <v>111.42099999999999</v>
      </c>
      <c r="E894" s="1">
        <v>4.7133159637451172</v>
      </c>
      <c r="F894" s="1">
        <v>4.7127890586853027</v>
      </c>
      <c r="G894" s="1">
        <v>4</v>
      </c>
      <c r="H894" s="1">
        <v>3</v>
      </c>
      <c r="I894" s="1">
        <f t="shared" si="40"/>
        <v>4.7128966976614564</v>
      </c>
      <c r="J894" s="1">
        <f t="shared" si="38"/>
        <v>0.99997716076055576</v>
      </c>
    </row>
    <row r="895" spans="1:10">
      <c r="A895" s="1">
        <v>10</v>
      </c>
      <c r="B895" s="1" t="s">
        <v>10</v>
      </c>
      <c r="C895" s="3">
        <v>41699</v>
      </c>
      <c r="D895" s="1">
        <v>111.25694759589409</v>
      </c>
      <c r="E895" s="1">
        <v>4.7118425369262695</v>
      </c>
      <c r="F895" s="1">
        <v>4.707427978515625</v>
      </c>
      <c r="G895" s="1">
        <v>4</v>
      </c>
      <c r="H895" s="1">
        <v>3</v>
      </c>
      <c r="I895" s="1">
        <f t="shared" si="40"/>
        <v>4.7128966976614564</v>
      </c>
      <c r="J895" s="1">
        <f t="shared" si="38"/>
        <v>0.99883962677379601</v>
      </c>
    </row>
    <row r="896" spans="1:10">
      <c r="A896" s="1">
        <v>11</v>
      </c>
      <c r="B896" s="1" t="s">
        <v>11</v>
      </c>
      <c r="C896" s="3">
        <v>41699</v>
      </c>
      <c r="D896" s="1">
        <v>111.32136712749616</v>
      </c>
      <c r="E896" s="1">
        <v>4.7124214172363281</v>
      </c>
      <c r="F896" s="1">
        <v>4.7100205421447754</v>
      </c>
      <c r="G896" s="1">
        <v>4</v>
      </c>
      <c r="H896" s="1">
        <v>3</v>
      </c>
      <c r="I896" s="1">
        <f t="shared" si="40"/>
        <v>4.7128966976614564</v>
      </c>
      <c r="J896" s="1">
        <f t="shared" si="38"/>
        <v>0.99938972659466352</v>
      </c>
    </row>
    <row r="897" spans="1:10">
      <c r="A897" s="1">
        <v>12</v>
      </c>
      <c r="B897" s="1" t="s">
        <v>12</v>
      </c>
      <c r="C897" s="3">
        <v>41699</v>
      </c>
      <c r="D897" s="1">
        <v>111.28554597701151</v>
      </c>
      <c r="E897" s="1">
        <v>4.712099552154541</v>
      </c>
      <c r="F897" s="1">
        <v>4.7100915908813477</v>
      </c>
      <c r="G897" s="1">
        <v>4</v>
      </c>
      <c r="H897" s="1">
        <v>3</v>
      </c>
      <c r="I897" s="1">
        <f t="shared" si="40"/>
        <v>4.7128966976614564</v>
      </c>
      <c r="J897" s="1">
        <f t="shared" si="38"/>
        <v>0.999404801980595</v>
      </c>
    </row>
    <row r="898" spans="1:10">
      <c r="A898" s="1">
        <v>13</v>
      </c>
      <c r="B898" s="1" t="s">
        <v>13</v>
      </c>
      <c r="C898" s="3">
        <v>41699</v>
      </c>
      <c r="D898" s="1">
        <v>113.35242187499999</v>
      </c>
      <c r="E898" s="1">
        <v>4.730501651763916</v>
      </c>
      <c r="F898" s="1">
        <v>4.7329039573669434</v>
      </c>
      <c r="G898" s="1">
        <v>1</v>
      </c>
      <c r="H898" s="1">
        <v>1</v>
      </c>
      <c r="I898" s="1">
        <f t="shared" si="40"/>
        <v>4.7128966976614564</v>
      </c>
      <c r="J898" s="1">
        <f t="shared" si="38"/>
        <v>1.0042452149896293</v>
      </c>
    </row>
    <row r="899" spans="1:10">
      <c r="A899" s="1">
        <v>14</v>
      </c>
      <c r="B899" s="1" t="s">
        <v>14</v>
      </c>
      <c r="C899" s="3">
        <v>41699</v>
      </c>
      <c r="D899" s="1">
        <v>108.31966442953019</v>
      </c>
      <c r="E899" s="1">
        <v>4.685086727142334</v>
      </c>
      <c r="F899" s="1">
        <v>4.6973061561584473</v>
      </c>
      <c r="G899" s="1">
        <v>3</v>
      </c>
      <c r="H899" s="1">
        <v>2</v>
      </c>
      <c r="I899" s="1">
        <f t="shared" si="40"/>
        <v>4.7128966976614564</v>
      </c>
      <c r="J899" s="1">
        <f t="shared" ref="J899:J962" si="41">F899/I899</f>
        <v>0.99669194075254286</v>
      </c>
    </row>
    <row r="900" spans="1:10">
      <c r="A900" s="1">
        <v>15</v>
      </c>
      <c r="B900" s="1" t="s">
        <v>15</v>
      </c>
      <c r="C900" s="3">
        <v>41699</v>
      </c>
      <c r="D900" s="1">
        <v>109.99591549295775</v>
      </c>
      <c r="E900" s="1">
        <v>4.7004432678222656</v>
      </c>
      <c r="F900" s="1">
        <v>4.7055273056030273</v>
      </c>
      <c r="G900" s="1">
        <v>4</v>
      </c>
      <c r="H900" s="1">
        <v>3</v>
      </c>
      <c r="I900" s="1">
        <f t="shared" si="40"/>
        <v>4.7128966976614564</v>
      </c>
      <c r="J900" s="1">
        <f t="shared" si="41"/>
        <v>0.99843633490585826</v>
      </c>
    </row>
    <row r="901" spans="1:10">
      <c r="A901" s="1">
        <v>16</v>
      </c>
      <c r="B901" s="1" t="s">
        <v>16</v>
      </c>
      <c r="C901" s="3">
        <v>41699</v>
      </c>
      <c r="D901" s="1">
        <v>113.04826086956521</v>
      </c>
      <c r="E901" s="1">
        <v>4.7278146743774414</v>
      </c>
      <c r="F901" s="1">
        <v>4.726982593536377</v>
      </c>
      <c r="G901" s="1">
        <v>2</v>
      </c>
      <c r="H901" s="1">
        <v>2</v>
      </c>
      <c r="I901" s="1">
        <f t="shared" si="40"/>
        <v>4.7128966976614564</v>
      </c>
      <c r="J901" s="1">
        <f t="shared" si="41"/>
        <v>1.0029887979258933</v>
      </c>
    </row>
    <row r="902" spans="1:10">
      <c r="A902" s="1">
        <v>17</v>
      </c>
      <c r="B902" s="1" t="s">
        <v>17</v>
      </c>
      <c r="C902" s="3">
        <v>41699</v>
      </c>
      <c r="D902" s="1">
        <v>115.44</v>
      </c>
      <c r="E902" s="1">
        <v>4.7487506866455078</v>
      </c>
      <c r="F902" s="1">
        <v>4.7533679008483887</v>
      </c>
      <c r="G902" s="1">
        <v>1</v>
      </c>
      <c r="H902" s="1">
        <v>1</v>
      </c>
      <c r="I902" s="1">
        <f t="shared" si="40"/>
        <v>4.7128966976614564</v>
      </c>
      <c r="J902" s="1">
        <f t="shared" si="41"/>
        <v>1.0085873308462319</v>
      </c>
    </row>
    <row r="903" spans="1:10">
      <c r="A903" s="1">
        <v>18</v>
      </c>
      <c r="B903" s="1" t="s">
        <v>18</v>
      </c>
      <c r="C903" s="3">
        <v>41699</v>
      </c>
      <c r="D903" s="1">
        <v>110.35238434163701</v>
      </c>
      <c r="E903" s="1">
        <v>4.7036786079406738</v>
      </c>
      <c r="F903" s="1">
        <v>4.7009334564208984</v>
      </c>
      <c r="G903" s="1">
        <v>3</v>
      </c>
      <c r="H903" s="1">
        <v>2</v>
      </c>
      <c r="I903" s="1">
        <f t="shared" si="40"/>
        <v>4.7128966976614564</v>
      </c>
      <c r="J903" s="1">
        <f t="shared" si="41"/>
        <v>0.99746159485174068</v>
      </c>
    </row>
    <row r="904" spans="1:10">
      <c r="A904" s="1">
        <v>19</v>
      </c>
      <c r="B904" s="1" t="s">
        <v>19</v>
      </c>
      <c r="C904" s="3">
        <v>41699</v>
      </c>
      <c r="D904" s="1">
        <v>111.61670050761421</v>
      </c>
      <c r="E904" s="1">
        <v>4.7150707244873047</v>
      </c>
      <c r="F904" s="1">
        <v>4.7188882827758789</v>
      </c>
      <c r="G904" s="1">
        <v>3</v>
      </c>
      <c r="H904" s="1">
        <v>2</v>
      </c>
      <c r="I904" s="1">
        <f t="shared" si="40"/>
        <v>4.7128966976614564</v>
      </c>
      <c r="J904" s="1">
        <f t="shared" si="41"/>
        <v>1.0012713168776637</v>
      </c>
    </row>
    <row r="905" spans="1:10">
      <c r="A905" s="1">
        <v>20</v>
      </c>
      <c r="B905" s="1" t="s">
        <v>20</v>
      </c>
      <c r="C905" s="3">
        <v>41699</v>
      </c>
      <c r="D905" s="1">
        <v>112.16</v>
      </c>
      <c r="E905" s="1">
        <v>4.7199263572692871</v>
      </c>
      <c r="F905" s="1">
        <v>4.7294344902038574</v>
      </c>
      <c r="G905" s="1">
        <v>2</v>
      </c>
      <c r="H905" s="1">
        <v>2</v>
      </c>
      <c r="I905" s="1">
        <f t="shared" si="40"/>
        <v>4.7128966976614564</v>
      </c>
      <c r="J905" s="1">
        <f t="shared" si="41"/>
        <v>1.0035090505061584</v>
      </c>
    </row>
    <row r="906" spans="1:10">
      <c r="A906" s="1">
        <v>21</v>
      </c>
      <c r="B906" s="1" t="s">
        <v>21</v>
      </c>
      <c r="C906" s="3">
        <v>41699</v>
      </c>
      <c r="D906" s="1">
        <v>110.38492063492063</v>
      </c>
      <c r="E906" s="1">
        <v>4.7039737701416016</v>
      </c>
      <c r="F906" s="1">
        <v>4.7065086364746094</v>
      </c>
      <c r="G906" s="1">
        <v>4</v>
      </c>
      <c r="H906" s="1">
        <v>3</v>
      </c>
      <c r="I906" s="1">
        <f t="shared" si="40"/>
        <v>4.7128966976614564</v>
      </c>
      <c r="J906" s="1">
        <f t="shared" si="41"/>
        <v>0.99864455735046842</v>
      </c>
    </row>
    <row r="907" spans="1:10">
      <c r="A907" s="1">
        <v>22</v>
      </c>
      <c r="B907" s="1" t="s">
        <v>22</v>
      </c>
      <c r="C907" s="3">
        <v>41699</v>
      </c>
      <c r="D907" s="1">
        <v>111.56991228070174</v>
      </c>
      <c r="E907" s="1">
        <v>4.7146515846252441</v>
      </c>
      <c r="F907" s="1">
        <v>4.7121725082397461</v>
      </c>
      <c r="G907" s="1">
        <v>4</v>
      </c>
      <c r="H907" s="1">
        <v>3</v>
      </c>
      <c r="I907" s="1">
        <f t="shared" si="40"/>
        <v>4.7128966976614564</v>
      </c>
      <c r="J907" s="1">
        <f t="shared" si="41"/>
        <v>0.99984633878733864</v>
      </c>
    </row>
    <row r="908" spans="1:10">
      <c r="A908" s="1">
        <v>23</v>
      </c>
      <c r="B908" s="1" t="s">
        <v>23</v>
      </c>
      <c r="C908" s="3">
        <v>41699</v>
      </c>
      <c r="D908" s="1">
        <v>112.52485294117648</v>
      </c>
      <c r="E908" s="1">
        <v>4.7231740951538086</v>
      </c>
      <c r="F908" s="1">
        <v>4.7157106399536133</v>
      </c>
      <c r="G908" s="1">
        <v>4</v>
      </c>
      <c r="H908" s="1">
        <v>3</v>
      </c>
      <c r="I908" s="1">
        <f t="shared" si="40"/>
        <v>4.7128966976614564</v>
      </c>
      <c r="J908" s="1">
        <f t="shared" si="41"/>
        <v>1.0005970727713072</v>
      </c>
    </row>
    <row r="909" spans="1:10">
      <c r="A909" s="1">
        <v>24</v>
      </c>
      <c r="B909" s="1" t="s">
        <v>24</v>
      </c>
      <c r="C909" s="3">
        <v>41699</v>
      </c>
      <c r="D909" s="1">
        <v>113.53573770491803</v>
      </c>
      <c r="E909" s="1">
        <v>4.7321176528930664</v>
      </c>
      <c r="F909" s="1">
        <v>4.7206192016601563</v>
      </c>
      <c r="G909" s="1">
        <v>2</v>
      </c>
      <c r="H909" s="1">
        <v>2</v>
      </c>
      <c r="I909" s="1">
        <f t="shared" si="40"/>
        <v>4.7128966976614564</v>
      </c>
      <c r="J909" s="1">
        <f t="shared" si="41"/>
        <v>1.0016385897027049</v>
      </c>
    </row>
    <row r="910" spans="1:10">
      <c r="A910" s="1">
        <v>25</v>
      </c>
      <c r="B910" s="1" t="s">
        <v>25</v>
      </c>
      <c r="C910" s="3">
        <v>41699</v>
      </c>
      <c r="D910" s="1">
        <v>111.51373913043479</v>
      </c>
      <c r="E910" s="1">
        <v>4.7141475677490234</v>
      </c>
      <c r="F910" s="1">
        <v>4.7144370079040527</v>
      </c>
      <c r="G910" s="1">
        <v>3</v>
      </c>
      <c r="H910" s="1">
        <v>2</v>
      </c>
      <c r="I910" s="1">
        <f t="shared" si="40"/>
        <v>4.7128966976614564</v>
      </c>
      <c r="J910" s="1">
        <f t="shared" si="41"/>
        <v>1.0003268287724958</v>
      </c>
    </row>
    <row r="911" spans="1:10">
      <c r="A911" s="1">
        <v>26</v>
      </c>
      <c r="B911" s="1" t="s">
        <v>26</v>
      </c>
      <c r="C911" s="3">
        <v>41699</v>
      </c>
      <c r="D911" s="1">
        <v>108.92</v>
      </c>
      <c r="E911" s="1">
        <v>4.6906137466430664</v>
      </c>
      <c r="F911" s="1">
        <v>4.6988868713378906</v>
      </c>
      <c r="G911" s="1">
        <v>4</v>
      </c>
      <c r="H911" s="1">
        <v>3</v>
      </c>
      <c r="I911" s="1">
        <f t="shared" si="40"/>
        <v>4.7128966976614564</v>
      </c>
      <c r="J911" s="1">
        <f t="shared" si="41"/>
        <v>0.99702734279524574</v>
      </c>
    </row>
    <row r="912" spans="1:10">
      <c r="A912" s="1">
        <v>27</v>
      </c>
      <c r="B912" s="1" t="s">
        <v>27</v>
      </c>
      <c r="C912" s="3">
        <v>41699</v>
      </c>
      <c r="D912" s="1">
        <v>109.16465045592706</v>
      </c>
      <c r="E912" s="1">
        <v>4.6928572654724121</v>
      </c>
      <c r="F912" s="1">
        <v>4.6986069679260254</v>
      </c>
      <c r="G912" s="1">
        <v>2</v>
      </c>
      <c r="H912" s="1">
        <v>2</v>
      </c>
      <c r="I912" s="1">
        <f t="shared" si="40"/>
        <v>4.7128966976614564</v>
      </c>
      <c r="J912" s="1">
        <f t="shared" si="41"/>
        <v>0.99696795184530107</v>
      </c>
    </row>
    <row r="913" spans="1:10">
      <c r="A913" s="1">
        <v>28</v>
      </c>
      <c r="B913" s="1" t="s">
        <v>28</v>
      </c>
      <c r="C913" s="3">
        <v>41699</v>
      </c>
      <c r="D913" s="1">
        <v>111.45</v>
      </c>
      <c r="E913" s="1">
        <v>4.7135758399963379</v>
      </c>
      <c r="F913" s="1">
        <v>4.7152214050292969</v>
      </c>
      <c r="G913" s="1">
        <v>2</v>
      </c>
      <c r="H913" s="1">
        <v>2</v>
      </c>
      <c r="I913" s="1">
        <f t="shared" si="40"/>
        <v>4.7128966976614564</v>
      </c>
      <c r="J913" s="1">
        <f t="shared" si="41"/>
        <v>1.0004932650802625</v>
      </c>
    </row>
    <row r="914" spans="1:10">
      <c r="A914" s="1">
        <v>29</v>
      </c>
      <c r="B914" s="1" t="s">
        <v>29</v>
      </c>
      <c r="C914" s="3">
        <v>41699</v>
      </c>
      <c r="D914" s="1">
        <v>107.99972222222223</v>
      </c>
      <c r="E914" s="1">
        <v>4.6821284294128418</v>
      </c>
      <c r="F914" s="1">
        <v>4.7002439498901367</v>
      </c>
      <c r="G914" s="1">
        <v>5</v>
      </c>
      <c r="H914" s="1">
        <v>4</v>
      </c>
      <c r="I914" s="1">
        <f t="shared" si="40"/>
        <v>4.7128966976614564</v>
      </c>
      <c r="J914" s="1">
        <f t="shared" si="41"/>
        <v>0.99731529278424502</v>
      </c>
    </row>
    <row r="915" spans="1:10">
      <c r="A915" s="1">
        <v>30</v>
      </c>
      <c r="B915" s="1" t="s">
        <v>30</v>
      </c>
      <c r="C915" s="3">
        <v>41699</v>
      </c>
      <c r="D915" s="1">
        <v>109.39</v>
      </c>
      <c r="E915" s="1">
        <v>4.6949195861816406</v>
      </c>
      <c r="F915" s="1">
        <v>4.7022814750671387</v>
      </c>
      <c r="G915" s="1">
        <v>4</v>
      </c>
      <c r="H915" s="1">
        <v>3</v>
      </c>
      <c r="I915" s="1">
        <f t="shared" si="40"/>
        <v>4.7128966976614564</v>
      </c>
      <c r="J915" s="1">
        <f t="shared" si="41"/>
        <v>0.99774762247609095</v>
      </c>
    </row>
    <row r="916" spans="1:10">
      <c r="A916" s="1">
        <v>31</v>
      </c>
      <c r="B916" s="1" t="s">
        <v>31</v>
      </c>
      <c r="C916" s="3">
        <v>41699</v>
      </c>
      <c r="D916" s="1">
        <v>113.11528089887641</v>
      </c>
      <c r="E916" s="1">
        <v>4.7284073829650879</v>
      </c>
      <c r="F916" s="1">
        <v>4.7308950424194336</v>
      </c>
      <c r="G916" s="1">
        <v>2</v>
      </c>
      <c r="H916" s="1">
        <v>2</v>
      </c>
      <c r="I916" s="1">
        <f t="shared" si="40"/>
        <v>4.7128966976614564</v>
      </c>
      <c r="J916" s="1">
        <f t="shared" si="41"/>
        <v>1.0038189559229906</v>
      </c>
    </row>
    <row r="917" spans="1:10">
      <c r="A917" s="1">
        <v>32</v>
      </c>
      <c r="B917" s="1" t="s">
        <v>32</v>
      </c>
      <c r="C917" s="3">
        <v>41699</v>
      </c>
      <c r="D917" s="1">
        <v>108.46474747474748</v>
      </c>
      <c r="E917" s="1">
        <v>4.6864252090454102</v>
      </c>
      <c r="F917" s="1">
        <v>4.693483829498291</v>
      </c>
      <c r="G917" s="1">
        <v>4</v>
      </c>
      <c r="H917" s="1">
        <v>3</v>
      </c>
      <c r="I917" s="1">
        <f t="shared" si="40"/>
        <v>4.7128966976614564</v>
      </c>
      <c r="J917" s="1">
        <f t="shared" si="41"/>
        <v>0.99588090522484862</v>
      </c>
    </row>
    <row r="918" spans="1:10">
      <c r="A918" s="1">
        <v>33</v>
      </c>
      <c r="B918" s="1" t="s">
        <v>33</v>
      </c>
      <c r="C918" s="3">
        <v>41699</v>
      </c>
      <c r="D918" s="1">
        <v>111.71205882352942</v>
      </c>
      <c r="E918" s="1">
        <v>4.7159247398376465</v>
      </c>
      <c r="F918" s="1">
        <v>4.7210936546325684</v>
      </c>
      <c r="G918" s="1">
        <v>2</v>
      </c>
      <c r="H918" s="1">
        <v>2</v>
      </c>
      <c r="I918" s="1">
        <f t="shared" si="40"/>
        <v>4.7128966976614564</v>
      </c>
      <c r="J918" s="1">
        <f t="shared" si="41"/>
        <v>1.0017392609040592</v>
      </c>
    </row>
    <row r="919" spans="1:10">
      <c r="A919" s="1">
        <v>34</v>
      </c>
      <c r="B919" s="1" t="s">
        <v>34</v>
      </c>
      <c r="C919" s="3">
        <v>41699</v>
      </c>
      <c r="D919" s="1">
        <v>111</v>
      </c>
      <c r="E919" s="1">
        <v>4.7095303535461426</v>
      </c>
      <c r="F919" s="1">
        <v>4.7062845230102539</v>
      </c>
      <c r="G919" s="1">
        <v>5</v>
      </c>
      <c r="H919" s="1">
        <v>4</v>
      </c>
      <c r="I919" s="1">
        <f t="shared" si="40"/>
        <v>4.7128966976614564</v>
      </c>
      <c r="J919" s="1">
        <f t="shared" si="41"/>
        <v>0.99859700411967789</v>
      </c>
    </row>
    <row r="920" spans="1:10">
      <c r="A920" s="1">
        <v>1</v>
      </c>
      <c r="B920" s="1" t="s">
        <v>1</v>
      </c>
      <c r="C920" s="3">
        <v>41730</v>
      </c>
      <c r="D920" s="1">
        <v>107.83061728395063</v>
      </c>
      <c r="E920" s="1">
        <v>4.6805615425109863</v>
      </c>
      <c r="F920" s="1">
        <v>4.6913723945617676</v>
      </c>
      <c r="G920" s="1">
        <v>5</v>
      </c>
      <c r="H920" s="1">
        <v>4</v>
      </c>
      <c r="I920" s="1">
        <f>AVERAGE(F920:F953)</f>
        <v>4.7179937502917122</v>
      </c>
      <c r="J920" s="1">
        <f t="shared" si="41"/>
        <v>0.99435748389274603</v>
      </c>
    </row>
    <row r="921" spans="1:10">
      <c r="A921" s="1">
        <v>2</v>
      </c>
      <c r="B921" s="1" t="s">
        <v>2</v>
      </c>
      <c r="C921" s="3">
        <v>41730</v>
      </c>
      <c r="D921" s="1">
        <v>110.93612765957447</v>
      </c>
      <c r="E921" s="1">
        <v>4.7089548110961914</v>
      </c>
      <c r="F921" s="1">
        <v>4.7110514640808105</v>
      </c>
      <c r="G921" s="1">
        <v>4</v>
      </c>
      <c r="H921" s="1">
        <v>3</v>
      </c>
      <c r="I921" s="1">
        <f>I920</f>
        <v>4.7179937502917122</v>
      </c>
      <c r="J921" s="1">
        <f t="shared" si="41"/>
        <v>0.99852855120664952</v>
      </c>
    </row>
    <row r="922" spans="1:10">
      <c r="A922" s="1">
        <v>3</v>
      </c>
      <c r="B922" s="1" t="s">
        <v>3</v>
      </c>
      <c r="C922" s="3">
        <v>41730</v>
      </c>
      <c r="D922" s="1">
        <v>113.10499999999999</v>
      </c>
      <c r="E922" s="1">
        <v>4.7283167839050293</v>
      </c>
      <c r="F922" s="1">
        <v>4.7309613227844238</v>
      </c>
      <c r="G922" s="1">
        <v>1</v>
      </c>
      <c r="H922" s="1">
        <v>1</v>
      </c>
      <c r="I922" s="1">
        <f t="shared" ref="I922:I953" si="42">I921</f>
        <v>4.7179937502917122</v>
      </c>
      <c r="J922" s="1">
        <f t="shared" si="41"/>
        <v>1.0027485353264636</v>
      </c>
    </row>
    <row r="923" spans="1:10">
      <c r="A923" s="1">
        <v>4</v>
      </c>
      <c r="B923" s="1" t="s">
        <v>4</v>
      </c>
      <c r="C923" s="3">
        <v>41730</v>
      </c>
      <c r="D923" s="1">
        <v>114.999063670412</v>
      </c>
      <c r="E923" s="1">
        <v>4.7449240684509277</v>
      </c>
      <c r="F923" s="1">
        <v>4.7472443580627441</v>
      </c>
      <c r="G923" s="1">
        <v>1</v>
      </c>
      <c r="H923" s="1">
        <v>1</v>
      </c>
      <c r="I923" s="1">
        <f t="shared" si="42"/>
        <v>4.7179937502917122</v>
      </c>
      <c r="J923" s="1">
        <f t="shared" si="41"/>
        <v>1.00619979790546</v>
      </c>
    </row>
    <row r="924" spans="1:10">
      <c r="A924" s="1">
        <v>5</v>
      </c>
      <c r="B924" s="1" t="s">
        <v>5</v>
      </c>
      <c r="C924" s="3">
        <v>41730</v>
      </c>
      <c r="D924" s="1">
        <v>113.24</v>
      </c>
      <c r="E924" s="1">
        <v>4.7295093536376953</v>
      </c>
      <c r="F924" s="1">
        <v>4.7420821189880371</v>
      </c>
      <c r="G924" s="1">
        <v>1</v>
      </c>
      <c r="H924" s="1">
        <v>1</v>
      </c>
      <c r="I924" s="1">
        <f t="shared" si="42"/>
        <v>4.7179937502917122</v>
      </c>
      <c r="J924" s="1">
        <f t="shared" si="41"/>
        <v>1.0051056381104437</v>
      </c>
    </row>
    <row r="925" spans="1:10">
      <c r="A925" s="1">
        <v>6</v>
      </c>
      <c r="B925" s="1" t="s">
        <v>6</v>
      </c>
      <c r="C925" s="3">
        <v>41730</v>
      </c>
      <c r="D925" s="1">
        <v>109.2</v>
      </c>
      <c r="E925" s="1">
        <v>4.693181037902832</v>
      </c>
      <c r="F925" s="1">
        <v>4.6925034523010254</v>
      </c>
      <c r="G925" s="1">
        <v>5</v>
      </c>
      <c r="H925" s="1">
        <v>4</v>
      </c>
      <c r="I925" s="1">
        <f t="shared" si="42"/>
        <v>4.7179937502917122</v>
      </c>
      <c r="J925" s="1">
        <f t="shared" si="41"/>
        <v>0.99459721666882017</v>
      </c>
    </row>
    <row r="926" spans="1:10">
      <c r="A926" s="1">
        <v>7</v>
      </c>
      <c r="B926" s="1" t="s">
        <v>7</v>
      </c>
      <c r="C926" s="3">
        <v>41730</v>
      </c>
      <c r="D926" s="1">
        <v>108.70250000000001</v>
      </c>
      <c r="E926" s="1">
        <v>4.6886148452758789</v>
      </c>
      <c r="F926" s="1">
        <v>4.7030844688415527</v>
      </c>
      <c r="G926" s="1">
        <v>4</v>
      </c>
      <c r="H926" s="1">
        <v>3</v>
      </c>
      <c r="I926" s="1">
        <f t="shared" si="42"/>
        <v>4.7179937502917122</v>
      </c>
      <c r="J926" s="1">
        <f t="shared" si="41"/>
        <v>0.99683991072492673</v>
      </c>
    </row>
    <row r="927" spans="1:10">
      <c r="A927" s="1">
        <v>8</v>
      </c>
      <c r="B927" s="1" t="s">
        <v>8</v>
      </c>
      <c r="C927" s="3">
        <v>41730</v>
      </c>
      <c r="D927" s="1">
        <v>111.55</v>
      </c>
      <c r="E927" s="1">
        <v>4.714472770690918</v>
      </c>
      <c r="F927" s="1">
        <v>4.7188630104064941</v>
      </c>
      <c r="G927" s="1">
        <v>3</v>
      </c>
      <c r="H927" s="1">
        <v>2</v>
      </c>
      <c r="I927" s="1">
        <f t="shared" si="42"/>
        <v>4.7179937502917122</v>
      </c>
      <c r="J927" s="1">
        <f t="shared" si="41"/>
        <v>1.0001842435918293</v>
      </c>
    </row>
    <row r="928" spans="1:10">
      <c r="A928" s="1">
        <v>9</v>
      </c>
      <c r="B928" s="1" t="s">
        <v>9</v>
      </c>
      <c r="C928" s="3">
        <v>41730</v>
      </c>
      <c r="D928" s="1">
        <v>111.53399999999999</v>
      </c>
      <c r="E928" s="1">
        <v>4.7143292427062988</v>
      </c>
      <c r="F928" s="1">
        <v>4.7175378799438477</v>
      </c>
      <c r="G928" s="1">
        <v>4</v>
      </c>
      <c r="H928" s="1">
        <v>3</v>
      </c>
      <c r="I928" s="1">
        <f t="shared" si="42"/>
        <v>4.7179937502917122</v>
      </c>
      <c r="J928" s="1">
        <f t="shared" si="41"/>
        <v>0.99990337622896674</v>
      </c>
    </row>
    <row r="929" spans="1:10">
      <c r="A929" s="1">
        <v>10</v>
      </c>
      <c r="B929" s="1" t="s">
        <v>10</v>
      </c>
      <c r="C929" s="3">
        <v>41730</v>
      </c>
      <c r="D929" s="1">
        <v>110.89507293354943</v>
      </c>
      <c r="E929" s="1">
        <v>4.7085843086242676</v>
      </c>
      <c r="F929" s="1">
        <v>4.7120351791381836</v>
      </c>
      <c r="G929" s="1">
        <v>4</v>
      </c>
      <c r="H929" s="1">
        <v>3</v>
      </c>
      <c r="I929" s="1">
        <f t="shared" si="42"/>
        <v>4.7179937502917122</v>
      </c>
      <c r="J929" s="1">
        <f t="shared" si="41"/>
        <v>0.99873705403845436</v>
      </c>
    </row>
    <row r="930" spans="1:10">
      <c r="A930" s="1">
        <v>11</v>
      </c>
      <c r="B930" s="1" t="s">
        <v>11</v>
      </c>
      <c r="C930" s="3">
        <v>41730</v>
      </c>
      <c r="D930" s="1">
        <v>111.19076804915512</v>
      </c>
      <c r="E930" s="1">
        <v>4.711247444152832</v>
      </c>
      <c r="F930" s="1">
        <v>4.7148127555847168</v>
      </c>
      <c r="G930" s="1">
        <v>4</v>
      </c>
      <c r="H930" s="1">
        <v>3</v>
      </c>
      <c r="I930" s="1">
        <f t="shared" si="42"/>
        <v>4.7179937502917122</v>
      </c>
      <c r="J930" s="1">
        <f t="shared" si="41"/>
        <v>0.99932577386165489</v>
      </c>
    </row>
    <row r="931" spans="1:10">
      <c r="A931" s="1">
        <v>12</v>
      </c>
      <c r="B931" s="1" t="s">
        <v>12</v>
      </c>
      <c r="C931" s="3">
        <v>41730</v>
      </c>
      <c r="D931" s="1">
        <v>111.30068965517241</v>
      </c>
      <c r="E931" s="1">
        <v>4.7122354507446289</v>
      </c>
      <c r="F931" s="1">
        <v>4.7148532867431641</v>
      </c>
      <c r="G931" s="1">
        <v>4</v>
      </c>
      <c r="H931" s="1">
        <v>3</v>
      </c>
      <c r="I931" s="1">
        <f t="shared" si="42"/>
        <v>4.7179937502917122</v>
      </c>
      <c r="J931" s="1">
        <f t="shared" si="41"/>
        <v>0.9993343646230235</v>
      </c>
    </row>
    <row r="932" spans="1:10">
      <c r="A932" s="1">
        <v>13</v>
      </c>
      <c r="B932" s="1" t="s">
        <v>13</v>
      </c>
      <c r="C932" s="3">
        <v>41730</v>
      </c>
      <c r="D932" s="1">
        <v>113.334609375</v>
      </c>
      <c r="E932" s="1">
        <v>4.7303447723388672</v>
      </c>
      <c r="F932" s="1">
        <v>4.739133358001709</v>
      </c>
      <c r="G932" s="1">
        <v>1</v>
      </c>
      <c r="H932" s="1">
        <v>1</v>
      </c>
      <c r="I932" s="1">
        <f t="shared" si="42"/>
        <v>4.7179937502917122</v>
      </c>
      <c r="J932" s="1">
        <f t="shared" si="41"/>
        <v>1.0044806349539335</v>
      </c>
    </row>
    <row r="933" spans="1:10">
      <c r="A933" s="1">
        <v>14</v>
      </c>
      <c r="B933" s="1" t="s">
        <v>14</v>
      </c>
      <c r="C933" s="3">
        <v>41730</v>
      </c>
      <c r="D933" s="1">
        <v>108.89637583892616</v>
      </c>
      <c r="E933" s="1">
        <v>4.690396785736084</v>
      </c>
      <c r="F933" s="1">
        <v>4.7020645141601563</v>
      </c>
      <c r="G933" s="1">
        <v>3</v>
      </c>
      <c r="H933" s="1">
        <v>2</v>
      </c>
      <c r="I933" s="1">
        <f t="shared" si="42"/>
        <v>4.7179937502917122</v>
      </c>
      <c r="J933" s="1">
        <f t="shared" si="41"/>
        <v>0.99662372674178068</v>
      </c>
    </row>
    <row r="934" spans="1:10">
      <c r="A934" s="1">
        <v>15</v>
      </c>
      <c r="B934" s="1" t="s">
        <v>15</v>
      </c>
      <c r="C934" s="3">
        <v>41730</v>
      </c>
      <c r="D934" s="1">
        <v>110.45056338028169</v>
      </c>
      <c r="E934" s="1">
        <v>4.7045679092407227</v>
      </c>
      <c r="F934" s="1">
        <v>4.7100706100463867</v>
      </c>
      <c r="G934" s="1">
        <v>4</v>
      </c>
      <c r="H934" s="1">
        <v>3</v>
      </c>
      <c r="I934" s="1">
        <f t="shared" si="42"/>
        <v>4.7179937502917122</v>
      </c>
      <c r="J934" s="1">
        <f t="shared" si="41"/>
        <v>0.99832065478152965</v>
      </c>
    </row>
    <row r="935" spans="1:10">
      <c r="A935" s="1">
        <v>16</v>
      </c>
      <c r="B935" s="1" t="s">
        <v>16</v>
      </c>
      <c r="C935" s="3">
        <v>41730</v>
      </c>
      <c r="D935" s="1">
        <v>113.43652173913043</v>
      </c>
      <c r="E935" s="1">
        <v>4.7312436103820801</v>
      </c>
      <c r="F935" s="1">
        <v>4.7324023246765137</v>
      </c>
      <c r="G935" s="1">
        <v>2</v>
      </c>
      <c r="H935" s="1">
        <v>2</v>
      </c>
      <c r="I935" s="1">
        <f t="shared" si="42"/>
        <v>4.7179937502917122</v>
      </c>
      <c r="J935" s="1">
        <f t="shared" si="41"/>
        <v>1.0030539621600623</v>
      </c>
    </row>
    <row r="936" spans="1:10">
      <c r="A936" s="1">
        <v>17</v>
      </c>
      <c r="B936" s="1" t="s">
        <v>17</v>
      </c>
      <c r="C936" s="3">
        <v>41730</v>
      </c>
      <c r="D936" s="1">
        <v>115.66</v>
      </c>
      <c r="E936" s="1">
        <v>4.7506546974182129</v>
      </c>
      <c r="F936" s="1">
        <v>4.7601385116577148</v>
      </c>
      <c r="G936" s="1">
        <v>1</v>
      </c>
      <c r="H936" s="1">
        <v>1</v>
      </c>
      <c r="I936" s="1">
        <f t="shared" si="42"/>
        <v>4.7179937502917122</v>
      </c>
      <c r="J936" s="1">
        <f t="shared" si="41"/>
        <v>1.0089327717662613</v>
      </c>
    </row>
    <row r="937" spans="1:10">
      <c r="A937" s="1">
        <v>18</v>
      </c>
      <c r="B937" s="1" t="s">
        <v>18</v>
      </c>
      <c r="C937" s="3">
        <v>41730</v>
      </c>
      <c r="D937" s="1">
        <v>109.71402135231317</v>
      </c>
      <c r="E937" s="1">
        <v>4.6978774070739746</v>
      </c>
      <c r="F937" s="1">
        <v>4.7058334350585938</v>
      </c>
      <c r="G937" s="1">
        <v>3</v>
      </c>
      <c r="H937" s="1">
        <v>2</v>
      </c>
      <c r="I937" s="1">
        <f t="shared" si="42"/>
        <v>4.7179937502917122</v>
      </c>
      <c r="J937" s="1">
        <f t="shared" si="41"/>
        <v>0.99742256648127892</v>
      </c>
    </row>
    <row r="938" spans="1:10">
      <c r="A938" s="1">
        <v>19</v>
      </c>
      <c r="B938" s="1" t="s">
        <v>19</v>
      </c>
      <c r="C938" s="3">
        <v>41730</v>
      </c>
      <c r="D938" s="1">
        <v>111.42832487309644</v>
      </c>
      <c r="E938" s="1">
        <v>4.7133817672729492</v>
      </c>
      <c r="F938" s="1">
        <v>4.7240695953369141</v>
      </c>
      <c r="G938" s="1">
        <v>3</v>
      </c>
      <c r="H938" s="1">
        <v>2</v>
      </c>
      <c r="I938" s="1">
        <f t="shared" si="42"/>
        <v>4.7179937502917122</v>
      </c>
      <c r="J938" s="1">
        <f t="shared" si="41"/>
        <v>1.0012878026904606</v>
      </c>
    </row>
    <row r="939" spans="1:10">
      <c r="A939" s="1">
        <v>20</v>
      </c>
      <c r="B939" s="1" t="s">
        <v>20</v>
      </c>
      <c r="C939" s="3">
        <v>41730</v>
      </c>
      <c r="D939" s="1">
        <v>112.95</v>
      </c>
      <c r="E939" s="1">
        <v>4.7269454002380371</v>
      </c>
      <c r="F939" s="1">
        <v>4.7353053092956543</v>
      </c>
      <c r="G939" s="1">
        <v>2</v>
      </c>
      <c r="H939" s="1">
        <v>2</v>
      </c>
      <c r="I939" s="1">
        <f t="shared" si="42"/>
        <v>4.7179937502917122</v>
      </c>
      <c r="J939" s="1">
        <f t="shared" si="41"/>
        <v>1.0036692628096151</v>
      </c>
    </row>
    <row r="940" spans="1:10">
      <c r="A940" s="1">
        <v>21</v>
      </c>
      <c r="B940" s="1" t="s">
        <v>21</v>
      </c>
      <c r="C940" s="3">
        <v>41730</v>
      </c>
      <c r="D940" s="1">
        <v>111.32825396825396</v>
      </c>
      <c r="E940" s="1">
        <v>4.7124829292297363</v>
      </c>
      <c r="F940" s="1">
        <v>4.7117776870727539</v>
      </c>
      <c r="G940" s="1">
        <v>4</v>
      </c>
      <c r="H940" s="1">
        <v>3</v>
      </c>
      <c r="I940" s="1">
        <f t="shared" si="42"/>
        <v>4.7179937502917122</v>
      </c>
      <c r="J940" s="1">
        <f t="shared" si="41"/>
        <v>0.99868247743681859</v>
      </c>
    </row>
    <row r="941" spans="1:10">
      <c r="A941" s="1">
        <v>22</v>
      </c>
      <c r="B941" s="1" t="s">
        <v>22</v>
      </c>
      <c r="C941" s="3">
        <v>41730</v>
      </c>
      <c r="D941" s="1">
        <v>111.15912280701754</v>
      </c>
      <c r="E941" s="1">
        <v>4.7109627723693848</v>
      </c>
      <c r="F941" s="1">
        <v>4.7169451713562012</v>
      </c>
      <c r="G941" s="1">
        <v>4</v>
      </c>
      <c r="H941" s="1">
        <v>3</v>
      </c>
      <c r="I941" s="1">
        <f t="shared" si="42"/>
        <v>4.7179937502917122</v>
      </c>
      <c r="J941" s="1">
        <f t="shared" si="41"/>
        <v>0.99977774897742366</v>
      </c>
    </row>
    <row r="942" spans="1:10">
      <c r="A942" s="1">
        <v>23</v>
      </c>
      <c r="B942" s="1" t="s">
        <v>23</v>
      </c>
      <c r="C942" s="3">
        <v>41730</v>
      </c>
      <c r="D942" s="1">
        <v>112.49558823529412</v>
      </c>
      <c r="E942" s="1">
        <v>4.7229142189025879</v>
      </c>
      <c r="F942" s="1">
        <v>4.7207832336425781</v>
      </c>
      <c r="G942" s="1">
        <v>4</v>
      </c>
      <c r="H942" s="1">
        <v>3</v>
      </c>
      <c r="I942" s="1">
        <f t="shared" si="42"/>
        <v>4.7179937502917122</v>
      </c>
      <c r="J942" s="1">
        <f t="shared" si="41"/>
        <v>1.000591243545139</v>
      </c>
    </row>
    <row r="943" spans="1:10">
      <c r="A943" s="1">
        <v>24</v>
      </c>
      <c r="B943" s="1" t="s">
        <v>24</v>
      </c>
      <c r="C943" s="3">
        <v>41730</v>
      </c>
      <c r="D943" s="1">
        <v>112.01508196721312</v>
      </c>
      <c r="E943" s="1">
        <v>4.7186336517333984</v>
      </c>
      <c r="F943" s="1">
        <v>4.7259697914123535</v>
      </c>
      <c r="G943" s="1">
        <v>2</v>
      </c>
      <c r="H943" s="1">
        <v>2</v>
      </c>
      <c r="I943" s="1">
        <f t="shared" si="42"/>
        <v>4.7179937502917122</v>
      </c>
      <c r="J943" s="1">
        <f t="shared" si="41"/>
        <v>1.0016905577969764</v>
      </c>
    </row>
    <row r="944" spans="1:10">
      <c r="A944" s="1">
        <v>25</v>
      </c>
      <c r="B944" s="1" t="s">
        <v>25</v>
      </c>
      <c r="C944" s="3">
        <v>41730</v>
      </c>
      <c r="D944" s="1">
        <v>111.59713043478261</v>
      </c>
      <c r="E944" s="1">
        <v>4.7148952484130859</v>
      </c>
      <c r="F944" s="1">
        <v>4.7195210456848145</v>
      </c>
      <c r="G944" s="1">
        <v>3</v>
      </c>
      <c r="H944" s="1">
        <v>2</v>
      </c>
      <c r="I944" s="1">
        <f t="shared" si="42"/>
        <v>4.7179937502917122</v>
      </c>
      <c r="J944" s="1">
        <f t="shared" si="41"/>
        <v>1.0003237171293429</v>
      </c>
    </row>
    <row r="945" spans="1:10">
      <c r="A945" s="1">
        <v>26</v>
      </c>
      <c r="B945" s="1" t="s">
        <v>26</v>
      </c>
      <c r="C945" s="3">
        <v>41730</v>
      </c>
      <c r="D945" s="1">
        <v>109.03</v>
      </c>
      <c r="E945" s="1">
        <v>4.6916232109069824</v>
      </c>
      <c r="F945" s="1">
        <v>4.7036843299865723</v>
      </c>
      <c r="G945" s="1">
        <v>4</v>
      </c>
      <c r="H945" s="1">
        <v>3</v>
      </c>
      <c r="I945" s="1">
        <f t="shared" si="42"/>
        <v>4.7179937502917122</v>
      </c>
      <c r="J945" s="1">
        <f t="shared" si="41"/>
        <v>0.99696705399318186</v>
      </c>
    </row>
    <row r="946" spans="1:10">
      <c r="A946" s="1">
        <v>27</v>
      </c>
      <c r="B946" s="1" t="s">
        <v>27</v>
      </c>
      <c r="C946" s="3">
        <v>41730</v>
      </c>
      <c r="D946" s="1">
        <v>109.55753799392099</v>
      </c>
      <c r="E946" s="1">
        <v>4.6964497566223145</v>
      </c>
      <c r="F946" s="1">
        <v>4.7034506797790527</v>
      </c>
      <c r="G946" s="1">
        <v>2</v>
      </c>
      <c r="H946" s="1">
        <v>2</v>
      </c>
      <c r="I946" s="1">
        <f t="shared" si="42"/>
        <v>4.7179937502917122</v>
      </c>
      <c r="J946" s="1">
        <f t="shared" si="41"/>
        <v>0.99691753078058654</v>
      </c>
    </row>
    <row r="947" spans="1:10">
      <c r="A947" s="1">
        <v>28</v>
      </c>
      <c r="B947" s="1" t="s">
        <v>28</v>
      </c>
      <c r="C947" s="3">
        <v>41730</v>
      </c>
      <c r="D947" s="1">
        <v>111.68</v>
      </c>
      <c r="E947" s="1">
        <v>4.7156376838684082</v>
      </c>
      <c r="F947" s="1">
        <v>4.7204656600952148</v>
      </c>
      <c r="G947" s="1">
        <v>2</v>
      </c>
      <c r="H947" s="1">
        <v>2</v>
      </c>
      <c r="I947" s="1">
        <f t="shared" si="42"/>
        <v>4.7179937502917122</v>
      </c>
      <c r="J947" s="1">
        <f t="shared" si="41"/>
        <v>1.0005239324031214</v>
      </c>
    </row>
    <row r="948" spans="1:10">
      <c r="A948" s="1">
        <v>29</v>
      </c>
      <c r="B948" s="1" t="s">
        <v>29</v>
      </c>
      <c r="C948" s="3">
        <v>41730</v>
      </c>
      <c r="D948" s="1">
        <v>108.27180555555557</v>
      </c>
      <c r="E948" s="1">
        <v>4.6846446990966797</v>
      </c>
      <c r="F948" s="1">
        <v>4.7047748565673828</v>
      </c>
      <c r="G948" s="1">
        <v>5</v>
      </c>
      <c r="H948" s="1">
        <v>4</v>
      </c>
      <c r="I948" s="1">
        <f t="shared" si="42"/>
        <v>4.7179937502917122</v>
      </c>
      <c r="J948" s="1">
        <f t="shared" si="41"/>
        <v>0.99719819600788739</v>
      </c>
    </row>
    <row r="949" spans="1:10">
      <c r="A949" s="1">
        <v>30</v>
      </c>
      <c r="B949" s="1" t="s">
        <v>30</v>
      </c>
      <c r="C949" s="3">
        <v>41730</v>
      </c>
      <c r="D949" s="1">
        <v>109.72</v>
      </c>
      <c r="E949" s="1">
        <v>4.6979317665100098</v>
      </c>
      <c r="F949" s="1">
        <v>4.7073469161987305</v>
      </c>
      <c r="G949" s="1">
        <v>4</v>
      </c>
      <c r="H949" s="1">
        <v>3</v>
      </c>
      <c r="I949" s="1">
        <f t="shared" si="42"/>
        <v>4.7179937502917122</v>
      </c>
      <c r="J949" s="1">
        <f t="shared" si="41"/>
        <v>0.99774335561756022</v>
      </c>
    </row>
    <row r="950" spans="1:10">
      <c r="A950" s="1">
        <v>31</v>
      </c>
      <c r="B950" s="1" t="s">
        <v>31</v>
      </c>
      <c r="C950" s="3">
        <v>41730</v>
      </c>
      <c r="D950" s="1">
        <v>112.99426966292135</v>
      </c>
      <c r="E950" s="1">
        <v>4.7273368835449219</v>
      </c>
      <c r="F950" s="1">
        <v>4.7365846633911133</v>
      </c>
      <c r="G950" s="1">
        <v>2</v>
      </c>
      <c r="H950" s="1">
        <v>2</v>
      </c>
      <c r="I950" s="1">
        <f t="shared" si="42"/>
        <v>4.7179937502917122</v>
      </c>
      <c r="J950" s="1">
        <f t="shared" si="41"/>
        <v>1.0039404276655202</v>
      </c>
    </row>
    <row r="951" spans="1:10">
      <c r="A951" s="1">
        <v>32</v>
      </c>
      <c r="B951" s="1" t="s">
        <v>32</v>
      </c>
      <c r="C951" s="3">
        <v>41730</v>
      </c>
      <c r="D951" s="1">
        <v>108.26464646464646</v>
      </c>
      <c r="E951" s="1">
        <v>4.6845788955688477</v>
      </c>
      <c r="F951" s="1">
        <v>4.6979093551635742</v>
      </c>
      <c r="G951" s="1">
        <v>4</v>
      </c>
      <c r="H951" s="1">
        <v>3</v>
      </c>
      <c r="I951" s="1">
        <f t="shared" si="42"/>
        <v>4.7179937502917122</v>
      </c>
      <c r="J951" s="1">
        <f t="shared" si="41"/>
        <v>0.99574302209982868</v>
      </c>
    </row>
    <row r="952" spans="1:10">
      <c r="A952" s="1">
        <v>33</v>
      </c>
      <c r="B952" s="1" t="s">
        <v>33</v>
      </c>
      <c r="C952" s="3">
        <v>41730</v>
      </c>
      <c r="D952" s="1">
        <v>111.96651260504203</v>
      </c>
      <c r="E952" s="1">
        <v>4.7181997299194336</v>
      </c>
      <c r="F952" s="1">
        <v>4.7264389991760254</v>
      </c>
      <c r="G952" s="1">
        <v>2</v>
      </c>
      <c r="H952" s="1">
        <v>2</v>
      </c>
      <c r="I952" s="1">
        <f t="shared" si="42"/>
        <v>4.7179937502917122</v>
      </c>
      <c r="J952" s="1">
        <f t="shared" si="41"/>
        <v>1.0017900084932905</v>
      </c>
    </row>
    <row r="953" spans="1:10">
      <c r="A953" s="1">
        <v>34</v>
      </c>
      <c r="B953" s="1" t="s">
        <v>34</v>
      </c>
      <c r="C953" s="3">
        <v>41730</v>
      </c>
      <c r="D953" s="1">
        <v>111.08</v>
      </c>
      <c r="E953" s="1">
        <v>4.7102508544921875</v>
      </c>
      <c r="F953" s="1">
        <v>4.7107157707214355</v>
      </c>
      <c r="G953" s="1">
        <v>5</v>
      </c>
      <c r="H953" s="1">
        <v>4</v>
      </c>
      <c r="I953" s="1">
        <f t="shared" si="42"/>
        <v>4.7179937502917122</v>
      </c>
      <c r="J953" s="1">
        <f t="shared" si="41"/>
        <v>0.99845739948896151</v>
      </c>
    </row>
    <row r="954" spans="1:10">
      <c r="A954" s="1">
        <v>1</v>
      </c>
      <c r="B954" s="1" t="s">
        <v>1</v>
      </c>
      <c r="C954" s="3">
        <v>41760</v>
      </c>
      <c r="D954" s="1">
        <v>108.78987654320989</v>
      </c>
      <c r="E954" s="1">
        <v>4.6894183158874512</v>
      </c>
      <c r="F954" s="1">
        <v>4.6954240798950195</v>
      </c>
      <c r="G954" s="1">
        <v>5</v>
      </c>
      <c r="H954" s="1">
        <v>4</v>
      </c>
      <c r="I954" s="1">
        <f>AVERAGE(F954:F987)</f>
        <v>4.7230590932509475</v>
      </c>
      <c r="J954" s="1">
        <f t="shared" si="41"/>
        <v>0.99414891645217451</v>
      </c>
    </row>
    <row r="955" spans="1:10">
      <c r="A955" s="1">
        <v>2</v>
      </c>
      <c r="B955" s="1" t="s">
        <v>2</v>
      </c>
      <c r="C955" s="3">
        <v>41760</v>
      </c>
      <c r="D955" s="1">
        <v>111.48025531914894</v>
      </c>
      <c r="E955" s="1">
        <v>4.7138476371765137</v>
      </c>
      <c r="F955" s="1">
        <v>4.7157497406005859</v>
      </c>
      <c r="G955" s="1">
        <v>4</v>
      </c>
      <c r="H955" s="1">
        <v>3</v>
      </c>
      <c r="I955" s="1">
        <f>I954</f>
        <v>4.7230590932509475</v>
      </c>
      <c r="J955" s="1">
        <f t="shared" si="41"/>
        <v>0.99845241134907536</v>
      </c>
    </row>
    <row r="956" spans="1:10">
      <c r="A956" s="1">
        <v>3</v>
      </c>
      <c r="B956" s="1" t="s">
        <v>3</v>
      </c>
      <c r="C956" s="3">
        <v>41760</v>
      </c>
      <c r="D956" s="1">
        <v>112.40981481481479</v>
      </c>
      <c r="E956" s="1">
        <v>4.7221512794494629</v>
      </c>
      <c r="F956" s="1">
        <v>4.7365579605102539</v>
      </c>
      <c r="G956" s="1">
        <v>1</v>
      </c>
      <c r="H956" s="1">
        <v>1</v>
      </c>
      <c r="I956" s="1">
        <f t="shared" ref="I956:I987" si="43">I955</f>
        <v>4.7230590932509475</v>
      </c>
      <c r="J956" s="1">
        <f t="shared" si="41"/>
        <v>1.0028580771472022</v>
      </c>
    </row>
    <row r="957" spans="1:10">
      <c r="A957" s="1">
        <v>4</v>
      </c>
      <c r="B957" s="1" t="s">
        <v>4</v>
      </c>
      <c r="C957" s="3">
        <v>41760</v>
      </c>
      <c r="D957" s="1">
        <v>115.14662921348315</v>
      </c>
      <c r="E957" s="1">
        <v>4.7462062835693359</v>
      </c>
      <c r="F957" s="1">
        <v>4.7534070014953613</v>
      </c>
      <c r="G957" s="1">
        <v>1</v>
      </c>
      <c r="H957" s="1">
        <v>1</v>
      </c>
      <c r="I957" s="1">
        <f t="shared" si="43"/>
        <v>4.7230590932509475</v>
      </c>
      <c r="J957" s="1">
        <f t="shared" si="41"/>
        <v>1.0064254771420877</v>
      </c>
    </row>
    <row r="958" spans="1:10">
      <c r="A958" s="1">
        <v>5</v>
      </c>
      <c r="B958" s="1" t="s">
        <v>5</v>
      </c>
      <c r="C958" s="3">
        <v>41760</v>
      </c>
      <c r="D958" s="1">
        <v>112.57</v>
      </c>
      <c r="E958" s="1">
        <v>4.7235751152038574</v>
      </c>
      <c r="F958" s="1">
        <v>4.7482080459594727</v>
      </c>
      <c r="G958" s="1">
        <v>1</v>
      </c>
      <c r="H958" s="1">
        <v>1</v>
      </c>
      <c r="I958" s="1">
        <f t="shared" si="43"/>
        <v>4.7230590932509475</v>
      </c>
      <c r="J958" s="1">
        <f t="shared" si="41"/>
        <v>1.0053247169285817</v>
      </c>
    </row>
    <row r="959" spans="1:10">
      <c r="A959" s="1">
        <v>6</v>
      </c>
      <c r="B959" s="1" t="s">
        <v>6</v>
      </c>
      <c r="C959" s="3">
        <v>41760</v>
      </c>
      <c r="D959" s="1">
        <v>108.83</v>
      </c>
      <c r="E959" s="1">
        <v>4.6897869110107422</v>
      </c>
      <c r="F959" s="1">
        <v>4.6966457366943359</v>
      </c>
      <c r="G959" s="1">
        <v>5</v>
      </c>
      <c r="H959" s="1">
        <v>4</v>
      </c>
      <c r="I959" s="1">
        <f t="shared" si="43"/>
        <v>4.7230590932509475</v>
      </c>
      <c r="J959" s="1">
        <f t="shared" si="41"/>
        <v>0.99440757440567384</v>
      </c>
    </row>
    <row r="960" spans="1:10">
      <c r="A960" s="1">
        <v>7</v>
      </c>
      <c r="B960" s="1" t="s">
        <v>7</v>
      </c>
      <c r="C960" s="3">
        <v>41760</v>
      </c>
      <c r="D960" s="1">
        <v>109.38</v>
      </c>
      <c r="E960" s="1">
        <v>4.6948280334472656</v>
      </c>
      <c r="F960" s="1">
        <v>4.7077898979187012</v>
      </c>
      <c r="G960" s="1">
        <v>4</v>
      </c>
      <c r="H960" s="1">
        <v>3</v>
      </c>
      <c r="I960" s="1">
        <f t="shared" si="43"/>
        <v>4.7230590932509475</v>
      </c>
      <c r="J960" s="1">
        <f t="shared" si="41"/>
        <v>0.99676709627578752</v>
      </c>
    </row>
    <row r="961" spans="1:10">
      <c r="A961" s="1">
        <v>8</v>
      </c>
      <c r="B961" s="1" t="s">
        <v>8</v>
      </c>
      <c r="C961" s="3">
        <v>41760</v>
      </c>
      <c r="D961" s="1">
        <v>111.61</v>
      </c>
      <c r="E961" s="1">
        <v>4.7150106430053711</v>
      </c>
      <c r="F961" s="1">
        <v>4.7239413261413574</v>
      </c>
      <c r="G961" s="1">
        <v>3</v>
      </c>
      <c r="H961" s="1">
        <v>2</v>
      </c>
      <c r="I961" s="1">
        <f t="shared" si="43"/>
        <v>4.7230590932509475</v>
      </c>
      <c r="J961" s="1">
        <f t="shared" si="41"/>
        <v>1.0001867926852048</v>
      </c>
    </row>
    <row r="962" spans="1:10">
      <c r="A962" s="1">
        <v>9</v>
      </c>
      <c r="B962" s="1" t="s">
        <v>9</v>
      </c>
      <c r="C962" s="3">
        <v>41760</v>
      </c>
      <c r="D962" s="1">
        <v>111.71199999999999</v>
      </c>
      <c r="E962" s="1">
        <v>4.7159242630004883</v>
      </c>
      <c r="F962" s="1">
        <v>4.7222299575805664</v>
      </c>
      <c r="G962" s="1">
        <v>4</v>
      </c>
      <c r="H962" s="1">
        <v>3</v>
      </c>
      <c r="I962" s="1">
        <f t="shared" si="43"/>
        <v>4.7230590932509475</v>
      </c>
      <c r="J962" s="1">
        <f t="shared" si="41"/>
        <v>0.9998244494396511</v>
      </c>
    </row>
    <row r="963" spans="1:10">
      <c r="A963" s="1">
        <v>10</v>
      </c>
      <c r="B963" s="1" t="s">
        <v>10</v>
      </c>
      <c r="C963" s="3">
        <v>41760</v>
      </c>
      <c r="D963" s="1">
        <v>110.99983252296056</v>
      </c>
      <c r="E963" s="1">
        <v>4.709528923034668</v>
      </c>
      <c r="F963" s="1">
        <v>4.7165951728820801</v>
      </c>
      <c r="G963" s="1">
        <v>4</v>
      </c>
      <c r="H963" s="1">
        <v>3</v>
      </c>
      <c r="I963" s="1">
        <f t="shared" si="43"/>
        <v>4.7230590932509475</v>
      </c>
      <c r="J963" s="1">
        <f t="shared" ref="J963:J1026" si="44">F963/I963</f>
        <v>0.99863141234499819</v>
      </c>
    </row>
    <row r="964" spans="1:10">
      <c r="A964" s="1">
        <v>11</v>
      </c>
      <c r="B964" s="1" t="s">
        <v>11</v>
      </c>
      <c r="C964" s="3">
        <v>41760</v>
      </c>
      <c r="D964" s="1">
        <v>111.45235023041474</v>
      </c>
      <c r="E964" s="1">
        <v>4.713597297668457</v>
      </c>
      <c r="F964" s="1">
        <v>4.7195553779602051</v>
      </c>
      <c r="G964" s="1">
        <v>4</v>
      </c>
      <c r="H964" s="1">
        <v>3</v>
      </c>
      <c r="I964" s="1">
        <f t="shared" si="43"/>
        <v>4.7230590932509475</v>
      </c>
      <c r="J964" s="1">
        <f t="shared" si="44"/>
        <v>0.99925816822919933</v>
      </c>
    </row>
    <row r="965" spans="1:10">
      <c r="A965" s="1">
        <v>12</v>
      </c>
      <c r="B965" s="1" t="s">
        <v>12</v>
      </c>
      <c r="C965" s="3">
        <v>41760</v>
      </c>
      <c r="D965" s="1">
        <v>111.52718390804597</v>
      </c>
      <c r="E965" s="1">
        <v>4.7142682075500488</v>
      </c>
      <c r="F965" s="1">
        <v>4.7195730209350586</v>
      </c>
      <c r="G965" s="1">
        <v>4</v>
      </c>
      <c r="H965" s="1">
        <v>3</v>
      </c>
      <c r="I965" s="1">
        <f t="shared" si="43"/>
        <v>4.7230590932509475</v>
      </c>
      <c r="J965" s="1">
        <f t="shared" si="44"/>
        <v>0.99926190372657619</v>
      </c>
    </row>
    <row r="966" spans="1:10">
      <c r="A966" s="1">
        <v>13</v>
      </c>
      <c r="B966" s="1" t="s">
        <v>13</v>
      </c>
      <c r="C966" s="3">
        <v>41760</v>
      </c>
      <c r="D966" s="1">
        <v>113.89945312500001</v>
      </c>
      <c r="E966" s="1">
        <v>4.735316276550293</v>
      </c>
      <c r="F966" s="1">
        <v>4.7453341484069824</v>
      </c>
      <c r="G966" s="1">
        <v>1</v>
      </c>
      <c r="H966" s="1">
        <v>1</v>
      </c>
      <c r="I966" s="1">
        <f t="shared" si="43"/>
        <v>4.7230590932509475</v>
      </c>
      <c r="J966" s="1">
        <f t="shared" si="44"/>
        <v>1.0047162346937104</v>
      </c>
    </row>
    <row r="967" spans="1:10">
      <c r="A967" s="1">
        <v>14</v>
      </c>
      <c r="B967" s="1" t="s">
        <v>14</v>
      </c>
      <c r="C967" s="3">
        <v>41760</v>
      </c>
      <c r="D967" s="1">
        <v>110.0246308724832</v>
      </c>
      <c r="E967" s="1">
        <v>4.7007040977478027</v>
      </c>
      <c r="F967" s="1">
        <v>4.7068324089050293</v>
      </c>
      <c r="G967" s="1">
        <v>3</v>
      </c>
      <c r="H967" s="1">
        <v>2</v>
      </c>
      <c r="I967" s="1">
        <f t="shared" si="43"/>
        <v>4.7230590932509475</v>
      </c>
      <c r="J967" s="1">
        <f t="shared" si="44"/>
        <v>0.99656436982355234</v>
      </c>
    </row>
    <row r="968" spans="1:10">
      <c r="A968" s="1">
        <v>15</v>
      </c>
      <c r="B968" s="1" t="s">
        <v>15</v>
      </c>
      <c r="C968" s="3">
        <v>41760</v>
      </c>
      <c r="D968" s="1">
        <v>111.21394366197184</v>
      </c>
      <c r="E968" s="1">
        <v>4.7114558219909668</v>
      </c>
      <c r="F968" s="1">
        <v>4.7145824432373047</v>
      </c>
      <c r="G968" s="1">
        <v>4</v>
      </c>
      <c r="H968" s="1">
        <v>3</v>
      </c>
      <c r="I968" s="1">
        <f t="shared" si="43"/>
        <v>4.7230590932509475</v>
      </c>
      <c r="J968" s="1">
        <f t="shared" si="44"/>
        <v>0.99820526276587229</v>
      </c>
    </row>
    <row r="969" spans="1:10">
      <c r="A969" s="1">
        <v>16</v>
      </c>
      <c r="B969" s="1" t="s">
        <v>16</v>
      </c>
      <c r="C969" s="3">
        <v>41760</v>
      </c>
      <c r="D969" s="1">
        <v>113.68913043478261</v>
      </c>
      <c r="E969" s="1">
        <v>4.7334675788879395</v>
      </c>
      <c r="F969" s="1">
        <v>4.7377681732177734</v>
      </c>
      <c r="G969" s="1">
        <v>2</v>
      </c>
      <c r="H969" s="1">
        <v>2</v>
      </c>
      <c r="I969" s="1">
        <f t="shared" si="43"/>
        <v>4.7230590932509475</v>
      </c>
      <c r="J969" s="1">
        <f t="shared" si="44"/>
        <v>1.003114312075376</v>
      </c>
    </row>
    <row r="970" spans="1:10">
      <c r="A970" s="1">
        <v>17</v>
      </c>
      <c r="B970" s="1" t="s">
        <v>17</v>
      </c>
      <c r="C970" s="3">
        <v>41760</v>
      </c>
      <c r="D970" s="1">
        <v>115.95</v>
      </c>
      <c r="E970" s="1">
        <v>4.7531590461730957</v>
      </c>
      <c r="F970" s="1">
        <v>4.7668437957763672</v>
      </c>
      <c r="G970" s="1">
        <v>1</v>
      </c>
      <c r="H970" s="1">
        <v>1</v>
      </c>
      <c r="I970" s="1">
        <f t="shared" si="43"/>
        <v>4.7230590932509475</v>
      </c>
      <c r="J970" s="1">
        <f t="shared" si="44"/>
        <v>1.0092704117524141</v>
      </c>
    </row>
    <row r="971" spans="1:10">
      <c r="A971" s="1">
        <v>18</v>
      </c>
      <c r="B971" s="1" t="s">
        <v>18</v>
      </c>
      <c r="C971" s="3">
        <v>41760</v>
      </c>
      <c r="D971" s="1">
        <v>109.68298932384342</v>
      </c>
      <c r="E971" s="1">
        <v>4.697594165802002</v>
      </c>
      <c r="F971" s="1">
        <v>4.7107305526733398</v>
      </c>
      <c r="G971" s="1">
        <v>3</v>
      </c>
      <c r="H971" s="1">
        <v>2</v>
      </c>
      <c r="I971" s="1">
        <f t="shared" si="43"/>
        <v>4.7230590932509475</v>
      </c>
      <c r="J971" s="1">
        <f t="shared" si="44"/>
        <v>0.99738971282505773</v>
      </c>
    </row>
    <row r="972" spans="1:10">
      <c r="A972" s="1">
        <v>19</v>
      </c>
      <c r="B972" s="1" t="s">
        <v>19</v>
      </c>
      <c r="C972" s="3">
        <v>41760</v>
      </c>
      <c r="D972" s="1">
        <v>111.5227918781726</v>
      </c>
      <c r="E972" s="1">
        <v>4.7142291069030762</v>
      </c>
      <c r="F972" s="1">
        <v>4.7292122840881348</v>
      </c>
      <c r="G972" s="1">
        <v>3</v>
      </c>
      <c r="H972" s="1">
        <v>2</v>
      </c>
      <c r="I972" s="1">
        <f t="shared" si="43"/>
        <v>4.7230590932509475</v>
      </c>
      <c r="J972" s="1">
        <f t="shared" si="44"/>
        <v>1.001302797766384</v>
      </c>
    </row>
    <row r="973" spans="1:10">
      <c r="A973" s="1">
        <v>20</v>
      </c>
      <c r="B973" s="1" t="s">
        <v>20</v>
      </c>
      <c r="C973" s="3">
        <v>41760</v>
      </c>
      <c r="D973" s="1">
        <v>112.93</v>
      </c>
      <c r="E973" s="1">
        <v>4.7267680168151855</v>
      </c>
      <c r="F973" s="1">
        <v>4.7411231994628906</v>
      </c>
      <c r="G973" s="1">
        <v>2</v>
      </c>
      <c r="H973" s="1">
        <v>2</v>
      </c>
      <c r="I973" s="1">
        <f t="shared" si="43"/>
        <v>4.7230590932509475</v>
      </c>
      <c r="J973" s="1">
        <f t="shared" si="44"/>
        <v>1.0038246623333076</v>
      </c>
    </row>
    <row r="974" spans="1:10">
      <c r="A974" s="1">
        <v>21</v>
      </c>
      <c r="B974" s="1" t="s">
        <v>21</v>
      </c>
      <c r="C974" s="3">
        <v>41760</v>
      </c>
      <c r="D974" s="1">
        <v>111.78015873015873</v>
      </c>
      <c r="E974" s="1">
        <v>4.7165341377258301</v>
      </c>
      <c r="F974" s="1">
        <v>4.7170276641845703</v>
      </c>
      <c r="G974" s="1">
        <v>4</v>
      </c>
      <c r="H974" s="1">
        <v>3</v>
      </c>
      <c r="I974" s="1">
        <f t="shared" si="43"/>
        <v>4.7230590932509475</v>
      </c>
      <c r="J974" s="1">
        <f t="shared" si="44"/>
        <v>0.99872298251042513</v>
      </c>
    </row>
    <row r="975" spans="1:10">
      <c r="A975" s="1">
        <v>22</v>
      </c>
      <c r="B975" s="1" t="s">
        <v>22</v>
      </c>
      <c r="C975" s="3">
        <v>41760</v>
      </c>
      <c r="D975" s="1">
        <v>111.38140350877192</v>
      </c>
      <c r="E975" s="1">
        <v>4.7129602432250977</v>
      </c>
      <c r="F975" s="1">
        <v>4.7216682434082031</v>
      </c>
      <c r="G975" s="1">
        <v>4</v>
      </c>
      <c r="H975" s="1">
        <v>3</v>
      </c>
      <c r="I975" s="1">
        <f t="shared" si="43"/>
        <v>4.7230590932509475</v>
      </c>
      <c r="J975" s="1">
        <f t="shared" si="44"/>
        <v>0.99970551927992346</v>
      </c>
    </row>
    <row r="976" spans="1:10">
      <c r="A976" s="1">
        <v>23</v>
      </c>
      <c r="B976" s="1" t="s">
        <v>23</v>
      </c>
      <c r="C976" s="3">
        <v>41760</v>
      </c>
      <c r="D976" s="1">
        <v>112.5889705882353</v>
      </c>
      <c r="E976" s="1">
        <v>4.7237439155578613</v>
      </c>
      <c r="F976" s="1">
        <v>4.7258086204528809</v>
      </c>
      <c r="G976" s="1">
        <v>4</v>
      </c>
      <c r="H976" s="1">
        <v>3</v>
      </c>
      <c r="I976" s="1">
        <f t="shared" si="43"/>
        <v>4.7230590932509475</v>
      </c>
      <c r="J976" s="1">
        <f t="shared" si="44"/>
        <v>1.0005821496508189</v>
      </c>
    </row>
    <row r="977" spans="1:10">
      <c r="A977" s="1">
        <v>24</v>
      </c>
      <c r="B977" s="1" t="s">
        <v>24</v>
      </c>
      <c r="C977" s="3">
        <v>41760</v>
      </c>
      <c r="D977" s="1">
        <v>112.99819672131147</v>
      </c>
      <c r="E977" s="1">
        <v>4.7273716926574707</v>
      </c>
      <c r="F977" s="1">
        <v>4.7312779426574707</v>
      </c>
      <c r="G977" s="1">
        <v>2</v>
      </c>
      <c r="H977" s="1">
        <v>2</v>
      </c>
      <c r="I977" s="1">
        <f t="shared" si="43"/>
        <v>4.7230590932509475</v>
      </c>
      <c r="J977" s="1">
        <f t="shared" si="44"/>
        <v>1.0017401538376405</v>
      </c>
    </row>
    <row r="978" spans="1:10">
      <c r="A978" s="1">
        <v>25</v>
      </c>
      <c r="B978" s="1" t="s">
        <v>25</v>
      </c>
      <c r="C978" s="3">
        <v>41760</v>
      </c>
      <c r="D978" s="1">
        <v>111.77230434782609</v>
      </c>
      <c r="E978" s="1">
        <v>4.7164640426635742</v>
      </c>
      <c r="F978" s="1">
        <v>4.7245621681213379</v>
      </c>
      <c r="G978" s="1">
        <v>3</v>
      </c>
      <c r="H978" s="1">
        <v>2</v>
      </c>
      <c r="I978" s="1">
        <f t="shared" si="43"/>
        <v>4.7230590932509475</v>
      </c>
      <c r="J978" s="1">
        <f t="shared" si="44"/>
        <v>1.0003182418091143</v>
      </c>
    </row>
    <row r="979" spans="1:10">
      <c r="A979" s="1">
        <v>26</v>
      </c>
      <c r="B979" s="1" t="s">
        <v>26</v>
      </c>
      <c r="C979" s="3">
        <v>41760</v>
      </c>
      <c r="D979" s="1">
        <v>109.56</v>
      </c>
      <c r="E979" s="1">
        <v>4.69647216796875</v>
      </c>
      <c r="F979" s="1">
        <v>4.7084813117980957</v>
      </c>
      <c r="G979" s="1">
        <v>4</v>
      </c>
      <c r="H979" s="1">
        <v>3</v>
      </c>
      <c r="I979" s="1">
        <f t="shared" si="43"/>
        <v>4.7230590932509475</v>
      </c>
      <c r="J979" s="1">
        <f t="shared" si="44"/>
        <v>0.99691348738920438</v>
      </c>
    </row>
    <row r="980" spans="1:10">
      <c r="A980" s="1">
        <v>27</v>
      </c>
      <c r="B980" s="1" t="s">
        <v>27</v>
      </c>
      <c r="C980" s="3">
        <v>41760</v>
      </c>
      <c r="D980" s="1">
        <v>109.3827963525836</v>
      </c>
      <c r="E980" s="1">
        <v>4.6948537826538086</v>
      </c>
      <c r="F980" s="1">
        <v>4.7083048820495605</v>
      </c>
      <c r="G980" s="1">
        <v>2</v>
      </c>
      <c r="H980" s="1">
        <v>2</v>
      </c>
      <c r="I980" s="1">
        <f t="shared" si="43"/>
        <v>4.7230590932509475</v>
      </c>
      <c r="J980" s="1">
        <f t="shared" si="44"/>
        <v>0.99687613241543593</v>
      </c>
    </row>
    <row r="981" spans="1:10">
      <c r="A981" s="1">
        <v>28</v>
      </c>
      <c r="B981" s="1" t="s">
        <v>28</v>
      </c>
      <c r="C981" s="3">
        <v>41760</v>
      </c>
      <c r="D981" s="1">
        <v>112.58</v>
      </c>
      <c r="E981" s="1">
        <v>4.7236642837524414</v>
      </c>
      <c r="F981" s="1">
        <v>4.7256574630737305</v>
      </c>
      <c r="G981" s="1">
        <v>2</v>
      </c>
      <c r="H981" s="1">
        <v>2</v>
      </c>
      <c r="I981" s="1">
        <f t="shared" si="43"/>
        <v>4.7230590932509475</v>
      </c>
      <c r="J981" s="1">
        <f t="shared" si="44"/>
        <v>1.0005501455246444</v>
      </c>
    </row>
    <row r="982" spans="1:10">
      <c r="A982" s="1">
        <v>29</v>
      </c>
      <c r="B982" s="1" t="s">
        <v>29</v>
      </c>
      <c r="C982" s="3">
        <v>41760</v>
      </c>
      <c r="D982" s="1">
        <v>108.87958333333333</v>
      </c>
      <c r="E982" s="1">
        <v>4.6902427673339844</v>
      </c>
      <c r="F982" s="1">
        <v>4.7092924118041992</v>
      </c>
      <c r="G982" s="1">
        <v>5</v>
      </c>
      <c r="H982" s="1">
        <v>4</v>
      </c>
      <c r="I982" s="1">
        <f t="shared" si="43"/>
        <v>4.7230590932509475</v>
      </c>
      <c r="J982" s="1">
        <f t="shared" si="44"/>
        <v>0.99708521930915062</v>
      </c>
    </row>
    <row r="983" spans="1:10">
      <c r="A983" s="1">
        <v>30</v>
      </c>
      <c r="B983" s="1" t="s">
        <v>30</v>
      </c>
      <c r="C983" s="3">
        <v>41760</v>
      </c>
      <c r="D983" s="1">
        <v>109.55</v>
      </c>
      <c r="E983" s="1">
        <v>4.6963810920715332</v>
      </c>
      <c r="F983" s="1">
        <v>4.7124190330505371</v>
      </c>
      <c r="G983" s="1">
        <v>4</v>
      </c>
      <c r="H983" s="1">
        <v>3</v>
      </c>
      <c r="I983" s="1">
        <f t="shared" si="43"/>
        <v>4.7230590932509475</v>
      </c>
      <c r="J983" s="1">
        <f t="shared" si="44"/>
        <v>0.99774721001996047</v>
      </c>
    </row>
    <row r="984" spans="1:10">
      <c r="A984" s="1">
        <v>31</v>
      </c>
      <c r="B984" s="1" t="s">
        <v>31</v>
      </c>
      <c r="C984" s="3">
        <v>41760</v>
      </c>
      <c r="D984" s="1">
        <v>113.11112359550562</v>
      </c>
      <c r="E984" s="1">
        <v>4.7283706665039063</v>
      </c>
      <c r="F984" s="1">
        <v>4.7422170639038086</v>
      </c>
      <c r="G984" s="1">
        <v>2</v>
      </c>
      <c r="H984" s="1">
        <v>2</v>
      </c>
      <c r="I984" s="1">
        <f t="shared" si="43"/>
        <v>4.7230590932509475</v>
      </c>
      <c r="J984" s="1">
        <f t="shared" si="44"/>
        <v>1.004056263170672</v>
      </c>
    </row>
    <row r="985" spans="1:10">
      <c r="A985" s="1">
        <v>32</v>
      </c>
      <c r="B985" s="1" t="s">
        <v>32</v>
      </c>
      <c r="C985" s="3">
        <v>41760</v>
      </c>
      <c r="D985" s="1">
        <v>108.27952861952863</v>
      </c>
      <c r="E985" s="1">
        <v>4.6847162246704102</v>
      </c>
      <c r="F985" s="1">
        <v>4.7023415565490723</v>
      </c>
      <c r="G985" s="1">
        <v>4</v>
      </c>
      <c r="H985" s="1">
        <v>3</v>
      </c>
      <c r="I985" s="1">
        <f t="shared" si="43"/>
        <v>4.7230590932509475</v>
      </c>
      <c r="J985" s="1">
        <f t="shared" si="44"/>
        <v>0.9956135343020629</v>
      </c>
    </row>
    <row r="986" spans="1:10">
      <c r="A986" s="1">
        <v>33</v>
      </c>
      <c r="B986" s="1" t="s">
        <v>33</v>
      </c>
      <c r="C986" s="3">
        <v>41760</v>
      </c>
      <c r="D986" s="1">
        <v>112.44441176470589</v>
      </c>
      <c r="E986" s="1">
        <v>4.7224588394165039</v>
      </c>
      <c r="F986" s="1">
        <v>4.7317519187927246</v>
      </c>
      <c r="G986" s="1">
        <v>2</v>
      </c>
      <c r="H986" s="1">
        <v>2</v>
      </c>
      <c r="I986" s="1">
        <f t="shared" si="43"/>
        <v>4.7230590932509475</v>
      </c>
      <c r="J986" s="1">
        <f t="shared" si="44"/>
        <v>1.0018405074698724</v>
      </c>
    </row>
    <row r="987" spans="1:10">
      <c r="A987" s="1">
        <v>34</v>
      </c>
      <c r="B987" s="1" t="s">
        <v>34</v>
      </c>
      <c r="C987" s="3">
        <v>41760</v>
      </c>
      <c r="D987" s="1">
        <v>111.14</v>
      </c>
      <c r="E987" s="1">
        <v>4.7107906341552734</v>
      </c>
      <c r="F987" s="1">
        <v>4.7150945663452148</v>
      </c>
      <c r="G987" s="1">
        <v>5</v>
      </c>
      <c r="H987" s="1">
        <v>4</v>
      </c>
      <c r="I987" s="1">
        <f t="shared" si="43"/>
        <v>4.7230590932509475</v>
      </c>
      <c r="J987" s="1">
        <f t="shared" si="44"/>
        <v>0.99831369314918939</v>
      </c>
    </row>
    <row r="988" spans="1:10">
      <c r="A988" s="1">
        <v>1</v>
      </c>
      <c r="B988" s="1" t="s">
        <v>1</v>
      </c>
      <c r="C988" s="3">
        <v>41791</v>
      </c>
      <c r="D988" s="1">
        <v>109.12111111111112</v>
      </c>
      <c r="E988" s="1">
        <v>4.6924581527709961</v>
      </c>
      <c r="F988" s="1">
        <v>4.6994519233703613</v>
      </c>
      <c r="G988" s="1">
        <v>5</v>
      </c>
      <c r="H988" s="1">
        <v>4</v>
      </c>
      <c r="I988" s="1">
        <f>AVERAGE(F988:F1021)</f>
        <v>4.7280901880825263</v>
      </c>
      <c r="J988" s="1">
        <f t="shared" si="44"/>
        <v>0.99394295295289636</v>
      </c>
    </row>
    <row r="989" spans="1:10">
      <c r="A989" s="1">
        <v>2</v>
      </c>
      <c r="B989" s="1" t="s">
        <v>2</v>
      </c>
      <c r="C989" s="3">
        <v>41791</v>
      </c>
      <c r="D989" s="1">
        <v>111.17893617021278</v>
      </c>
      <c r="E989" s="1">
        <v>4.7111411094665527</v>
      </c>
      <c r="F989" s="1">
        <v>4.7204122543334961</v>
      </c>
      <c r="G989" s="1">
        <v>4</v>
      </c>
      <c r="H989" s="1">
        <v>3</v>
      </c>
      <c r="I989" s="1">
        <f>I988</f>
        <v>4.7280901880825263</v>
      </c>
      <c r="J989" s="1">
        <f t="shared" si="44"/>
        <v>0.99837610251843689</v>
      </c>
    </row>
    <row r="990" spans="1:10">
      <c r="A990" s="1">
        <v>3</v>
      </c>
      <c r="B990" s="1" t="s">
        <v>3</v>
      </c>
      <c r="C990" s="3">
        <v>41791</v>
      </c>
      <c r="D990" s="1">
        <v>112.92259259259257</v>
      </c>
      <c r="E990" s="1">
        <v>4.7267026901245117</v>
      </c>
      <c r="F990" s="1">
        <v>4.7421150207519531</v>
      </c>
      <c r="G990" s="1">
        <v>1</v>
      </c>
      <c r="H990" s="1">
        <v>1</v>
      </c>
      <c r="I990" s="1">
        <f t="shared" ref="I990:I1021" si="45">I989</f>
        <v>4.7280901880825263</v>
      </c>
      <c r="J990" s="1">
        <f t="shared" si="44"/>
        <v>1.0029662785842743</v>
      </c>
    </row>
    <row r="991" spans="1:10">
      <c r="A991" s="1">
        <v>4</v>
      </c>
      <c r="B991" s="1" t="s">
        <v>4</v>
      </c>
      <c r="C991" s="3">
        <v>41791</v>
      </c>
      <c r="D991" s="1">
        <v>115.57764044943821</v>
      </c>
      <c r="E991" s="1">
        <v>4.7499423027038574</v>
      </c>
      <c r="F991" s="1">
        <v>4.7595005035400391</v>
      </c>
      <c r="G991" s="1">
        <v>1</v>
      </c>
      <c r="H991" s="1">
        <v>1</v>
      </c>
      <c r="I991" s="1">
        <f t="shared" si="45"/>
        <v>4.7280901880825263</v>
      </c>
      <c r="J991" s="1">
        <f t="shared" si="44"/>
        <v>1.0066433410125477</v>
      </c>
    </row>
    <row r="992" spans="1:10">
      <c r="A992" s="1">
        <v>5</v>
      </c>
      <c r="B992" s="1" t="s">
        <v>5</v>
      </c>
      <c r="C992" s="3">
        <v>41791</v>
      </c>
      <c r="D992" s="1">
        <v>113</v>
      </c>
      <c r="E992" s="1">
        <v>4.7273879051208496</v>
      </c>
      <c r="F992" s="1">
        <v>4.754300594329834</v>
      </c>
      <c r="G992" s="1">
        <v>1</v>
      </c>
      <c r="H992" s="1">
        <v>1</v>
      </c>
      <c r="I992" s="1">
        <f t="shared" si="45"/>
        <v>4.7280901880825263</v>
      </c>
      <c r="J992" s="1">
        <f t="shared" si="44"/>
        <v>1.0055435503987156</v>
      </c>
    </row>
    <row r="993" spans="1:10">
      <c r="A993" s="1">
        <v>6</v>
      </c>
      <c r="B993" s="1" t="s">
        <v>6</v>
      </c>
      <c r="C993" s="3">
        <v>41791</v>
      </c>
      <c r="D993" s="1">
        <v>109.32</v>
      </c>
      <c r="E993" s="1">
        <v>4.6942791938781738</v>
      </c>
      <c r="F993" s="1">
        <v>4.7007861137390137</v>
      </c>
      <c r="G993" s="1">
        <v>5</v>
      </c>
      <c r="H993" s="1">
        <v>4</v>
      </c>
      <c r="I993" s="1">
        <f t="shared" si="45"/>
        <v>4.7280901880825263</v>
      </c>
      <c r="J993" s="1">
        <f t="shared" si="44"/>
        <v>0.99422513673441881</v>
      </c>
    </row>
    <row r="994" spans="1:10">
      <c r="A994" s="1">
        <v>7</v>
      </c>
      <c r="B994" s="1" t="s">
        <v>7</v>
      </c>
      <c r="C994" s="3">
        <v>41791</v>
      </c>
      <c r="D994" s="1">
        <v>109.25749999999999</v>
      </c>
      <c r="E994" s="1">
        <v>4.6937074661254883</v>
      </c>
      <c r="F994" s="1">
        <v>4.7124900817871094</v>
      </c>
      <c r="G994" s="1">
        <v>4</v>
      </c>
      <c r="H994" s="1">
        <v>3</v>
      </c>
      <c r="I994" s="1">
        <f t="shared" si="45"/>
        <v>4.7280901880825263</v>
      </c>
      <c r="J994" s="1">
        <f t="shared" si="44"/>
        <v>0.99670054807018316</v>
      </c>
    </row>
    <row r="995" spans="1:10">
      <c r="A995" s="1">
        <v>8</v>
      </c>
      <c r="B995" s="1" t="s">
        <v>8</v>
      </c>
      <c r="C995" s="3">
        <v>41791</v>
      </c>
      <c r="D995" s="1">
        <v>112.07</v>
      </c>
      <c r="E995" s="1">
        <v>4.7191238403320313</v>
      </c>
      <c r="F995" s="1">
        <v>4.728975772857666</v>
      </c>
      <c r="G995" s="1">
        <v>3</v>
      </c>
      <c r="H995" s="1">
        <v>2</v>
      </c>
      <c r="I995" s="1">
        <f t="shared" si="45"/>
        <v>4.7280901880825263</v>
      </c>
      <c r="J995" s="1">
        <f t="shared" si="44"/>
        <v>1.0001873028516612</v>
      </c>
    </row>
    <row r="996" spans="1:10">
      <c r="A996" s="1">
        <v>9</v>
      </c>
      <c r="B996" s="1" t="s">
        <v>9</v>
      </c>
      <c r="C996" s="3">
        <v>41791</v>
      </c>
      <c r="D996" s="1">
        <v>111.94399999999999</v>
      </c>
      <c r="E996" s="1">
        <v>4.7179989814758301</v>
      </c>
      <c r="F996" s="1">
        <v>4.7268648147583008</v>
      </c>
      <c r="G996" s="1">
        <v>4</v>
      </c>
      <c r="H996" s="1">
        <v>3</v>
      </c>
      <c r="I996" s="1">
        <f t="shared" si="45"/>
        <v>4.7280901880825263</v>
      </c>
      <c r="J996" s="1">
        <f t="shared" si="44"/>
        <v>0.99974083122878787</v>
      </c>
    </row>
    <row r="997" spans="1:10">
      <c r="A997" s="1">
        <v>10</v>
      </c>
      <c r="B997" s="1" t="s">
        <v>10</v>
      </c>
      <c r="C997" s="3">
        <v>41791</v>
      </c>
      <c r="D997" s="1">
        <v>111.42042679632628</v>
      </c>
      <c r="E997" s="1">
        <v>4.713310718536377</v>
      </c>
      <c r="F997" s="1">
        <v>4.7211060523986816</v>
      </c>
      <c r="G997" s="1">
        <v>4</v>
      </c>
      <c r="H997" s="1">
        <v>3</v>
      </c>
      <c r="I997" s="1">
        <f t="shared" si="45"/>
        <v>4.7280901880825263</v>
      </c>
      <c r="J997" s="1">
        <f t="shared" si="44"/>
        <v>0.99852284211890696</v>
      </c>
    </row>
    <row r="998" spans="1:10">
      <c r="A998" s="1">
        <v>11</v>
      </c>
      <c r="B998" s="1" t="s">
        <v>11</v>
      </c>
      <c r="C998" s="3">
        <v>41791</v>
      </c>
      <c r="D998" s="1">
        <v>112.27001536098308</v>
      </c>
      <c r="E998" s="1">
        <v>4.7209067344665527</v>
      </c>
      <c r="F998" s="1">
        <v>4.724245548248291</v>
      </c>
      <c r="G998" s="1">
        <v>4</v>
      </c>
      <c r="H998" s="1">
        <v>3</v>
      </c>
      <c r="I998" s="1">
        <f t="shared" si="45"/>
        <v>4.7280901880825263</v>
      </c>
      <c r="J998" s="1">
        <f t="shared" si="44"/>
        <v>0.99918685141752883</v>
      </c>
    </row>
    <row r="999" spans="1:10">
      <c r="A999" s="1">
        <v>12</v>
      </c>
      <c r="B999" s="1" t="s">
        <v>12</v>
      </c>
      <c r="C999" s="3">
        <v>41791</v>
      </c>
      <c r="D999" s="1">
        <v>111.93420498084291</v>
      </c>
      <c r="E999" s="1">
        <v>4.7179112434387207</v>
      </c>
      <c r="F999" s="1">
        <v>4.7242488861083984</v>
      </c>
      <c r="G999" s="1">
        <v>4</v>
      </c>
      <c r="H999" s="1">
        <v>3</v>
      </c>
      <c r="I999" s="1">
        <f t="shared" si="45"/>
        <v>4.7280901880825263</v>
      </c>
      <c r="J999" s="1">
        <f t="shared" si="44"/>
        <v>0.99918755738124243</v>
      </c>
    </row>
    <row r="1000" spans="1:10">
      <c r="A1000" s="1">
        <v>13</v>
      </c>
      <c r="B1000" s="1" t="s">
        <v>13</v>
      </c>
      <c r="C1000" s="3">
        <v>41791</v>
      </c>
      <c r="D1000" s="1">
        <v>114.947421875</v>
      </c>
      <c r="E1000" s="1">
        <v>4.7444748878479004</v>
      </c>
      <c r="F1000" s="1">
        <v>4.7515015602111816</v>
      </c>
      <c r="G1000" s="1">
        <v>1</v>
      </c>
      <c r="H1000" s="1">
        <v>1</v>
      </c>
      <c r="I1000" s="1">
        <f t="shared" si="45"/>
        <v>4.7280901880825263</v>
      </c>
      <c r="J1000" s="1">
        <f t="shared" si="44"/>
        <v>1.004951549398881</v>
      </c>
    </row>
    <row r="1001" spans="1:10">
      <c r="A1001" s="1">
        <v>14</v>
      </c>
      <c r="B1001" s="1" t="s">
        <v>14</v>
      </c>
      <c r="C1001" s="3">
        <v>41791</v>
      </c>
      <c r="D1001" s="1">
        <v>110.91013422818791</v>
      </c>
      <c r="E1001" s="1">
        <v>4.7087202072143555</v>
      </c>
      <c r="F1001" s="1">
        <v>4.7116069793701172</v>
      </c>
      <c r="G1001" s="1">
        <v>3</v>
      </c>
      <c r="H1001" s="1">
        <v>2</v>
      </c>
      <c r="I1001" s="1">
        <f t="shared" si="45"/>
        <v>4.7280901880825263</v>
      </c>
      <c r="J1001" s="1">
        <f t="shared" si="44"/>
        <v>0.99651377024195598</v>
      </c>
    </row>
    <row r="1002" spans="1:10">
      <c r="A1002" s="1">
        <v>15</v>
      </c>
      <c r="B1002" s="1" t="s">
        <v>15</v>
      </c>
      <c r="C1002" s="3">
        <v>41791</v>
      </c>
      <c r="D1002" s="1">
        <v>112.26971830985916</v>
      </c>
      <c r="E1002" s="1">
        <v>4.7209043502807617</v>
      </c>
      <c r="F1002" s="1">
        <v>4.719059944152832</v>
      </c>
      <c r="G1002" s="1">
        <v>4</v>
      </c>
      <c r="H1002" s="1">
        <v>3</v>
      </c>
      <c r="I1002" s="1">
        <f t="shared" si="45"/>
        <v>4.7280901880825263</v>
      </c>
      <c r="J1002" s="1">
        <f t="shared" si="44"/>
        <v>0.99809008636246921</v>
      </c>
    </row>
    <row r="1003" spans="1:10">
      <c r="A1003" s="1">
        <v>16</v>
      </c>
      <c r="B1003" s="1" t="s">
        <v>16</v>
      </c>
      <c r="C1003" s="3">
        <v>41791</v>
      </c>
      <c r="D1003" s="1">
        <v>114.0808695652174</v>
      </c>
      <c r="E1003" s="1">
        <v>4.7369074821472168</v>
      </c>
      <c r="F1003" s="1">
        <v>4.7430806159973145</v>
      </c>
      <c r="G1003" s="1">
        <v>2</v>
      </c>
      <c r="H1003" s="1">
        <v>2</v>
      </c>
      <c r="I1003" s="1">
        <f t="shared" si="45"/>
        <v>4.7280901880825263</v>
      </c>
      <c r="J1003" s="1">
        <f t="shared" si="44"/>
        <v>1.0031705038014234</v>
      </c>
    </row>
    <row r="1004" spans="1:10">
      <c r="A1004" s="1">
        <v>17</v>
      </c>
      <c r="B1004" s="1" t="s">
        <v>17</v>
      </c>
      <c r="C1004" s="3">
        <v>41791</v>
      </c>
      <c r="D1004" s="1">
        <v>116.58</v>
      </c>
      <c r="E1004" s="1">
        <v>4.758577823638916</v>
      </c>
      <c r="F1004" s="1">
        <v>4.7734785079956055</v>
      </c>
      <c r="G1004" s="1">
        <v>1</v>
      </c>
      <c r="H1004" s="1">
        <v>1</v>
      </c>
      <c r="I1004" s="1">
        <f t="shared" si="45"/>
        <v>4.7280901880825263</v>
      </c>
      <c r="J1004" s="1">
        <f t="shared" si="44"/>
        <v>1.0095997153411929</v>
      </c>
    </row>
    <row r="1005" spans="1:10">
      <c r="A1005" s="1">
        <v>18</v>
      </c>
      <c r="B1005" s="1" t="s">
        <v>18</v>
      </c>
      <c r="C1005" s="3">
        <v>41791</v>
      </c>
      <c r="D1005" s="1">
        <v>109.95021352313168</v>
      </c>
      <c r="E1005" s="1">
        <v>4.7000274658203125</v>
      </c>
      <c r="F1005" s="1">
        <v>4.7156224250793457</v>
      </c>
      <c r="G1005" s="1">
        <v>3</v>
      </c>
      <c r="H1005" s="1">
        <v>2</v>
      </c>
      <c r="I1005" s="1">
        <f t="shared" si="45"/>
        <v>4.7280901880825263</v>
      </c>
      <c r="J1005" s="1">
        <f t="shared" si="44"/>
        <v>0.99736304458941871</v>
      </c>
    </row>
    <row r="1006" spans="1:10">
      <c r="A1006" s="1">
        <v>19</v>
      </c>
      <c r="B1006" s="1" t="s">
        <v>19</v>
      </c>
      <c r="C1006" s="3">
        <v>41791</v>
      </c>
      <c r="D1006" s="1">
        <v>112.33568527918783</v>
      </c>
      <c r="E1006" s="1">
        <v>4.721491813659668</v>
      </c>
      <c r="F1006" s="1">
        <v>4.7343144416809082</v>
      </c>
      <c r="G1006" s="1">
        <v>3</v>
      </c>
      <c r="H1006" s="1">
        <v>2</v>
      </c>
      <c r="I1006" s="1">
        <f t="shared" si="45"/>
        <v>4.7280901880825263</v>
      </c>
      <c r="J1006" s="1">
        <f t="shared" si="44"/>
        <v>1.0013164413855875</v>
      </c>
    </row>
    <row r="1007" spans="1:10">
      <c r="A1007" s="1">
        <v>20</v>
      </c>
      <c r="B1007" s="1" t="s">
        <v>20</v>
      </c>
      <c r="C1007" s="3">
        <v>41791</v>
      </c>
      <c r="D1007" s="1">
        <v>114.28</v>
      </c>
      <c r="E1007" s="1">
        <v>4.7386517524719238</v>
      </c>
      <c r="F1007" s="1">
        <v>4.746882438659668</v>
      </c>
      <c r="G1007" s="1">
        <v>2</v>
      </c>
      <c r="H1007" s="1">
        <v>2</v>
      </c>
      <c r="I1007" s="1">
        <f t="shared" si="45"/>
        <v>4.7280901880825263</v>
      </c>
      <c r="J1007" s="1">
        <f t="shared" si="44"/>
        <v>1.0039745964712155</v>
      </c>
    </row>
    <row r="1008" spans="1:10">
      <c r="A1008" s="1">
        <v>21</v>
      </c>
      <c r="B1008" s="1" t="s">
        <v>21</v>
      </c>
      <c r="C1008" s="3">
        <v>41791</v>
      </c>
      <c r="D1008" s="1">
        <v>111.96984126984127</v>
      </c>
      <c r="E1008" s="1">
        <v>4.7182297706604004</v>
      </c>
      <c r="F1008" s="1">
        <v>4.722252368927002</v>
      </c>
      <c r="G1008" s="1">
        <v>4</v>
      </c>
      <c r="H1008" s="1">
        <v>3</v>
      </c>
      <c r="I1008" s="1">
        <f t="shared" si="45"/>
        <v>4.7280901880825263</v>
      </c>
      <c r="J1008" s="1">
        <f t="shared" si="44"/>
        <v>0.99876529022854954</v>
      </c>
    </row>
    <row r="1009" spans="1:10">
      <c r="A1009" s="1">
        <v>22</v>
      </c>
      <c r="B1009" s="1" t="s">
        <v>22</v>
      </c>
      <c r="C1009" s="3">
        <v>41791</v>
      </c>
      <c r="D1009" s="1">
        <v>111.85114035087719</v>
      </c>
      <c r="E1009" s="1">
        <v>4.7171688079833984</v>
      </c>
      <c r="F1009" s="1">
        <v>4.7263407707214355</v>
      </c>
      <c r="G1009" s="1">
        <v>4</v>
      </c>
      <c r="H1009" s="1">
        <v>3</v>
      </c>
      <c r="I1009" s="1">
        <f t="shared" si="45"/>
        <v>4.7280901880825263</v>
      </c>
      <c r="J1009" s="1">
        <f t="shared" si="44"/>
        <v>0.99962999492575244</v>
      </c>
    </row>
    <row r="1010" spans="1:10">
      <c r="A1010" s="1">
        <v>23</v>
      </c>
      <c r="B1010" s="1" t="s">
        <v>23</v>
      </c>
      <c r="C1010" s="3">
        <v>41791</v>
      </c>
      <c r="D1010" s="1">
        <v>113.27264705882354</v>
      </c>
      <c r="E1010" s="1">
        <v>4.7297978401184082</v>
      </c>
      <c r="F1010" s="1">
        <v>4.7307848930358887</v>
      </c>
      <c r="G1010" s="1">
        <v>4</v>
      </c>
      <c r="H1010" s="1">
        <v>3</v>
      </c>
      <c r="I1010" s="1">
        <f t="shared" si="45"/>
        <v>4.7280901880825263</v>
      </c>
      <c r="J1010" s="1">
        <f t="shared" si="44"/>
        <v>1.0005699351844333</v>
      </c>
    </row>
    <row r="1011" spans="1:10">
      <c r="A1011" s="1">
        <v>24</v>
      </c>
      <c r="B1011" s="1" t="s">
        <v>24</v>
      </c>
      <c r="C1011" s="3">
        <v>41791</v>
      </c>
      <c r="D1011" s="1">
        <v>112.6555737704918</v>
      </c>
      <c r="E1011" s="1">
        <v>4.7243351936340332</v>
      </c>
      <c r="F1011" s="1">
        <v>4.736541748046875</v>
      </c>
      <c r="G1011" s="1">
        <v>2</v>
      </c>
      <c r="H1011" s="1">
        <v>2</v>
      </c>
      <c r="I1011" s="1">
        <f t="shared" si="45"/>
        <v>4.7280901880825263</v>
      </c>
      <c r="J1011" s="1">
        <f t="shared" si="44"/>
        <v>1.0017875208864779</v>
      </c>
    </row>
    <row r="1012" spans="1:10">
      <c r="A1012" s="1">
        <v>25</v>
      </c>
      <c r="B1012" s="1" t="s">
        <v>25</v>
      </c>
      <c r="C1012" s="3">
        <v>41791</v>
      </c>
      <c r="D1012" s="1">
        <v>112.41752173913045</v>
      </c>
      <c r="E1012" s="1">
        <v>4.7222199440002441</v>
      </c>
      <c r="F1012" s="1">
        <v>4.729557991027832</v>
      </c>
      <c r="G1012" s="1">
        <v>3</v>
      </c>
      <c r="H1012" s="1">
        <v>2</v>
      </c>
      <c r="I1012" s="1">
        <f t="shared" si="45"/>
        <v>4.7280901880825263</v>
      </c>
      <c r="J1012" s="1">
        <f t="shared" si="44"/>
        <v>1.0003104430937053</v>
      </c>
    </row>
    <row r="1013" spans="1:10">
      <c r="A1013" s="1">
        <v>26</v>
      </c>
      <c r="B1013" s="1" t="s">
        <v>26</v>
      </c>
      <c r="C1013" s="3">
        <v>41791</v>
      </c>
      <c r="D1013" s="1">
        <v>110.28</v>
      </c>
      <c r="E1013" s="1">
        <v>4.7030224800109863</v>
      </c>
      <c r="F1013" s="1">
        <v>4.7132744789123535</v>
      </c>
      <c r="G1013" s="1">
        <v>4</v>
      </c>
      <c r="H1013" s="1">
        <v>3</v>
      </c>
      <c r="I1013" s="1">
        <f t="shared" si="45"/>
        <v>4.7280901880825263</v>
      </c>
      <c r="J1013" s="1">
        <f t="shared" si="44"/>
        <v>0.99686644954287951</v>
      </c>
    </row>
    <row r="1014" spans="1:10">
      <c r="A1014" s="1">
        <v>27</v>
      </c>
      <c r="B1014" s="1" t="s">
        <v>27</v>
      </c>
      <c r="C1014" s="3">
        <v>41791</v>
      </c>
      <c r="D1014" s="1">
        <v>109.7115501519757</v>
      </c>
      <c r="E1014" s="1">
        <v>4.6978545188903809</v>
      </c>
      <c r="F1014" s="1">
        <v>4.7131671905517578</v>
      </c>
      <c r="G1014" s="1">
        <v>2</v>
      </c>
      <c r="H1014" s="1">
        <v>2</v>
      </c>
      <c r="I1014" s="1">
        <f t="shared" si="45"/>
        <v>4.7280901880825263</v>
      </c>
      <c r="J1014" s="1">
        <f t="shared" si="44"/>
        <v>0.99684375785208523</v>
      </c>
    </row>
    <row r="1015" spans="1:10">
      <c r="A1015" s="1">
        <v>28</v>
      </c>
      <c r="B1015" s="1" t="s">
        <v>28</v>
      </c>
      <c r="C1015" s="3">
        <v>41791</v>
      </c>
      <c r="D1015" s="1">
        <v>113.64</v>
      </c>
      <c r="E1015" s="1">
        <v>4.7330355644226074</v>
      </c>
      <c r="F1015" s="1">
        <v>4.7307915687561035</v>
      </c>
      <c r="G1015" s="1">
        <v>2</v>
      </c>
      <c r="H1015" s="1">
        <v>2</v>
      </c>
      <c r="I1015" s="1">
        <f t="shared" si="45"/>
        <v>4.7280901880825263</v>
      </c>
      <c r="J1015" s="1">
        <f t="shared" si="44"/>
        <v>1.0005713471118605</v>
      </c>
    </row>
    <row r="1016" spans="1:10">
      <c r="A1016" s="1">
        <v>29</v>
      </c>
      <c r="B1016" s="1" t="s">
        <v>29</v>
      </c>
      <c r="C1016" s="3">
        <v>41791</v>
      </c>
      <c r="D1016" s="1">
        <v>109.76819444444445</v>
      </c>
      <c r="E1016" s="1">
        <v>4.6983709335327148</v>
      </c>
      <c r="F1016" s="1">
        <v>4.7137951850891113</v>
      </c>
      <c r="G1016" s="1">
        <v>5</v>
      </c>
      <c r="H1016" s="1">
        <v>4</v>
      </c>
      <c r="I1016" s="1">
        <f t="shared" si="45"/>
        <v>4.7280901880825263</v>
      </c>
      <c r="J1016" s="1">
        <f t="shared" si="44"/>
        <v>0.99697657988220134</v>
      </c>
    </row>
    <row r="1017" spans="1:10">
      <c r="A1017" s="1">
        <v>30</v>
      </c>
      <c r="B1017" s="1" t="s">
        <v>30</v>
      </c>
      <c r="C1017" s="3">
        <v>41791</v>
      </c>
      <c r="D1017" s="1">
        <v>110.28</v>
      </c>
      <c r="E1017" s="1">
        <v>4.7030224800109863</v>
      </c>
      <c r="F1017" s="1">
        <v>4.7174949645996094</v>
      </c>
      <c r="G1017" s="1">
        <v>4</v>
      </c>
      <c r="H1017" s="1">
        <v>3</v>
      </c>
      <c r="I1017" s="1">
        <f t="shared" si="45"/>
        <v>4.7280901880825263</v>
      </c>
      <c r="J1017" s="1">
        <f t="shared" si="44"/>
        <v>0.99775909023274911</v>
      </c>
    </row>
    <row r="1018" spans="1:10">
      <c r="A1018" s="1">
        <v>31</v>
      </c>
      <c r="B1018" s="1" t="s">
        <v>31</v>
      </c>
      <c r="C1018" s="3">
        <v>41791</v>
      </c>
      <c r="D1018" s="1">
        <v>113.43022471910112</v>
      </c>
      <c r="E1018" s="1">
        <v>4.7311878204345703</v>
      </c>
      <c r="F1018" s="1">
        <v>4.7477898597717285</v>
      </c>
      <c r="G1018" s="1">
        <v>2</v>
      </c>
      <c r="H1018" s="1">
        <v>2</v>
      </c>
      <c r="I1018" s="1">
        <f t="shared" si="45"/>
        <v>4.7280901880825263</v>
      </c>
      <c r="J1018" s="1">
        <f t="shared" si="44"/>
        <v>1.0041665177493562</v>
      </c>
    </row>
    <row r="1019" spans="1:10">
      <c r="A1019" s="1">
        <v>32</v>
      </c>
      <c r="B1019" s="1" t="s">
        <v>32</v>
      </c>
      <c r="C1019" s="3">
        <v>41791</v>
      </c>
      <c r="D1019" s="1">
        <v>108.86013468013468</v>
      </c>
      <c r="E1019" s="1">
        <v>4.6900639533996582</v>
      </c>
      <c r="F1019" s="1">
        <v>4.7067794799804688</v>
      </c>
      <c r="G1019" s="1">
        <v>4</v>
      </c>
      <c r="H1019" s="1">
        <v>3</v>
      </c>
      <c r="I1019" s="1">
        <f t="shared" si="45"/>
        <v>4.7280901880825263</v>
      </c>
      <c r="J1019" s="1">
        <f t="shared" si="44"/>
        <v>0.99549274500816998</v>
      </c>
    </row>
    <row r="1020" spans="1:10">
      <c r="A1020" s="1">
        <v>33</v>
      </c>
      <c r="B1020" s="1" t="s">
        <v>33</v>
      </c>
      <c r="C1020" s="3">
        <v>41791</v>
      </c>
      <c r="D1020" s="1">
        <v>113.02441176470589</v>
      </c>
      <c r="E1020" s="1">
        <v>4.7276039123535156</v>
      </c>
      <c r="F1020" s="1">
        <v>4.7370319366455078</v>
      </c>
      <c r="G1020" s="1">
        <v>2</v>
      </c>
      <c r="H1020" s="1">
        <v>2</v>
      </c>
      <c r="I1020" s="1">
        <f t="shared" si="45"/>
        <v>4.7280901880825263</v>
      </c>
      <c r="J1020" s="1">
        <f t="shared" si="44"/>
        <v>1.0018911967004183</v>
      </c>
    </row>
    <row r="1021" spans="1:10">
      <c r="A1021" s="1">
        <v>34</v>
      </c>
      <c r="B1021" s="1" t="s">
        <v>34</v>
      </c>
      <c r="C1021" s="3">
        <v>41791</v>
      </c>
      <c r="D1021" s="1">
        <v>111.62</v>
      </c>
      <c r="E1021" s="1">
        <v>4.7151002883911133</v>
      </c>
      <c r="F1021" s="1">
        <v>4.7194194793701172</v>
      </c>
      <c r="G1021" s="1">
        <v>5</v>
      </c>
      <c r="H1021" s="1">
        <v>4</v>
      </c>
      <c r="I1021" s="1">
        <f t="shared" si="45"/>
        <v>4.7280901880825263</v>
      </c>
      <c r="J1021" s="1">
        <f t="shared" si="44"/>
        <v>0.99816612873961996</v>
      </c>
    </row>
    <row r="1022" spans="1:10">
      <c r="A1022" s="1">
        <v>1</v>
      </c>
      <c r="B1022" s="1" t="s">
        <v>1</v>
      </c>
      <c r="C1022" s="3">
        <v>41821</v>
      </c>
      <c r="D1022" s="1">
        <v>110.66407407407408</v>
      </c>
      <c r="E1022" s="1">
        <v>4.7064990997314453</v>
      </c>
      <c r="F1022" s="1">
        <v>4.7034516334533691</v>
      </c>
      <c r="G1022" s="1">
        <v>5</v>
      </c>
      <c r="H1022" s="1">
        <v>4</v>
      </c>
      <c r="I1022" s="1">
        <f>AVERAGE(F1022:F1055)</f>
        <v>4.7330837950986977</v>
      </c>
      <c r="J1022" s="1">
        <f t="shared" si="44"/>
        <v>0.99373935410228442</v>
      </c>
    </row>
    <row r="1023" spans="1:10">
      <c r="A1023" s="1">
        <v>2</v>
      </c>
      <c r="B1023" s="1" t="s">
        <v>2</v>
      </c>
      <c r="C1023" s="3">
        <v>41821</v>
      </c>
      <c r="D1023" s="1">
        <v>111.70400000000001</v>
      </c>
      <c r="E1023" s="1">
        <v>4.7158527374267578</v>
      </c>
      <c r="F1023" s="1">
        <v>4.7250370979309082</v>
      </c>
      <c r="G1023" s="1">
        <v>4</v>
      </c>
      <c r="H1023" s="1">
        <v>3</v>
      </c>
      <c r="I1023" s="1">
        <f>I1022</f>
        <v>4.7330837950986977</v>
      </c>
      <c r="J1023" s="1">
        <f t="shared" si="44"/>
        <v>0.99829990392814882</v>
      </c>
    </row>
    <row r="1024" spans="1:10">
      <c r="A1024" s="1">
        <v>3</v>
      </c>
      <c r="B1024" s="1" t="s">
        <v>3</v>
      </c>
      <c r="C1024" s="3">
        <v>41821</v>
      </c>
      <c r="D1024" s="1">
        <v>115.17611111111111</v>
      </c>
      <c r="E1024" s="1">
        <v>4.746462345123291</v>
      </c>
      <c r="F1024" s="1">
        <v>4.7476305961608887</v>
      </c>
      <c r="G1024" s="1">
        <v>1</v>
      </c>
      <c r="H1024" s="1">
        <v>1</v>
      </c>
      <c r="I1024" s="1">
        <f t="shared" ref="I1024:I1055" si="46">I1023</f>
        <v>4.7330837950986977</v>
      </c>
      <c r="J1024" s="1">
        <f t="shared" si="44"/>
        <v>1.0030734298592505</v>
      </c>
    </row>
    <row r="1025" spans="1:10">
      <c r="A1025" s="1">
        <v>4</v>
      </c>
      <c r="B1025" s="1" t="s">
        <v>4</v>
      </c>
      <c r="C1025" s="3">
        <v>41821</v>
      </c>
      <c r="D1025" s="1">
        <v>116.4978277153558</v>
      </c>
      <c r="E1025" s="1">
        <v>4.7578725814819336</v>
      </c>
      <c r="F1025" s="1">
        <v>4.7655215263366699</v>
      </c>
      <c r="G1025" s="1">
        <v>1</v>
      </c>
      <c r="H1025" s="1">
        <v>1</v>
      </c>
      <c r="I1025" s="1">
        <f t="shared" si="46"/>
        <v>4.7330837950986977</v>
      </c>
      <c r="J1025" s="1">
        <f t="shared" si="44"/>
        <v>1.0068534031177649</v>
      </c>
    </row>
    <row r="1026" spans="1:10">
      <c r="A1026" s="1">
        <v>5</v>
      </c>
      <c r="B1026" s="1" t="s">
        <v>5</v>
      </c>
      <c r="C1026" s="3">
        <v>41821</v>
      </c>
      <c r="D1026" s="1">
        <v>116.3</v>
      </c>
      <c r="E1026" s="1">
        <v>4.7561731338500977</v>
      </c>
      <c r="F1026" s="1">
        <v>4.7603564262390137</v>
      </c>
      <c r="G1026" s="1">
        <v>1</v>
      </c>
      <c r="H1026" s="1">
        <v>1</v>
      </c>
      <c r="I1026" s="1">
        <f t="shared" si="46"/>
        <v>4.7330837950986977</v>
      </c>
      <c r="J1026" s="1">
        <f t="shared" si="44"/>
        <v>1.0057621272559252</v>
      </c>
    </row>
    <row r="1027" spans="1:10">
      <c r="A1027" s="1">
        <v>6</v>
      </c>
      <c r="B1027" s="1" t="s">
        <v>6</v>
      </c>
      <c r="C1027" s="3">
        <v>41821</v>
      </c>
      <c r="D1027" s="1">
        <v>110.16</v>
      </c>
      <c r="E1027" s="1">
        <v>4.7019338607788086</v>
      </c>
      <c r="F1027" s="1">
        <v>4.704923152923584</v>
      </c>
      <c r="G1027" s="1">
        <v>5</v>
      </c>
      <c r="H1027" s="1">
        <v>4</v>
      </c>
      <c r="I1027" s="1">
        <f t="shared" si="46"/>
        <v>4.7330837950986977</v>
      </c>
      <c r="J1027" s="1">
        <f t="shared" ref="J1027:J1090" si="47">F1027/I1027</f>
        <v>0.99405025488788612</v>
      </c>
    </row>
    <row r="1028" spans="1:10">
      <c r="A1028" s="1">
        <v>7</v>
      </c>
      <c r="B1028" s="1" t="s">
        <v>7</v>
      </c>
      <c r="C1028" s="3">
        <v>41821</v>
      </c>
      <c r="D1028" s="1">
        <v>111.1525</v>
      </c>
      <c r="E1028" s="1">
        <v>4.7109031677246094</v>
      </c>
      <c r="F1028" s="1">
        <v>4.7171816825866699</v>
      </c>
      <c r="G1028" s="1">
        <v>4</v>
      </c>
      <c r="H1028" s="1">
        <v>3</v>
      </c>
      <c r="I1028" s="1">
        <f t="shared" si="46"/>
        <v>4.7330837950986977</v>
      </c>
      <c r="J1028" s="1">
        <f t="shared" si="47"/>
        <v>0.99664022163974886</v>
      </c>
    </row>
    <row r="1029" spans="1:10">
      <c r="A1029" s="1">
        <v>8</v>
      </c>
      <c r="B1029" s="1" t="s">
        <v>8</v>
      </c>
      <c r="C1029" s="3">
        <v>41821</v>
      </c>
      <c r="D1029" s="1">
        <v>113.38</v>
      </c>
      <c r="E1029" s="1">
        <v>4.7307448387145996</v>
      </c>
      <c r="F1029" s="1">
        <v>4.7339611053466797</v>
      </c>
      <c r="G1029" s="1">
        <v>3</v>
      </c>
      <c r="H1029" s="1">
        <v>2</v>
      </c>
      <c r="I1029" s="1">
        <f t="shared" si="46"/>
        <v>4.7330837950986977</v>
      </c>
      <c r="J1029" s="1">
        <f t="shared" si="47"/>
        <v>1.0001853570073893</v>
      </c>
    </row>
    <row r="1030" spans="1:10">
      <c r="A1030" s="1">
        <v>9</v>
      </c>
      <c r="B1030" s="1" t="s">
        <v>9</v>
      </c>
      <c r="C1030" s="3">
        <v>41821</v>
      </c>
      <c r="D1030" s="1">
        <v>113.419</v>
      </c>
      <c r="E1030" s="1">
        <v>4.7310891151428223</v>
      </c>
      <c r="F1030" s="1">
        <v>4.7314395904541016</v>
      </c>
      <c r="G1030" s="1">
        <v>4</v>
      </c>
      <c r="H1030" s="1">
        <v>3</v>
      </c>
      <c r="I1030" s="1">
        <f t="shared" si="46"/>
        <v>4.7330837950986977</v>
      </c>
      <c r="J1030" s="1">
        <f t="shared" si="47"/>
        <v>0.99965261450762843</v>
      </c>
    </row>
    <row r="1031" spans="1:10">
      <c r="A1031" s="1">
        <v>10</v>
      </c>
      <c r="B1031" s="1" t="s">
        <v>10</v>
      </c>
      <c r="C1031" s="3">
        <v>41821</v>
      </c>
      <c r="D1031" s="1">
        <v>112.38077255537547</v>
      </c>
      <c r="E1031" s="1">
        <v>4.7218928337097168</v>
      </c>
      <c r="F1031" s="1">
        <v>4.7255654335021973</v>
      </c>
      <c r="G1031" s="1">
        <v>4</v>
      </c>
      <c r="H1031" s="1">
        <v>3</v>
      </c>
      <c r="I1031" s="1">
        <f t="shared" si="46"/>
        <v>4.7330837950986977</v>
      </c>
      <c r="J1031" s="1">
        <f t="shared" si="47"/>
        <v>0.99841153000411997</v>
      </c>
    </row>
    <row r="1032" spans="1:10">
      <c r="A1032" s="1">
        <v>11</v>
      </c>
      <c r="B1032" s="1" t="s">
        <v>11</v>
      </c>
      <c r="C1032" s="3">
        <v>41821</v>
      </c>
      <c r="D1032" s="1">
        <v>113.07290322580644</v>
      </c>
      <c r="E1032" s="1">
        <v>4.7280325889587402</v>
      </c>
      <c r="F1032" s="1">
        <v>4.7288804054260254</v>
      </c>
      <c r="G1032" s="1">
        <v>4</v>
      </c>
      <c r="H1032" s="1">
        <v>3</v>
      </c>
      <c r="I1032" s="1">
        <f t="shared" si="46"/>
        <v>4.7330837950986977</v>
      </c>
      <c r="J1032" s="1">
        <f t="shared" si="47"/>
        <v>0.9991119131089492</v>
      </c>
    </row>
    <row r="1033" spans="1:10">
      <c r="A1033" s="1">
        <v>12</v>
      </c>
      <c r="B1033" s="1" t="s">
        <v>12</v>
      </c>
      <c r="C1033" s="3">
        <v>41821</v>
      </c>
      <c r="D1033" s="1">
        <v>112.47055555555556</v>
      </c>
      <c r="E1033" s="1">
        <v>4.722691535949707</v>
      </c>
      <c r="F1033" s="1">
        <v>4.7288789749145508</v>
      </c>
      <c r="G1033" s="1">
        <v>4</v>
      </c>
      <c r="H1033" s="1">
        <v>3</v>
      </c>
      <c r="I1033" s="1">
        <f t="shared" si="46"/>
        <v>4.7330837950986977</v>
      </c>
      <c r="J1033" s="1">
        <f t="shared" si="47"/>
        <v>0.9991116108722814</v>
      </c>
    </row>
    <row r="1034" spans="1:10">
      <c r="A1034" s="1">
        <v>13</v>
      </c>
      <c r="B1034" s="1" t="s">
        <v>13</v>
      </c>
      <c r="C1034" s="3">
        <v>41821</v>
      </c>
      <c r="D1034" s="1">
        <v>116.60554687499999</v>
      </c>
      <c r="E1034" s="1">
        <v>4.7587966918945313</v>
      </c>
      <c r="F1034" s="1">
        <v>4.7576308250427246</v>
      </c>
      <c r="G1034" s="1">
        <v>1</v>
      </c>
      <c r="H1034" s="1">
        <v>1</v>
      </c>
      <c r="I1034" s="1">
        <f t="shared" si="46"/>
        <v>4.7330837950986977</v>
      </c>
      <c r="J1034" s="1">
        <f t="shared" si="47"/>
        <v>1.0051862656582262</v>
      </c>
    </row>
    <row r="1035" spans="1:10">
      <c r="A1035" s="1">
        <v>14</v>
      </c>
      <c r="B1035" s="1" t="s">
        <v>14</v>
      </c>
      <c r="C1035" s="3">
        <v>41821</v>
      </c>
      <c r="D1035" s="1">
        <v>111.65651006711408</v>
      </c>
      <c r="E1035" s="1">
        <v>4.7154273986816406</v>
      </c>
      <c r="F1035" s="1">
        <v>4.7163848876953125</v>
      </c>
      <c r="G1035" s="1">
        <v>3</v>
      </c>
      <c r="H1035" s="1">
        <v>2</v>
      </c>
      <c r="I1035" s="1">
        <f t="shared" si="46"/>
        <v>4.7330837950986977</v>
      </c>
      <c r="J1035" s="1">
        <f t="shared" si="47"/>
        <v>0.99647187581578889</v>
      </c>
    </row>
    <row r="1036" spans="1:10">
      <c r="A1036" s="1">
        <v>15</v>
      </c>
      <c r="B1036" s="1" t="s">
        <v>15</v>
      </c>
      <c r="C1036" s="3">
        <v>41821</v>
      </c>
      <c r="D1036" s="1">
        <v>112.63239436619719</v>
      </c>
      <c r="E1036" s="1">
        <v>4.7241291999816895</v>
      </c>
      <c r="F1036" s="1">
        <v>4.7235007286071777</v>
      </c>
      <c r="G1036" s="1">
        <v>4</v>
      </c>
      <c r="H1036" s="1">
        <v>3</v>
      </c>
      <c r="I1036" s="1">
        <f t="shared" si="46"/>
        <v>4.7330837950986977</v>
      </c>
      <c r="J1036" s="1">
        <f t="shared" si="47"/>
        <v>0.9979753017469406</v>
      </c>
    </row>
    <row r="1037" spans="1:10">
      <c r="A1037" s="1">
        <v>16</v>
      </c>
      <c r="B1037" s="1" t="s">
        <v>16</v>
      </c>
      <c r="C1037" s="3">
        <v>41821</v>
      </c>
      <c r="D1037" s="1">
        <v>114.81478260869565</v>
      </c>
      <c r="E1037" s="1">
        <v>4.7433204650878906</v>
      </c>
      <c r="F1037" s="1">
        <v>4.7483377456665039</v>
      </c>
      <c r="G1037" s="1">
        <v>2</v>
      </c>
      <c r="H1037" s="1">
        <v>2</v>
      </c>
      <c r="I1037" s="1">
        <f t="shared" si="46"/>
        <v>4.7330837950986977</v>
      </c>
      <c r="J1037" s="1">
        <f t="shared" si="47"/>
        <v>1.0032228355186954</v>
      </c>
    </row>
    <row r="1038" spans="1:10">
      <c r="A1038" s="1">
        <v>17</v>
      </c>
      <c r="B1038" s="1" t="s">
        <v>17</v>
      </c>
      <c r="C1038" s="3">
        <v>41821</v>
      </c>
      <c r="D1038" s="1">
        <v>119.51</v>
      </c>
      <c r="E1038" s="1">
        <v>4.7834000587463379</v>
      </c>
      <c r="F1038" s="1">
        <v>4.7800350189208984</v>
      </c>
      <c r="G1038" s="1">
        <v>1</v>
      </c>
      <c r="H1038" s="1">
        <v>1</v>
      </c>
      <c r="I1038" s="1">
        <f t="shared" si="46"/>
        <v>4.7330837950986977</v>
      </c>
      <c r="J1038" s="1">
        <f t="shared" si="47"/>
        <v>1.0099197956036232</v>
      </c>
    </row>
    <row r="1039" spans="1:10">
      <c r="A1039" s="1">
        <v>18</v>
      </c>
      <c r="B1039" s="1" t="s">
        <v>18</v>
      </c>
      <c r="C1039" s="3">
        <v>41821</v>
      </c>
      <c r="D1039" s="1">
        <v>111.28423487544484</v>
      </c>
      <c r="E1039" s="1">
        <v>4.7120876312255859</v>
      </c>
      <c r="F1039" s="1">
        <v>4.7205071449279785</v>
      </c>
      <c r="G1039" s="1">
        <v>3</v>
      </c>
      <c r="H1039" s="1">
        <v>2</v>
      </c>
      <c r="I1039" s="1">
        <f t="shared" si="46"/>
        <v>4.7330837950986977</v>
      </c>
      <c r="J1039" s="1">
        <f t="shared" si="47"/>
        <v>0.99734282114680861</v>
      </c>
    </row>
    <row r="1040" spans="1:10">
      <c r="A1040" s="1">
        <v>19</v>
      </c>
      <c r="B1040" s="1" t="s">
        <v>19</v>
      </c>
      <c r="C1040" s="3">
        <v>41821</v>
      </c>
      <c r="D1040" s="1">
        <v>113.5453807106599</v>
      </c>
      <c r="E1040" s="1">
        <v>4.7322025299072266</v>
      </c>
      <c r="F1040" s="1">
        <v>4.7393746376037598</v>
      </c>
      <c r="G1040" s="1">
        <v>3</v>
      </c>
      <c r="H1040" s="1">
        <v>2</v>
      </c>
      <c r="I1040" s="1">
        <f t="shared" si="46"/>
        <v>4.7330837950986977</v>
      </c>
      <c r="J1040" s="1">
        <f t="shared" si="47"/>
        <v>1.0013291213038689</v>
      </c>
    </row>
    <row r="1041" spans="1:10">
      <c r="A1041" s="1">
        <v>20</v>
      </c>
      <c r="B1041" s="1" t="s">
        <v>20</v>
      </c>
      <c r="C1041" s="3">
        <v>41821</v>
      </c>
      <c r="D1041" s="1">
        <v>117.19</v>
      </c>
      <c r="E1041" s="1">
        <v>4.763796329498291</v>
      </c>
      <c r="F1041" s="1">
        <v>4.7525773048400879</v>
      </c>
      <c r="G1041" s="1">
        <v>2</v>
      </c>
      <c r="H1041" s="1">
        <v>2</v>
      </c>
      <c r="I1041" s="1">
        <f t="shared" si="46"/>
        <v>4.7330837950986977</v>
      </c>
      <c r="J1041" s="1">
        <f t="shared" si="47"/>
        <v>1.0041185642564741</v>
      </c>
    </row>
    <row r="1042" spans="1:10">
      <c r="A1042" s="1">
        <v>21</v>
      </c>
      <c r="B1042" s="1" t="s">
        <v>21</v>
      </c>
      <c r="C1042" s="3">
        <v>41821</v>
      </c>
      <c r="D1042" s="1">
        <v>112.37269841269841</v>
      </c>
      <c r="E1042" s="1">
        <v>4.7218208312988281</v>
      </c>
      <c r="F1042" s="1">
        <v>4.7274460792541504</v>
      </c>
      <c r="G1042" s="1">
        <v>4</v>
      </c>
      <c r="H1042" s="1">
        <v>3</v>
      </c>
      <c r="I1042" s="1">
        <f t="shared" si="46"/>
        <v>4.7330837950986977</v>
      </c>
      <c r="J1042" s="1">
        <f t="shared" si="47"/>
        <v>0.99880887047671008</v>
      </c>
    </row>
    <row r="1043" spans="1:10">
      <c r="A1043" s="1">
        <v>22</v>
      </c>
      <c r="B1043" s="1" t="s">
        <v>22</v>
      </c>
      <c r="C1043" s="3">
        <v>41821</v>
      </c>
      <c r="D1043" s="1">
        <v>113.12070175438595</v>
      </c>
      <c r="E1043" s="1">
        <v>4.7284555435180664</v>
      </c>
      <c r="F1043" s="1">
        <v>4.7309608459472656</v>
      </c>
      <c r="G1043" s="1">
        <v>4</v>
      </c>
      <c r="H1043" s="1">
        <v>3</v>
      </c>
      <c r="I1043" s="1">
        <f t="shared" si="46"/>
        <v>4.7330837950986977</v>
      </c>
      <c r="J1043" s="1">
        <f t="shared" si="47"/>
        <v>0.9995514659694742</v>
      </c>
    </row>
    <row r="1044" spans="1:10">
      <c r="A1044" s="1">
        <v>23</v>
      </c>
      <c r="B1044" s="1" t="s">
        <v>23</v>
      </c>
      <c r="C1044" s="3">
        <v>41821</v>
      </c>
      <c r="D1044" s="1">
        <v>114.35838235294118</v>
      </c>
      <c r="E1044" s="1">
        <v>4.7393374443054199</v>
      </c>
      <c r="F1044" s="1">
        <v>4.7357101440429688</v>
      </c>
      <c r="G1044" s="1">
        <v>4</v>
      </c>
      <c r="H1044" s="1">
        <v>3</v>
      </c>
      <c r="I1044" s="1">
        <f t="shared" si="46"/>
        <v>4.7330837950986977</v>
      </c>
      <c r="J1044" s="1">
        <f t="shared" si="47"/>
        <v>1.0005548917065425</v>
      </c>
    </row>
    <row r="1045" spans="1:10">
      <c r="A1045" s="1">
        <v>24</v>
      </c>
      <c r="B1045" s="1" t="s">
        <v>24</v>
      </c>
      <c r="C1045" s="3">
        <v>41821</v>
      </c>
      <c r="D1045" s="1">
        <v>113.24704918032788</v>
      </c>
      <c r="E1045" s="1">
        <v>4.7295718193054199</v>
      </c>
      <c r="F1045" s="1">
        <v>4.7417588233947754</v>
      </c>
      <c r="G1045" s="1">
        <v>2</v>
      </c>
      <c r="H1045" s="1">
        <v>2</v>
      </c>
      <c r="I1045" s="1">
        <f t="shared" si="46"/>
        <v>4.7330837950986977</v>
      </c>
      <c r="J1045" s="1">
        <f t="shared" si="47"/>
        <v>1.0018328490835215</v>
      </c>
    </row>
    <row r="1046" spans="1:10">
      <c r="A1046" s="1">
        <v>25</v>
      </c>
      <c r="B1046" s="1" t="s">
        <v>25</v>
      </c>
      <c r="C1046" s="3">
        <v>41821</v>
      </c>
      <c r="D1046" s="1">
        <v>113.49517391304347</v>
      </c>
      <c r="E1046" s="1">
        <v>4.7317605018615723</v>
      </c>
      <c r="F1046" s="1">
        <v>4.734504222869873</v>
      </c>
      <c r="G1046" s="1">
        <v>3</v>
      </c>
      <c r="H1046" s="1">
        <v>2</v>
      </c>
      <c r="I1046" s="1">
        <f t="shared" si="46"/>
        <v>4.7330837950986977</v>
      </c>
      <c r="J1046" s="1">
        <f t="shared" si="47"/>
        <v>1.0003001061955941</v>
      </c>
    </row>
    <row r="1047" spans="1:10">
      <c r="A1047" s="1">
        <v>26</v>
      </c>
      <c r="B1047" s="1" t="s">
        <v>26</v>
      </c>
      <c r="C1047" s="3">
        <v>41821</v>
      </c>
      <c r="D1047" s="1">
        <v>111.21</v>
      </c>
      <c r="E1047" s="1">
        <v>4.7114205360412598</v>
      </c>
      <c r="F1047" s="1">
        <v>4.7180600166320801</v>
      </c>
      <c r="G1047" s="1">
        <v>4</v>
      </c>
      <c r="H1047" s="1">
        <v>3</v>
      </c>
      <c r="I1047" s="1">
        <f t="shared" si="46"/>
        <v>4.7330837950986977</v>
      </c>
      <c r="J1047" s="1">
        <f t="shared" si="47"/>
        <v>0.99682579495377299</v>
      </c>
    </row>
    <row r="1048" spans="1:10">
      <c r="A1048" s="1">
        <v>27</v>
      </c>
      <c r="B1048" s="1" t="s">
        <v>27</v>
      </c>
      <c r="C1048" s="3">
        <v>41821</v>
      </c>
      <c r="D1048" s="1">
        <v>110.99571428571431</v>
      </c>
      <c r="E1048" s="1">
        <v>4.7094917297363281</v>
      </c>
      <c r="F1048" s="1">
        <v>4.7180342674255371</v>
      </c>
      <c r="G1048" s="1">
        <v>2</v>
      </c>
      <c r="H1048" s="1">
        <v>2</v>
      </c>
      <c r="I1048" s="1">
        <f t="shared" si="46"/>
        <v>4.7330837950986977</v>
      </c>
      <c r="J1048" s="1">
        <f t="shared" si="47"/>
        <v>0.99682035469375274</v>
      </c>
    </row>
    <row r="1049" spans="1:10">
      <c r="A1049" s="1">
        <v>28</v>
      </c>
      <c r="B1049" s="1" t="s">
        <v>28</v>
      </c>
      <c r="C1049" s="3">
        <v>41821</v>
      </c>
      <c r="D1049" s="1">
        <v>115.38</v>
      </c>
      <c r="E1049" s="1">
        <v>4.7482309341430664</v>
      </c>
      <c r="F1049" s="1">
        <v>4.7358636856079102</v>
      </c>
      <c r="G1049" s="1">
        <v>2</v>
      </c>
      <c r="H1049" s="1">
        <v>2</v>
      </c>
      <c r="I1049" s="1">
        <f t="shared" si="46"/>
        <v>4.7330837950986977</v>
      </c>
      <c r="J1049" s="1">
        <f t="shared" si="47"/>
        <v>1.0005873317755523</v>
      </c>
    </row>
    <row r="1050" spans="1:10">
      <c r="A1050" s="1">
        <v>29</v>
      </c>
      <c r="B1050" s="1" t="s">
        <v>29</v>
      </c>
      <c r="C1050" s="3">
        <v>41821</v>
      </c>
      <c r="D1050" s="1">
        <v>111.69277777777778</v>
      </c>
      <c r="E1050" s="1">
        <v>4.715752124786377</v>
      </c>
      <c r="F1050" s="1">
        <v>4.7182788848876953</v>
      </c>
      <c r="G1050" s="1">
        <v>5</v>
      </c>
      <c r="H1050" s="1">
        <v>4</v>
      </c>
      <c r="I1050" s="1">
        <f t="shared" si="46"/>
        <v>4.7330837950986977</v>
      </c>
      <c r="J1050" s="1">
        <f t="shared" si="47"/>
        <v>0.99687203716394512</v>
      </c>
    </row>
    <row r="1051" spans="1:10">
      <c r="A1051" s="1">
        <v>30</v>
      </c>
      <c r="B1051" s="1" t="s">
        <v>30</v>
      </c>
      <c r="C1051" s="3">
        <v>41821</v>
      </c>
      <c r="D1051" s="1">
        <v>111.22</v>
      </c>
      <c r="E1051" s="1">
        <v>4.711510181427002</v>
      </c>
      <c r="F1051" s="1">
        <v>4.7225689888000488</v>
      </c>
      <c r="G1051" s="1">
        <v>4</v>
      </c>
      <c r="H1051" s="1">
        <v>3</v>
      </c>
      <c r="I1051" s="1">
        <f t="shared" si="46"/>
        <v>4.7330837950986977</v>
      </c>
      <c r="J1051" s="1">
        <f t="shared" si="47"/>
        <v>0.99777844493065226</v>
      </c>
    </row>
    <row r="1052" spans="1:10">
      <c r="A1052" s="1">
        <v>31</v>
      </c>
      <c r="B1052" s="1" t="s">
        <v>31</v>
      </c>
      <c r="C1052" s="3">
        <v>41821</v>
      </c>
      <c r="D1052" s="1">
        <v>114.35516853932585</v>
      </c>
      <c r="E1052" s="1">
        <v>4.7393093109130859</v>
      </c>
      <c r="F1052" s="1">
        <v>4.7532997131347656</v>
      </c>
      <c r="G1052" s="1">
        <v>2</v>
      </c>
      <c r="H1052" s="1">
        <v>2</v>
      </c>
      <c r="I1052" s="1">
        <f t="shared" si="46"/>
        <v>4.7330837950986977</v>
      </c>
      <c r="J1052" s="1">
        <f t="shared" si="47"/>
        <v>1.0042711937737088</v>
      </c>
    </row>
    <row r="1053" spans="1:10">
      <c r="A1053" s="1">
        <v>32</v>
      </c>
      <c r="B1053" s="1" t="s">
        <v>32</v>
      </c>
      <c r="C1053" s="3">
        <v>41821</v>
      </c>
      <c r="D1053" s="1">
        <v>109.92198653198653</v>
      </c>
      <c r="E1053" s="1">
        <v>4.6997709274291992</v>
      </c>
      <c r="F1053" s="1">
        <v>4.7112207412719727</v>
      </c>
      <c r="G1053" s="1">
        <v>4</v>
      </c>
      <c r="H1053" s="1">
        <v>3</v>
      </c>
      <c r="I1053" s="1">
        <f t="shared" si="46"/>
        <v>4.7330837950986977</v>
      </c>
      <c r="J1053" s="1">
        <f t="shared" si="47"/>
        <v>0.99538080144506103</v>
      </c>
    </row>
    <row r="1054" spans="1:10">
      <c r="A1054" s="1">
        <v>33</v>
      </c>
      <c r="B1054" s="1" t="s">
        <v>33</v>
      </c>
      <c r="C1054" s="3">
        <v>41821</v>
      </c>
      <c r="D1054" s="1">
        <v>113.90676470588237</v>
      </c>
      <c r="E1054" s="1">
        <v>4.7353801727294922</v>
      </c>
      <c r="F1054" s="1">
        <v>4.7422771453857422</v>
      </c>
      <c r="G1054" s="1">
        <v>2</v>
      </c>
      <c r="H1054" s="1">
        <v>2</v>
      </c>
      <c r="I1054" s="1">
        <f t="shared" si="46"/>
        <v>4.7330837950986977</v>
      </c>
      <c r="J1054" s="1">
        <f t="shared" si="47"/>
        <v>1.0019423595028181</v>
      </c>
    </row>
    <row r="1055" spans="1:10">
      <c r="A1055" s="1">
        <v>34</v>
      </c>
      <c r="B1055" s="1" t="s">
        <v>34</v>
      </c>
      <c r="C1055" s="3">
        <v>41821</v>
      </c>
      <c r="D1055" s="1">
        <v>112.57</v>
      </c>
      <c r="E1055" s="1">
        <v>4.7235751152038574</v>
      </c>
      <c r="F1055" s="1">
        <v>4.7236895561218262</v>
      </c>
      <c r="G1055" s="1">
        <v>5</v>
      </c>
      <c r="H1055" s="1">
        <v>4</v>
      </c>
      <c r="I1055" s="1">
        <f t="shared" si="46"/>
        <v>4.7330837950986977</v>
      </c>
      <c r="J1055" s="1">
        <f t="shared" si="47"/>
        <v>0.99801519698708918</v>
      </c>
    </row>
    <row r="1056" spans="1:10">
      <c r="A1056" s="1">
        <v>1</v>
      </c>
      <c r="B1056" s="1" t="s">
        <v>1</v>
      </c>
      <c r="C1056" s="4">
        <v>41852</v>
      </c>
      <c r="D1056" s="1">
        <v>110.89111111111112</v>
      </c>
      <c r="E1056" s="1">
        <v>4.7085485458374023</v>
      </c>
      <c r="F1056" s="1">
        <v>4.7074179649353027</v>
      </c>
      <c r="G1056" s="1">
        <v>5</v>
      </c>
      <c r="H1056" s="1">
        <v>4</v>
      </c>
      <c r="I1056" s="1">
        <f>AVERAGE(F1056:F1089)</f>
        <v>4.7380358050851257</v>
      </c>
      <c r="J1056" s="1">
        <f t="shared" si="47"/>
        <v>0.99353786222616502</v>
      </c>
    </row>
    <row r="1057" spans="1:10">
      <c r="A1057" s="1">
        <v>2</v>
      </c>
      <c r="B1057" s="1" t="s">
        <v>2</v>
      </c>
      <c r="C1057" s="4">
        <v>41852</v>
      </c>
      <c r="D1057" s="1">
        <v>112.46221276595745</v>
      </c>
      <c r="E1057" s="1">
        <v>4.7226171493530273</v>
      </c>
      <c r="F1057" s="1">
        <v>4.7296199798583984</v>
      </c>
      <c r="G1057" s="1">
        <v>4</v>
      </c>
      <c r="H1057" s="1">
        <v>3</v>
      </c>
      <c r="I1057" s="1">
        <f>I1056</f>
        <v>4.7380358050851257</v>
      </c>
      <c r="J1057" s="1">
        <f t="shared" si="47"/>
        <v>0.99822377340042578</v>
      </c>
    </row>
    <row r="1058" spans="1:10">
      <c r="A1058" s="1">
        <v>3</v>
      </c>
      <c r="B1058" s="1" t="s">
        <v>3</v>
      </c>
      <c r="C1058" s="4">
        <v>41852</v>
      </c>
      <c r="D1058" s="1">
        <v>116.13259259259257</v>
      </c>
      <c r="E1058" s="1">
        <v>4.754732608795166</v>
      </c>
      <c r="F1058" s="1">
        <v>4.7531018257141113</v>
      </c>
      <c r="G1058" s="1">
        <v>1</v>
      </c>
      <c r="H1058" s="1">
        <v>1</v>
      </c>
      <c r="I1058" s="1">
        <f t="shared" ref="I1058:I1089" si="48">I1057</f>
        <v>4.7380358050851257</v>
      </c>
      <c r="J1058" s="1">
        <f t="shared" si="47"/>
        <v>1.0031798030341637</v>
      </c>
    </row>
    <row r="1059" spans="1:10">
      <c r="A1059" s="1">
        <v>4</v>
      </c>
      <c r="B1059" s="1" t="s">
        <v>4</v>
      </c>
      <c r="C1059" s="4">
        <v>41852</v>
      </c>
      <c r="D1059" s="1">
        <v>117.55</v>
      </c>
      <c r="E1059" s="1">
        <v>4.7668638229370117</v>
      </c>
      <c r="F1059" s="1">
        <v>4.7714643478393555</v>
      </c>
      <c r="G1059" s="1">
        <v>1</v>
      </c>
      <c r="H1059" s="1">
        <v>1</v>
      </c>
      <c r="I1059" s="1">
        <f t="shared" si="48"/>
        <v>4.7380358050851257</v>
      </c>
      <c r="J1059" s="1">
        <f t="shared" si="47"/>
        <v>1.0070553588299929</v>
      </c>
    </row>
    <row r="1060" spans="1:10">
      <c r="A1060" s="1">
        <v>5</v>
      </c>
      <c r="B1060" s="1" t="s">
        <v>5</v>
      </c>
      <c r="C1060" s="4">
        <v>41852</v>
      </c>
      <c r="D1060" s="1">
        <v>117.08</v>
      </c>
      <c r="E1060" s="1">
        <v>4.7628574371337891</v>
      </c>
      <c r="F1060" s="1">
        <v>4.7663693428039551</v>
      </c>
      <c r="G1060" s="1">
        <v>1</v>
      </c>
      <c r="H1060" s="1">
        <v>1</v>
      </c>
      <c r="I1060" s="1">
        <f t="shared" si="48"/>
        <v>4.7380358050851257</v>
      </c>
      <c r="J1060" s="1">
        <f t="shared" si="47"/>
        <v>1.0059800176453755</v>
      </c>
    </row>
    <row r="1061" spans="1:10">
      <c r="A1061" s="1">
        <v>6</v>
      </c>
      <c r="B1061" s="1" t="s">
        <v>6</v>
      </c>
      <c r="C1061" s="4">
        <v>41852</v>
      </c>
      <c r="D1061" s="1">
        <v>109.59</v>
      </c>
      <c r="E1061" s="1">
        <v>4.6967463493347168</v>
      </c>
      <c r="F1061" s="1">
        <v>4.7090559005737305</v>
      </c>
      <c r="G1061" s="1">
        <v>5</v>
      </c>
      <c r="H1061" s="1">
        <v>4</v>
      </c>
      <c r="I1061" s="1">
        <f t="shared" si="48"/>
        <v>4.7380358050851257</v>
      </c>
      <c r="J1061" s="1">
        <f t="shared" si="47"/>
        <v>0.99388356152136037</v>
      </c>
    </row>
    <row r="1062" spans="1:10">
      <c r="A1062" s="1">
        <v>7</v>
      </c>
      <c r="B1062" s="1" t="s">
        <v>7</v>
      </c>
      <c r="C1062" s="4">
        <v>41852</v>
      </c>
      <c r="D1062" s="1">
        <v>113.25749999999999</v>
      </c>
      <c r="E1062" s="1">
        <v>4.7296638488769531</v>
      </c>
      <c r="F1062" s="1">
        <v>4.7218589782714844</v>
      </c>
      <c r="G1062" s="1">
        <v>4</v>
      </c>
      <c r="H1062" s="1">
        <v>3</v>
      </c>
      <c r="I1062" s="1">
        <f t="shared" si="48"/>
        <v>4.7380358050851257</v>
      </c>
      <c r="J1062" s="1">
        <f t="shared" si="47"/>
        <v>0.99658575251873793</v>
      </c>
    </row>
    <row r="1063" spans="1:10">
      <c r="A1063" s="1">
        <v>8</v>
      </c>
      <c r="B1063" s="1" t="s">
        <v>8</v>
      </c>
      <c r="C1063" s="4">
        <v>41852</v>
      </c>
      <c r="D1063" s="1">
        <v>113.94</v>
      </c>
      <c r="E1063" s="1">
        <v>4.7356719970703125</v>
      </c>
      <c r="F1063" s="1">
        <v>4.7388925552368164</v>
      </c>
      <c r="G1063" s="1">
        <v>3</v>
      </c>
      <c r="H1063" s="1">
        <v>2</v>
      </c>
      <c r="I1063" s="1">
        <f t="shared" si="48"/>
        <v>4.7380358050851257</v>
      </c>
      <c r="J1063" s="1">
        <f t="shared" si="47"/>
        <v>1.0001808239082473</v>
      </c>
    </row>
    <row r="1064" spans="1:10">
      <c r="A1064" s="1">
        <v>9</v>
      </c>
      <c r="B1064" s="1" t="s">
        <v>9</v>
      </c>
      <c r="C1064" s="4">
        <v>41852</v>
      </c>
      <c r="D1064" s="1">
        <v>113.63</v>
      </c>
      <c r="E1064" s="1">
        <v>4.7329473495483398</v>
      </c>
      <c r="F1064" s="1">
        <v>4.7359523773193359</v>
      </c>
      <c r="G1064" s="1">
        <v>4</v>
      </c>
      <c r="H1064" s="1">
        <v>3</v>
      </c>
      <c r="I1064" s="1">
        <f t="shared" si="48"/>
        <v>4.7380358050851257</v>
      </c>
      <c r="J1064" s="1">
        <f t="shared" si="47"/>
        <v>0.99956027606132614</v>
      </c>
    </row>
    <row r="1065" spans="1:10">
      <c r="A1065" s="1">
        <v>10</v>
      </c>
      <c r="B1065" s="1" t="s">
        <v>10</v>
      </c>
      <c r="C1065" s="4">
        <v>41852</v>
      </c>
      <c r="D1065" s="1">
        <v>112.88011345218801</v>
      </c>
      <c r="E1065" s="1">
        <v>4.7263264656066895</v>
      </c>
      <c r="F1065" s="1">
        <v>4.7299718856811523</v>
      </c>
      <c r="G1065" s="1">
        <v>4</v>
      </c>
      <c r="H1065" s="1">
        <v>3</v>
      </c>
      <c r="I1065" s="1">
        <f t="shared" si="48"/>
        <v>4.7380358050851257</v>
      </c>
      <c r="J1065" s="1">
        <f t="shared" si="47"/>
        <v>0.99829804591275595</v>
      </c>
    </row>
    <row r="1066" spans="1:10">
      <c r="A1066" s="1">
        <v>11</v>
      </c>
      <c r="B1066" s="1" t="s">
        <v>11</v>
      </c>
      <c r="C1066" s="4">
        <v>41852</v>
      </c>
      <c r="D1066" s="1">
        <v>113.58651305683561</v>
      </c>
      <c r="E1066" s="1">
        <v>4.7325649261474609</v>
      </c>
      <c r="F1066" s="1">
        <v>4.7334561347961426</v>
      </c>
      <c r="G1066" s="1">
        <v>4</v>
      </c>
      <c r="H1066" s="1">
        <v>3</v>
      </c>
      <c r="I1066" s="1">
        <f t="shared" si="48"/>
        <v>4.7380358050851257</v>
      </c>
      <c r="J1066" s="1">
        <f t="shared" si="47"/>
        <v>0.99903342429703301</v>
      </c>
    </row>
    <row r="1067" spans="1:10">
      <c r="A1067" s="1">
        <v>12</v>
      </c>
      <c r="B1067" s="1" t="s">
        <v>12</v>
      </c>
      <c r="C1067" s="4">
        <v>41852</v>
      </c>
      <c r="D1067" s="1">
        <v>112.8912164750958</v>
      </c>
      <c r="E1067" s="1">
        <v>4.7264246940612793</v>
      </c>
      <c r="F1067" s="1">
        <v>4.7334604263305664</v>
      </c>
      <c r="G1067" s="1">
        <v>4</v>
      </c>
      <c r="H1067" s="1">
        <v>3</v>
      </c>
      <c r="I1067" s="1">
        <f t="shared" si="48"/>
        <v>4.7380358050851257</v>
      </c>
      <c r="J1067" s="1">
        <f t="shared" si="47"/>
        <v>0.99903433005937847</v>
      </c>
    </row>
    <row r="1068" spans="1:10">
      <c r="A1068" s="1">
        <v>13</v>
      </c>
      <c r="B1068" s="1" t="s">
        <v>13</v>
      </c>
      <c r="C1068" s="4">
        <v>41852</v>
      </c>
      <c r="D1068" s="1">
        <v>116.86023437499999</v>
      </c>
      <c r="E1068" s="1">
        <v>4.7609786987304688</v>
      </c>
      <c r="F1068" s="1">
        <v>4.7637157440185547</v>
      </c>
      <c r="G1068" s="1">
        <v>1</v>
      </c>
      <c r="H1068" s="1">
        <v>1</v>
      </c>
      <c r="I1068" s="1">
        <f t="shared" si="48"/>
        <v>4.7380358050851257</v>
      </c>
      <c r="J1068" s="1">
        <f t="shared" si="47"/>
        <v>1.0054199545950808</v>
      </c>
    </row>
    <row r="1069" spans="1:10">
      <c r="A1069" s="1">
        <v>14</v>
      </c>
      <c r="B1069" s="1" t="s">
        <v>14</v>
      </c>
      <c r="C1069" s="4">
        <v>41852</v>
      </c>
      <c r="D1069" s="1">
        <v>111.66469798657717</v>
      </c>
      <c r="E1069" s="1">
        <v>4.7155008316040039</v>
      </c>
      <c r="F1069" s="1">
        <v>4.7211613655090332</v>
      </c>
      <c r="G1069" s="1">
        <v>3</v>
      </c>
      <c r="H1069" s="1">
        <v>2</v>
      </c>
      <c r="I1069" s="1">
        <f t="shared" si="48"/>
        <v>4.7380358050851257</v>
      </c>
      <c r="J1069" s="1">
        <f t="shared" si="47"/>
        <v>0.99643851581746556</v>
      </c>
    </row>
    <row r="1070" spans="1:10">
      <c r="A1070" s="1">
        <v>15</v>
      </c>
      <c r="B1070" s="1" t="s">
        <v>15</v>
      </c>
      <c r="C1070" s="4">
        <v>41852</v>
      </c>
      <c r="D1070" s="1">
        <v>112.34859154929578</v>
      </c>
      <c r="E1070" s="1">
        <v>4.7216062545776367</v>
      </c>
      <c r="F1070" s="1">
        <v>4.727902889251709</v>
      </c>
      <c r="G1070" s="1">
        <v>4</v>
      </c>
      <c r="H1070" s="1">
        <v>3</v>
      </c>
      <c r="I1070" s="1">
        <f t="shared" si="48"/>
        <v>4.7380358050851257</v>
      </c>
      <c r="J1070" s="1">
        <f t="shared" si="47"/>
        <v>0.99786136782196933</v>
      </c>
    </row>
    <row r="1071" spans="1:10">
      <c r="A1071" s="1">
        <v>16</v>
      </c>
      <c r="B1071" s="1" t="s">
        <v>16</v>
      </c>
      <c r="C1071" s="4">
        <v>41852</v>
      </c>
      <c r="D1071" s="1">
        <v>115.10478260869564</v>
      </c>
      <c r="E1071" s="1">
        <v>4.7458429336547852</v>
      </c>
      <c r="F1071" s="1">
        <v>4.753537654876709</v>
      </c>
      <c r="G1071" s="1">
        <v>2</v>
      </c>
      <c r="H1071" s="1">
        <v>2</v>
      </c>
      <c r="I1071" s="1">
        <f t="shared" si="48"/>
        <v>4.7380358050851257</v>
      </c>
      <c r="J1071" s="1">
        <f t="shared" si="47"/>
        <v>1.0032717882323612</v>
      </c>
    </row>
    <row r="1072" spans="1:10">
      <c r="A1072" s="1">
        <v>17</v>
      </c>
      <c r="B1072" s="1" t="s">
        <v>17</v>
      </c>
      <c r="C1072" s="4">
        <v>41852</v>
      </c>
      <c r="D1072" s="1">
        <v>120.18</v>
      </c>
      <c r="E1072" s="1">
        <v>4.7889904975891113</v>
      </c>
      <c r="F1072" s="1">
        <v>4.7865052223205566</v>
      </c>
      <c r="G1072" s="1">
        <v>1</v>
      </c>
      <c r="H1072" s="1">
        <v>1</v>
      </c>
      <c r="I1072" s="1">
        <f t="shared" si="48"/>
        <v>4.7380358050851257</v>
      </c>
      <c r="J1072" s="1">
        <f t="shared" si="47"/>
        <v>1.0102298545704131</v>
      </c>
    </row>
    <row r="1073" spans="1:10">
      <c r="A1073" s="1">
        <v>18</v>
      </c>
      <c r="B1073" s="1" t="s">
        <v>18</v>
      </c>
      <c r="C1073" s="4">
        <v>41852</v>
      </c>
      <c r="D1073" s="1">
        <v>111.84135231316726</v>
      </c>
      <c r="E1073" s="1">
        <v>4.7170815467834473</v>
      </c>
      <c r="F1073" s="1">
        <v>4.7253804206848145</v>
      </c>
      <c r="G1073" s="1">
        <v>3</v>
      </c>
      <c r="H1073" s="1">
        <v>2</v>
      </c>
      <c r="I1073" s="1">
        <f t="shared" si="48"/>
        <v>4.7380358050851257</v>
      </c>
      <c r="J1073" s="1">
        <f t="shared" si="47"/>
        <v>0.99732898084334254</v>
      </c>
    </row>
    <row r="1074" spans="1:10">
      <c r="A1074" s="1">
        <v>19</v>
      </c>
      <c r="B1074" s="1" t="s">
        <v>19</v>
      </c>
      <c r="C1074" s="4">
        <v>41852</v>
      </c>
      <c r="D1074" s="1">
        <v>114.30939086294416</v>
      </c>
      <c r="E1074" s="1">
        <v>4.7389087677001953</v>
      </c>
      <c r="F1074" s="1">
        <v>4.7443885803222656</v>
      </c>
      <c r="G1074" s="1">
        <v>3</v>
      </c>
      <c r="H1074" s="1">
        <v>2</v>
      </c>
      <c r="I1074" s="1">
        <f t="shared" si="48"/>
        <v>4.7380358050851257</v>
      </c>
      <c r="J1074" s="1">
        <f t="shared" si="47"/>
        <v>1.0013408035520377</v>
      </c>
    </row>
    <row r="1075" spans="1:10">
      <c r="A1075" s="1">
        <v>20</v>
      </c>
      <c r="B1075" s="1" t="s">
        <v>20</v>
      </c>
      <c r="C1075" s="4">
        <v>41852</v>
      </c>
      <c r="D1075" s="1">
        <v>116</v>
      </c>
      <c r="E1075" s="1">
        <v>4.7535901069641113</v>
      </c>
      <c r="F1075" s="1">
        <v>4.7582006454467773</v>
      </c>
      <c r="G1075" s="1">
        <v>2</v>
      </c>
      <c r="H1075" s="1">
        <v>2</v>
      </c>
      <c r="I1075" s="1">
        <f t="shared" si="48"/>
        <v>4.7380358050851257</v>
      </c>
      <c r="J1075" s="1">
        <f t="shared" si="47"/>
        <v>1.004255949340866</v>
      </c>
    </row>
    <row r="1076" spans="1:10">
      <c r="A1076" s="1">
        <v>21</v>
      </c>
      <c r="B1076" s="1" t="s">
        <v>21</v>
      </c>
      <c r="C1076" s="4">
        <v>41852</v>
      </c>
      <c r="D1076" s="1">
        <v>112.66428571428571</v>
      </c>
      <c r="E1076" s="1">
        <v>4.7244124412536621</v>
      </c>
      <c r="F1076" s="1">
        <v>4.732602596282959</v>
      </c>
      <c r="G1076" s="1">
        <v>4</v>
      </c>
      <c r="H1076" s="1">
        <v>3</v>
      </c>
      <c r="I1076" s="1">
        <f t="shared" si="48"/>
        <v>4.7380358050851257</v>
      </c>
      <c r="J1076" s="1">
        <f t="shared" si="47"/>
        <v>0.99885327823054115</v>
      </c>
    </row>
    <row r="1077" spans="1:10">
      <c r="A1077" s="1">
        <v>22</v>
      </c>
      <c r="B1077" s="1" t="s">
        <v>22</v>
      </c>
      <c r="C1077" s="4">
        <v>41852</v>
      </c>
      <c r="D1077" s="1">
        <v>113.87412280701753</v>
      </c>
      <c r="E1077" s="1">
        <v>4.7350935935974121</v>
      </c>
      <c r="F1077" s="1">
        <v>4.7355251312255859</v>
      </c>
      <c r="G1077" s="1">
        <v>4</v>
      </c>
      <c r="H1077" s="1">
        <v>3</v>
      </c>
      <c r="I1077" s="1">
        <f t="shared" si="48"/>
        <v>4.7380358050851257</v>
      </c>
      <c r="J1077" s="1">
        <f t="shared" si="47"/>
        <v>0.99947010238781964</v>
      </c>
    </row>
    <row r="1078" spans="1:10">
      <c r="A1078" s="1">
        <v>23</v>
      </c>
      <c r="B1078" s="1" t="s">
        <v>23</v>
      </c>
      <c r="C1078" s="4">
        <v>41852</v>
      </c>
      <c r="D1078" s="1">
        <v>113.54235294117647</v>
      </c>
      <c r="E1078" s="1">
        <v>4.7321758270263672</v>
      </c>
      <c r="F1078" s="1">
        <v>4.7405815124511719</v>
      </c>
      <c r="G1078" s="1">
        <v>4</v>
      </c>
      <c r="H1078" s="1">
        <v>3</v>
      </c>
      <c r="I1078" s="1">
        <f t="shared" si="48"/>
        <v>4.7380358050851257</v>
      </c>
      <c r="J1078" s="1">
        <f t="shared" si="47"/>
        <v>1.0005372917113278</v>
      </c>
    </row>
    <row r="1079" spans="1:10">
      <c r="A1079" s="1">
        <v>24</v>
      </c>
      <c r="B1079" s="1" t="s">
        <v>24</v>
      </c>
      <c r="C1079" s="4">
        <v>41852</v>
      </c>
      <c r="D1079" s="1">
        <v>113.3416393442623</v>
      </c>
      <c r="E1079" s="1">
        <v>4.7304067611694336</v>
      </c>
      <c r="F1079" s="1">
        <v>4.7469267845153809</v>
      </c>
      <c r="G1079" s="1">
        <v>2</v>
      </c>
      <c r="H1079" s="1">
        <v>2</v>
      </c>
      <c r="I1079" s="1">
        <f t="shared" si="48"/>
        <v>4.7380358050851257</v>
      </c>
      <c r="J1079" s="1">
        <f t="shared" si="47"/>
        <v>1.0018765116592645</v>
      </c>
    </row>
    <row r="1080" spans="1:10">
      <c r="A1080" s="1">
        <v>25</v>
      </c>
      <c r="B1080" s="1" t="s">
        <v>25</v>
      </c>
      <c r="C1080" s="4">
        <v>41852</v>
      </c>
      <c r="D1080" s="1">
        <v>114.51256521739131</v>
      </c>
      <c r="E1080" s="1">
        <v>4.7406845092773438</v>
      </c>
      <c r="F1080" s="1">
        <v>4.7393970489501953</v>
      </c>
      <c r="G1080" s="1">
        <v>3</v>
      </c>
      <c r="H1080" s="1">
        <v>2</v>
      </c>
      <c r="I1080" s="1">
        <f t="shared" si="48"/>
        <v>4.7380358050851257</v>
      </c>
      <c r="J1080" s="1">
        <f t="shared" si="47"/>
        <v>1.0002873013039726</v>
      </c>
    </row>
    <row r="1081" spans="1:10">
      <c r="A1081" s="1">
        <v>26</v>
      </c>
      <c r="B1081" s="1" t="s">
        <v>26</v>
      </c>
      <c r="C1081" s="4">
        <v>41852</v>
      </c>
      <c r="D1081" s="1">
        <v>111.75</v>
      </c>
      <c r="E1081" s="1">
        <v>4.7162642478942871</v>
      </c>
      <c r="F1081" s="1">
        <v>4.7228331565856934</v>
      </c>
      <c r="G1081" s="1">
        <v>4</v>
      </c>
      <c r="H1081" s="1">
        <v>3</v>
      </c>
      <c r="I1081" s="1">
        <f t="shared" si="48"/>
        <v>4.7380358050851257</v>
      </c>
      <c r="J1081" s="1">
        <f t="shared" si="47"/>
        <v>0.99679136057116413</v>
      </c>
    </row>
    <row r="1082" spans="1:10">
      <c r="A1082" s="1">
        <v>27</v>
      </c>
      <c r="B1082" s="1" t="s">
        <v>27</v>
      </c>
      <c r="C1082" s="4">
        <v>41852</v>
      </c>
      <c r="D1082" s="1">
        <v>111.44091185410335</v>
      </c>
      <c r="E1082" s="1">
        <v>4.7134943008422852</v>
      </c>
      <c r="F1082" s="1">
        <v>4.7229018211364746</v>
      </c>
      <c r="G1082" s="1">
        <v>2</v>
      </c>
      <c r="H1082" s="1">
        <v>2</v>
      </c>
      <c r="I1082" s="1">
        <f t="shared" si="48"/>
        <v>4.7380358050851257</v>
      </c>
      <c r="J1082" s="1">
        <f t="shared" si="47"/>
        <v>0.99680585276869194</v>
      </c>
    </row>
    <row r="1083" spans="1:10">
      <c r="A1083" s="1">
        <v>28</v>
      </c>
      <c r="B1083" s="1" t="s">
        <v>28</v>
      </c>
      <c r="C1083" s="4">
        <v>41852</v>
      </c>
      <c r="D1083" s="1">
        <v>115.54</v>
      </c>
      <c r="E1083" s="1">
        <v>4.7496166229248047</v>
      </c>
      <c r="F1083" s="1">
        <v>4.7408685684204102</v>
      </c>
      <c r="G1083" s="1">
        <v>2</v>
      </c>
      <c r="H1083" s="1">
        <v>2</v>
      </c>
      <c r="I1083" s="1">
        <f t="shared" si="48"/>
        <v>4.7380358050851257</v>
      </c>
      <c r="J1083" s="1">
        <f t="shared" si="47"/>
        <v>1.0005978771482149</v>
      </c>
    </row>
    <row r="1084" spans="1:10">
      <c r="A1084" s="1">
        <v>29</v>
      </c>
      <c r="B1084" s="1" t="s">
        <v>29</v>
      </c>
      <c r="C1084" s="4">
        <v>41852</v>
      </c>
      <c r="D1084" s="1">
        <v>112.05833333333332</v>
      </c>
      <c r="E1084" s="1">
        <v>4.7190194129943848</v>
      </c>
      <c r="F1084" s="1">
        <v>4.7227401733398438</v>
      </c>
      <c r="G1084" s="1">
        <v>5</v>
      </c>
      <c r="H1084" s="1">
        <v>4</v>
      </c>
      <c r="I1084" s="1">
        <f t="shared" si="48"/>
        <v>4.7380358050851257</v>
      </c>
      <c r="J1084" s="1">
        <f t="shared" si="47"/>
        <v>0.99677173572034516</v>
      </c>
    </row>
    <row r="1085" spans="1:10">
      <c r="A1085" s="1">
        <v>30</v>
      </c>
      <c r="B1085" s="1" t="s">
        <v>30</v>
      </c>
      <c r="C1085" s="4">
        <v>41852</v>
      </c>
      <c r="D1085" s="1">
        <v>110.93</v>
      </c>
      <c r="E1085" s="1">
        <v>4.7088994979858398</v>
      </c>
      <c r="F1085" s="1">
        <v>4.7276349067687988</v>
      </c>
      <c r="G1085" s="1">
        <v>4</v>
      </c>
      <c r="H1085" s="1">
        <v>3</v>
      </c>
      <c r="I1085" s="1">
        <f t="shared" si="48"/>
        <v>4.7380358050851257</v>
      </c>
      <c r="J1085" s="1">
        <f t="shared" si="47"/>
        <v>0.99780480799550653</v>
      </c>
    </row>
    <row r="1086" spans="1:10">
      <c r="A1086" s="1">
        <v>31</v>
      </c>
      <c r="B1086" s="1" t="s">
        <v>31</v>
      </c>
      <c r="C1086" s="4">
        <v>41852</v>
      </c>
      <c r="D1086" s="1">
        <v>116.32044943820225</v>
      </c>
      <c r="E1086" s="1">
        <v>4.7563490867614746</v>
      </c>
      <c r="F1086" s="1">
        <v>4.7587413787841797</v>
      </c>
      <c r="G1086" s="1">
        <v>2</v>
      </c>
      <c r="H1086" s="1">
        <v>2</v>
      </c>
      <c r="I1086" s="1">
        <f t="shared" si="48"/>
        <v>4.7380358050851257</v>
      </c>
      <c r="J1086" s="1">
        <f t="shared" si="47"/>
        <v>1.0043700753963978</v>
      </c>
    </row>
    <row r="1087" spans="1:10">
      <c r="A1087" s="1">
        <v>32</v>
      </c>
      <c r="B1087" s="1" t="s">
        <v>32</v>
      </c>
      <c r="C1087" s="4">
        <v>41852</v>
      </c>
      <c r="D1087" s="1">
        <v>110.02781144781144</v>
      </c>
      <c r="E1087" s="1">
        <v>4.7007331848144531</v>
      </c>
      <c r="F1087" s="1">
        <v>4.7156624794006348</v>
      </c>
      <c r="G1087" s="1">
        <v>4</v>
      </c>
      <c r="H1087" s="1">
        <v>3</v>
      </c>
      <c r="I1087" s="1">
        <f t="shared" si="48"/>
        <v>4.7380358050851257</v>
      </c>
      <c r="J1087" s="1">
        <f t="shared" si="47"/>
        <v>0.99527793233211137</v>
      </c>
    </row>
    <row r="1088" spans="1:10">
      <c r="A1088" s="1">
        <v>33</v>
      </c>
      <c r="B1088" s="1" t="s">
        <v>33</v>
      </c>
      <c r="C1088" s="4">
        <v>41852</v>
      </c>
      <c r="D1088" s="1">
        <v>114.57342436974791</v>
      </c>
      <c r="E1088" s="1">
        <v>4.741215705871582</v>
      </c>
      <c r="F1088" s="1">
        <v>4.7474856376647949</v>
      </c>
      <c r="G1088" s="1">
        <v>2</v>
      </c>
      <c r="H1088" s="1">
        <v>2</v>
      </c>
      <c r="I1088" s="1">
        <f t="shared" si="48"/>
        <v>4.7380358050851257</v>
      </c>
      <c r="J1088" s="1">
        <f t="shared" si="47"/>
        <v>1.0019944620446994</v>
      </c>
    </row>
    <row r="1089" spans="1:10">
      <c r="A1089" s="1">
        <v>34</v>
      </c>
      <c r="B1089" s="1" t="s">
        <v>34</v>
      </c>
      <c r="C1089" s="4">
        <v>41852</v>
      </c>
      <c r="D1089" s="1">
        <v>112.67</v>
      </c>
      <c r="E1089" s="1">
        <v>4.7244629859924316</v>
      </c>
      <c r="F1089" s="1">
        <v>4.7279019355773926</v>
      </c>
      <c r="G1089" s="1">
        <v>5</v>
      </c>
      <c r="H1089" s="1">
        <v>4</v>
      </c>
      <c r="I1089" s="1">
        <f t="shared" si="48"/>
        <v>4.7380358050851257</v>
      </c>
      <c r="J1089" s="1">
        <f t="shared" si="47"/>
        <v>0.99786116654144807</v>
      </c>
    </row>
    <row r="1090" spans="1:10">
      <c r="A1090" s="1">
        <v>1</v>
      </c>
      <c r="B1090" s="1" t="s">
        <v>1</v>
      </c>
      <c r="C1090" s="3">
        <v>41883</v>
      </c>
      <c r="D1090" s="1">
        <v>111.43851851851852</v>
      </c>
      <c r="E1090" s="1">
        <v>4.713472843170166</v>
      </c>
      <c r="F1090" s="1">
        <v>4.7113461494445801</v>
      </c>
      <c r="G1090" s="1">
        <v>5</v>
      </c>
      <c r="H1090" s="1">
        <v>4</v>
      </c>
      <c r="I1090" s="1">
        <f>AVERAGE(F1090:F1123)</f>
        <v>4.7429422771229461</v>
      </c>
      <c r="J1090" s="1">
        <f t="shared" si="47"/>
        <v>0.99333828542869551</v>
      </c>
    </row>
    <row r="1091" spans="1:10">
      <c r="A1091" s="1">
        <v>2</v>
      </c>
      <c r="B1091" s="1" t="s">
        <v>2</v>
      </c>
      <c r="C1091" s="3">
        <v>41883</v>
      </c>
      <c r="D1091" s="1">
        <v>112.83327659574468</v>
      </c>
      <c r="E1091" s="1">
        <v>4.7259111404418945</v>
      </c>
      <c r="F1091" s="1">
        <v>4.7341570854187012</v>
      </c>
      <c r="G1091" s="1">
        <v>4</v>
      </c>
      <c r="H1091" s="1">
        <v>3</v>
      </c>
      <c r="I1091" s="1">
        <f>I1090</f>
        <v>4.7429422771229461</v>
      </c>
      <c r="J1091" s="1">
        <f t="shared" ref="J1091:J1154" si="49">F1091/I1091</f>
        <v>0.99814773379245636</v>
      </c>
    </row>
    <row r="1092" spans="1:10">
      <c r="A1092" s="1">
        <v>3</v>
      </c>
      <c r="B1092" s="1" t="s">
        <v>3</v>
      </c>
      <c r="C1092" s="3">
        <v>41883</v>
      </c>
      <c r="D1092" s="1">
        <v>117.02962962962961</v>
      </c>
      <c r="E1092" s="1">
        <v>4.7624273300170898</v>
      </c>
      <c r="F1092" s="1">
        <v>4.7585248947143555</v>
      </c>
      <c r="G1092" s="1">
        <v>1</v>
      </c>
      <c r="H1092" s="1">
        <v>1</v>
      </c>
      <c r="I1092" s="1">
        <f t="shared" ref="I1092:I1123" si="50">I1091</f>
        <v>4.7429422771229461</v>
      </c>
      <c r="J1092" s="1">
        <f t="shared" si="49"/>
        <v>1.0032854326873364</v>
      </c>
    </row>
    <row r="1093" spans="1:10">
      <c r="A1093" s="1">
        <v>4</v>
      </c>
      <c r="B1093" s="1" t="s">
        <v>4</v>
      </c>
      <c r="C1093" s="3">
        <v>41883</v>
      </c>
      <c r="D1093" s="1">
        <v>118.11337078651684</v>
      </c>
      <c r="E1093" s="1">
        <v>4.7716450691223145</v>
      </c>
      <c r="F1093" s="1">
        <v>4.7773241996765137</v>
      </c>
      <c r="G1093" s="1">
        <v>1</v>
      </c>
      <c r="H1093" s="1">
        <v>1</v>
      </c>
      <c r="I1093" s="1">
        <f t="shared" si="50"/>
        <v>4.7429422771229461</v>
      </c>
      <c r="J1093" s="1">
        <f t="shared" si="49"/>
        <v>1.0072490704176191</v>
      </c>
    </row>
    <row r="1094" spans="1:10">
      <c r="A1094" s="1">
        <v>5</v>
      </c>
      <c r="B1094" s="1" t="s">
        <v>5</v>
      </c>
      <c r="C1094" s="3">
        <v>41883</v>
      </c>
      <c r="D1094" s="1">
        <v>117.93</v>
      </c>
      <c r="E1094" s="1">
        <v>4.7700910568237305</v>
      </c>
      <c r="F1094" s="1">
        <v>4.7723345756530762</v>
      </c>
      <c r="G1094" s="1">
        <v>1</v>
      </c>
      <c r="H1094" s="1">
        <v>1</v>
      </c>
      <c r="I1094" s="1">
        <f t="shared" si="50"/>
        <v>4.7429422771229461</v>
      </c>
      <c r="J1094" s="1">
        <f t="shared" si="49"/>
        <v>1.0061970601396311</v>
      </c>
    </row>
    <row r="1095" spans="1:10">
      <c r="A1095" s="1">
        <v>6</v>
      </c>
      <c r="B1095" s="1" t="s">
        <v>6</v>
      </c>
      <c r="C1095" s="3">
        <v>41883</v>
      </c>
      <c r="D1095" s="1">
        <v>109.62</v>
      </c>
      <c r="E1095" s="1">
        <v>4.6970200538635254</v>
      </c>
      <c r="F1095" s="1">
        <v>4.7131829261779785</v>
      </c>
      <c r="G1095" s="1">
        <v>5</v>
      </c>
      <c r="H1095" s="1">
        <v>4</v>
      </c>
      <c r="I1095" s="1">
        <f t="shared" si="50"/>
        <v>4.7429422771229461</v>
      </c>
      <c r="J1095" s="1">
        <f t="shared" si="49"/>
        <v>0.99372555068011081</v>
      </c>
    </row>
    <row r="1096" spans="1:10">
      <c r="A1096" s="1">
        <v>7</v>
      </c>
      <c r="B1096" s="1" t="s">
        <v>7</v>
      </c>
      <c r="C1096" s="3">
        <v>41883</v>
      </c>
      <c r="D1096" s="1">
        <v>113.92500000000001</v>
      </c>
      <c r="E1096" s="1">
        <v>4.7355403900146484</v>
      </c>
      <c r="F1096" s="1">
        <v>4.7265167236328125</v>
      </c>
      <c r="G1096" s="1">
        <v>4</v>
      </c>
      <c r="H1096" s="1">
        <v>3</v>
      </c>
      <c r="I1096" s="1">
        <f t="shared" si="50"/>
        <v>4.7429422771229461</v>
      </c>
      <c r="J1096" s="1">
        <f t="shared" si="49"/>
        <v>0.99653684305428714</v>
      </c>
    </row>
    <row r="1097" spans="1:10">
      <c r="A1097" s="1">
        <v>8</v>
      </c>
      <c r="B1097" s="1" t="s">
        <v>8</v>
      </c>
      <c r="C1097" s="3">
        <v>41883</v>
      </c>
      <c r="D1097" s="1">
        <v>114.12</v>
      </c>
      <c r="E1097" s="1">
        <v>4.7372503280639648</v>
      </c>
      <c r="F1097" s="1">
        <v>4.7437653541564941</v>
      </c>
      <c r="G1097" s="1">
        <v>3</v>
      </c>
      <c r="H1097" s="1">
        <v>2</v>
      </c>
      <c r="I1097" s="1">
        <f t="shared" si="50"/>
        <v>4.7429422771229461</v>
      </c>
      <c r="J1097" s="1">
        <f t="shared" si="49"/>
        <v>1.0001735372234062</v>
      </c>
    </row>
    <row r="1098" spans="1:10">
      <c r="A1098" s="1">
        <v>9</v>
      </c>
      <c r="B1098" s="1" t="s">
        <v>9</v>
      </c>
      <c r="C1098" s="3">
        <v>41883</v>
      </c>
      <c r="D1098" s="1">
        <v>113.83199999999999</v>
      </c>
      <c r="E1098" s="1">
        <v>4.7347235679626465</v>
      </c>
      <c r="F1098" s="1">
        <v>4.7404003143310547</v>
      </c>
      <c r="G1098" s="1">
        <v>4</v>
      </c>
      <c r="H1098" s="1">
        <v>3</v>
      </c>
      <c r="I1098" s="1">
        <f t="shared" si="50"/>
        <v>4.7429422771229461</v>
      </c>
      <c r="J1098" s="1">
        <f t="shared" si="49"/>
        <v>0.99946405360989687</v>
      </c>
    </row>
    <row r="1099" spans="1:10">
      <c r="A1099" s="1">
        <v>10</v>
      </c>
      <c r="B1099" s="1" t="s">
        <v>10</v>
      </c>
      <c r="C1099" s="3">
        <v>41883</v>
      </c>
      <c r="D1099" s="1">
        <v>113.1659319286872</v>
      </c>
      <c r="E1099" s="1">
        <v>4.7288551330566406</v>
      </c>
      <c r="F1099" s="1">
        <v>4.7343220710754395</v>
      </c>
      <c r="G1099" s="1">
        <v>4</v>
      </c>
      <c r="H1099" s="1">
        <v>3</v>
      </c>
      <c r="I1099" s="1">
        <f t="shared" si="50"/>
        <v>4.7429422771229461</v>
      </c>
      <c r="J1099" s="1">
        <f t="shared" si="49"/>
        <v>0.99818251930050139</v>
      </c>
    </row>
    <row r="1100" spans="1:10">
      <c r="A1100" s="1">
        <v>11</v>
      </c>
      <c r="B1100" s="1" t="s">
        <v>11</v>
      </c>
      <c r="C1100" s="3">
        <v>41883</v>
      </c>
      <c r="D1100" s="1">
        <v>113.84162826420889</v>
      </c>
      <c r="E1100" s="1">
        <v>4.7348084449768066</v>
      </c>
      <c r="F1100" s="1">
        <v>4.737968921661377</v>
      </c>
      <c r="G1100" s="1">
        <v>4</v>
      </c>
      <c r="H1100" s="1">
        <v>3</v>
      </c>
      <c r="I1100" s="1">
        <f t="shared" si="50"/>
        <v>4.7429422771229461</v>
      </c>
      <c r="J1100" s="1">
        <f t="shared" si="49"/>
        <v>0.99895141977890867</v>
      </c>
    </row>
    <row r="1101" spans="1:10">
      <c r="A1101" s="1">
        <v>12</v>
      </c>
      <c r="B1101" s="1" t="s">
        <v>12</v>
      </c>
      <c r="C1101" s="3">
        <v>41883</v>
      </c>
      <c r="D1101" s="1">
        <v>113.26444444444444</v>
      </c>
      <c r="E1101" s="1">
        <v>4.7297253608703613</v>
      </c>
      <c r="F1101" s="1">
        <v>4.7379908561706543</v>
      </c>
      <c r="G1101" s="1">
        <v>4</v>
      </c>
      <c r="H1101" s="1">
        <v>3</v>
      </c>
      <c r="I1101" s="1">
        <f t="shared" si="50"/>
        <v>4.7429422771229461</v>
      </c>
      <c r="J1101" s="1">
        <f t="shared" si="49"/>
        <v>0.99895604444182795</v>
      </c>
    </row>
    <row r="1102" spans="1:10">
      <c r="A1102" s="1">
        <v>13</v>
      </c>
      <c r="B1102" s="1" t="s">
        <v>13</v>
      </c>
      <c r="C1102" s="3">
        <v>41883</v>
      </c>
      <c r="D1102" s="1">
        <v>117.10906249999999</v>
      </c>
      <c r="E1102" s="1">
        <v>4.7631058692932129</v>
      </c>
      <c r="F1102" s="1">
        <v>4.7697510719299316</v>
      </c>
      <c r="G1102" s="1">
        <v>1</v>
      </c>
      <c r="H1102" s="1">
        <v>1</v>
      </c>
      <c r="I1102" s="1">
        <f t="shared" si="50"/>
        <v>4.7429422771229461</v>
      </c>
      <c r="J1102" s="1">
        <f t="shared" si="49"/>
        <v>1.0056523552766592</v>
      </c>
    </row>
    <row r="1103" spans="1:10">
      <c r="A1103" s="1">
        <v>14</v>
      </c>
      <c r="B1103" s="1" t="s">
        <v>14</v>
      </c>
      <c r="C1103" s="3">
        <v>41883</v>
      </c>
      <c r="D1103" s="1">
        <v>111.8846308724832</v>
      </c>
      <c r="E1103" s="1">
        <v>4.71746826171875</v>
      </c>
      <c r="F1103" s="1">
        <v>4.7259330749511719</v>
      </c>
      <c r="G1103" s="1">
        <v>3</v>
      </c>
      <c r="H1103" s="1">
        <v>2</v>
      </c>
      <c r="I1103" s="1">
        <f t="shared" si="50"/>
        <v>4.7429422771229461</v>
      </c>
      <c r="J1103" s="1">
        <f t="shared" si="49"/>
        <v>0.99641378680617387</v>
      </c>
    </row>
    <row r="1104" spans="1:10">
      <c r="A1104" s="1">
        <v>15</v>
      </c>
      <c r="B1104" s="1" t="s">
        <v>15</v>
      </c>
      <c r="C1104" s="3">
        <v>41883</v>
      </c>
      <c r="D1104" s="1">
        <v>112.86577464788732</v>
      </c>
      <c r="E1104" s="1">
        <v>4.7261991500854492</v>
      </c>
      <c r="F1104" s="1">
        <v>4.7322635650634766</v>
      </c>
      <c r="G1104" s="1">
        <v>4</v>
      </c>
      <c r="H1104" s="1">
        <v>3</v>
      </c>
      <c r="I1104" s="1">
        <f t="shared" si="50"/>
        <v>4.7429422771229461</v>
      </c>
      <c r="J1104" s="1">
        <f t="shared" si="49"/>
        <v>0.99774850473914112</v>
      </c>
    </row>
    <row r="1105" spans="1:10">
      <c r="A1105" s="1">
        <v>16</v>
      </c>
      <c r="B1105" s="1" t="s">
        <v>16</v>
      </c>
      <c r="C1105" s="3">
        <v>41883</v>
      </c>
      <c r="D1105" s="1">
        <v>115.38956521739129</v>
      </c>
      <c r="E1105" s="1">
        <v>4.7483139038085938</v>
      </c>
      <c r="F1105" s="1">
        <v>4.7586798667907715</v>
      </c>
      <c r="G1105" s="1">
        <v>2</v>
      </c>
      <c r="H1105" s="1">
        <v>2</v>
      </c>
      <c r="I1105" s="1">
        <f t="shared" si="50"/>
        <v>4.7429422771229461</v>
      </c>
      <c r="J1105" s="1">
        <f t="shared" si="49"/>
        <v>1.0033181069362227</v>
      </c>
    </row>
    <row r="1106" spans="1:10">
      <c r="A1106" s="1">
        <v>17</v>
      </c>
      <c r="B1106" s="1" t="s">
        <v>17</v>
      </c>
      <c r="C1106" s="3">
        <v>41883</v>
      </c>
      <c r="D1106" s="1">
        <v>121.03</v>
      </c>
      <c r="E1106" s="1">
        <v>4.7960386276245117</v>
      </c>
      <c r="F1106" s="1">
        <v>4.792881965637207</v>
      </c>
      <c r="G1106" s="1">
        <v>1</v>
      </c>
      <c r="H1106" s="1">
        <v>1</v>
      </c>
      <c r="I1106" s="1">
        <f t="shared" si="50"/>
        <v>4.7429422771229461</v>
      </c>
      <c r="J1106" s="1">
        <f t="shared" si="49"/>
        <v>1.0105292633973513</v>
      </c>
    </row>
    <row r="1107" spans="1:10">
      <c r="A1107" s="1">
        <v>18</v>
      </c>
      <c r="B1107" s="1" t="s">
        <v>18</v>
      </c>
      <c r="C1107" s="3">
        <v>41883</v>
      </c>
      <c r="D1107" s="1">
        <v>112.305871886121</v>
      </c>
      <c r="E1107" s="1">
        <v>4.7212262153625488</v>
      </c>
      <c r="F1107" s="1">
        <v>4.7302379608154297</v>
      </c>
      <c r="G1107" s="1">
        <v>3</v>
      </c>
      <c r="H1107" s="1">
        <v>2</v>
      </c>
      <c r="I1107" s="1">
        <f t="shared" si="50"/>
        <v>4.7429422771229461</v>
      </c>
      <c r="J1107" s="1">
        <f t="shared" si="49"/>
        <v>0.99732142717215977</v>
      </c>
    </row>
    <row r="1108" spans="1:10">
      <c r="A1108" s="1">
        <v>19</v>
      </c>
      <c r="B1108" s="1" t="s">
        <v>19</v>
      </c>
      <c r="C1108" s="3">
        <v>41883</v>
      </c>
      <c r="D1108" s="1">
        <v>114.47106598984772</v>
      </c>
      <c r="E1108" s="1">
        <v>4.7403221130371094</v>
      </c>
      <c r="F1108" s="1">
        <v>4.7493529319763184</v>
      </c>
      <c r="G1108" s="1">
        <v>3</v>
      </c>
      <c r="H1108" s="1">
        <v>2</v>
      </c>
      <c r="I1108" s="1">
        <f t="shared" si="50"/>
        <v>4.7429422771229461</v>
      </c>
      <c r="J1108" s="1">
        <f t="shared" si="49"/>
        <v>1.0013516198340202</v>
      </c>
    </row>
    <row r="1109" spans="1:10">
      <c r="A1109" s="1">
        <v>20</v>
      </c>
      <c r="B1109" s="1" t="s">
        <v>20</v>
      </c>
      <c r="C1109" s="3">
        <v>41883</v>
      </c>
      <c r="D1109" s="1">
        <v>117.01</v>
      </c>
      <c r="E1109" s="1">
        <v>4.7622594833374023</v>
      </c>
      <c r="F1109" s="1">
        <v>4.7637462615966797</v>
      </c>
      <c r="G1109" s="1">
        <v>2</v>
      </c>
      <c r="H1109" s="1">
        <v>2</v>
      </c>
      <c r="I1109" s="1">
        <f t="shared" si="50"/>
        <v>4.7429422771229461</v>
      </c>
      <c r="J1109" s="1">
        <f t="shared" si="49"/>
        <v>1.0043863035344283</v>
      </c>
    </row>
    <row r="1110" spans="1:10">
      <c r="A1110" s="1">
        <v>21</v>
      </c>
      <c r="B1110" s="1" t="s">
        <v>21</v>
      </c>
      <c r="C1110" s="3">
        <v>41883</v>
      </c>
      <c r="D1110" s="1">
        <v>112.3131746031746</v>
      </c>
      <c r="E1110" s="1">
        <v>4.7212910652160645</v>
      </c>
      <c r="F1110" s="1">
        <v>4.7377152442932129</v>
      </c>
      <c r="G1110" s="1">
        <v>4</v>
      </c>
      <c r="H1110" s="1">
        <v>3</v>
      </c>
      <c r="I1110" s="1">
        <f t="shared" si="50"/>
        <v>4.7429422771229461</v>
      </c>
      <c r="J1110" s="1">
        <f t="shared" si="49"/>
        <v>0.99889793454688558</v>
      </c>
    </row>
    <row r="1111" spans="1:10">
      <c r="A1111" s="1">
        <v>22</v>
      </c>
      <c r="B1111" s="1" t="s">
        <v>22</v>
      </c>
      <c r="C1111" s="3">
        <v>41883</v>
      </c>
      <c r="D1111" s="1">
        <v>114.22263157894736</v>
      </c>
      <c r="E1111" s="1">
        <v>4.7381496429443359</v>
      </c>
      <c r="F1111" s="1">
        <v>4.7400312423706055</v>
      </c>
      <c r="G1111" s="1">
        <v>4</v>
      </c>
      <c r="H1111" s="1">
        <v>3</v>
      </c>
      <c r="I1111" s="1">
        <f t="shared" si="50"/>
        <v>4.7429422771229461</v>
      </c>
      <c r="J1111" s="1">
        <f t="shared" si="49"/>
        <v>0.99938623862947229</v>
      </c>
    </row>
    <row r="1112" spans="1:10">
      <c r="A1112" s="1">
        <v>23</v>
      </c>
      <c r="B1112" s="1" t="s">
        <v>23</v>
      </c>
      <c r="C1112" s="3">
        <v>41883</v>
      </c>
      <c r="D1112" s="1">
        <v>113.14926470588236</v>
      </c>
      <c r="E1112" s="1">
        <v>4.7287077903747559</v>
      </c>
      <c r="F1112" s="1">
        <v>4.7453980445861816</v>
      </c>
      <c r="G1112" s="1">
        <v>4</v>
      </c>
      <c r="H1112" s="1">
        <v>3</v>
      </c>
      <c r="I1112" s="1">
        <f t="shared" si="50"/>
        <v>4.7429422771229461</v>
      </c>
      <c r="J1112" s="1">
        <f t="shared" si="49"/>
        <v>1.0005177730024422</v>
      </c>
    </row>
    <row r="1113" spans="1:10">
      <c r="A1113" s="1">
        <v>24</v>
      </c>
      <c r="B1113" s="1" t="s">
        <v>24</v>
      </c>
      <c r="C1113" s="3">
        <v>41883</v>
      </c>
      <c r="D1113" s="1">
        <v>114.05311475409837</v>
      </c>
      <c r="E1113" s="1">
        <v>4.7366642951965332</v>
      </c>
      <c r="F1113" s="1">
        <v>4.7520418167114258</v>
      </c>
      <c r="G1113" s="1">
        <v>2</v>
      </c>
      <c r="H1113" s="1">
        <v>2</v>
      </c>
      <c r="I1113" s="1">
        <f t="shared" si="50"/>
        <v>4.7429422771229461</v>
      </c>
      <c r="J1113" s="1">
        <f t="shared" si="49"/>
        <v>1.001918543186235</v>
      </c>
    </row>
    <row r="1114" spans="1:10">
      <c r="A1114" s="1">
        <v>25</v>
      </c>
      <c r="B1114" s="1" t="s">
        <v>25</v>
      </c>
      <c r="C1114" s="3">
        <v>41883</v>
      </c>
      <c r="D1114" s="1">
        <v>114.99708695652176</v>
      </c>
      <c r="E1114" s="1">
        <v>4.7449069023132324</v>
      </c>
      <c r="F1114" s="1">
        <v>4.744232177734375</v>
      </c>
      <c r="G1114" s="1">
        <v>3</v>
      </c>
      <c r="H1114" s="1">
        <v>2</v>
      </c>
      <c r="I1114" s="1">
        <f t="shared" si="50"/>
        <v>4.7429422771229461</v>
      </c>
      <c r="J1114" s="1">
        <f t="shared" si="49"/>
        <v>1.0002719621146667</v>
      </c>
    </row>
    <row r="1115" spans="1:10">
      <c r="A1115" s="1">
        <v>26</v>
      </c>
      <c r="B1115" s="1" t="s">
        <v>26</v>
      </c>
      <c r="C1115" s="3">
        <v>41883</v>
      </c>
      <c r="D1115" s="1">
        <v>112.54</v>
      </c>
      <c r="E1115" s="1">
        <v>4.7233085632324219</v>
      </c>
      <c r="F1115" s="1">
        <v>4.7275896072387695</v>
      </c>
      <c r="G1115" s="1">
        <v>4</v>
      </c>
      <c r="H1115" s="1">
        <v>3</v>
      </c>
      <c r="I1115" s="1">
        <f t="shared" si="50"/>
        <v>4.7429422771229461</v>
      </c>
      <c r="J1115" s="1">
        <f t="shared" si="49"/>
        <v>0.99676304939273064</v>
      </c>
    </row>
    <row r="1116" spans="1:10">
      <c r="A1116" s="1">
        <v>27</v>
      </c>
      <c r="B1116" s="1" t="s">
        <v>27</v>
      </c>
      <c r="C1116" s="3">
        <v>41883</v>
      </c>
      <c r="D1116" s="1">
        <v>111.71598784194529</v>
      </c>
      <c r="E1116" s="1">
        <v>4.7159600257873535</v>
      </c>
      <c r="F1116" s="1">
        <v>4.7277650833129883</v>
      </c>
      <c r="G1116" s="1">
        <v>2</v>
      </c>
      <c r="H1116" s="1">
        <v>2</v>
      </c>
      <c r="I1116" s="1">
        <f t="shared" si="50"/>
        <v>4.7429422771229461</v>
      </c>
      <c r="J1116" s="1">
        <f t="shared" si="49"/>
        <v>0.99680004669608502</v>
      </c>
    </row>
    <row r="1117" spans="1:10">
      <c r="A1117" s="1">
        <v>28</v>
      </c>
      <c r="B1117" s="1" t="s">
        <v>28</v>
      </c>
      <c r="C1117" s="3">
        <v>41883</v>
      </c>
      <c r="D1117" s="1">
        <v>115.12</v>
      </c>
      <c r="E1117" s="1">
        <v>4.7459750175476074</v>
      </c>
      <c r="F1117" s="1">
        <v>4.7458028793334961</v>
      </c>
      <c r="G1117" s="1">
        <v>2</v>
      </c>
      <c r="H1117" s="1">
        <v>2</v>
      </c>
      <c r="I1117" s="1">
        <f t="shared" si="50"/>
        <v>4.7429422771229461</v>
      </c>
      <c r="J1117" s="1">
        <f t="shared" si="49"/>
        <v>1.0006031281941481</v>
      </c>
    </row>
    <row r="1118" spans="1:10">
      <c r="A1118" s="1">
        <v>29</v>
      </c>
      <c r="B1118" s="1" t="s">
        <v>29</v>
      </c>
      <c r="C1118" s="3">
        <v>41883</v>
      </c>
      <c r="D1118" s="1">
        <v>111.71777777777778</v>
      </c>
      <c r="E1118" s="1">
        <v>4.7159757614135742</v>
      </c>
      <c r="F1118" s="1">
        <v>4.7271733283996582</v>
      </c>
      <c r="G1118" s="1">
        <v>5</v>
      </c>
      <c r="H1118" s="1">
        <v>4</v>
      </c>
      <c r="I1118" s="1">
        <f t="shared" si="50"/>
        <v>4.7429422771229461</v>
      </c>
      <c r="J1118" s="1">
        <f t="shared" si="49"/>
        <v>0.99667528133341454</v>
      </c>
    </row>
    <row r="1119" spans="1:10">
      <c r="A1119" s="1">
        <v>30</v>
      </c>
      <c r="B1119" s="1" t="s">
        <v>30</v>
      </c>
      <c r="C1119" s="3">
        <v>41883</v>
      </c>
      <c r="D1119" s="1">
        <v>110.9</v>
      </c>
      <c r="E1119" s="1">
        <v>4.7086291313171387</v>
      </c>
      <c r="F1119" s="1">
        <v>4.7326860427856445</v>
      </c>
      <c r="G1119" s="1">
        <v>4</v>
      </c>
      <c r="H1119" s="1">
        <v>3</v>
      </c>
      <c r="I1119" s="1">
        <f t="shared" si="50"/>
        <v>4.7429422771229461</v>
      </c>
      <c r="J1119" s="1">
        <f t="shared" si="49"/>
        <v>0.9978375797684127</v>
      </c>
    </row>
    <row r="1120" spans="1:10">
      <c r="A1120" s="1">
        <v>31</v>
      </c>
      <c r="B1120" s="1" t="s">
        <v>31</v>
      </c>
      <c r="C1120" s="3">
        <v>41883</v>
      </c>
      <c r="D1120" s="1">
        <v>116.79449438202246</v>
      </c>
      <c r="E1120" s="1">
        <v>4.7604160308837891</v>
      </c>
      <c r="F1120" s="1">
        <v>4.7641091346740723</v>
      </c>
      <c r="G1120" s="1">
        <v>2</v>
      </c>
      <c r="H1120" s="1">
        <v>2</v>
      </c>
      <c r="I1120" s="1">
        <f t="shared" si="50"/>
        <v>4.7429422771229461</v>
      </c>
      <c r="J1120" s="1">
        <f t="shared" si="49"/>
        <v>1.0044628115448975</v>
      </c>
    </row>
    <row r="1121" spans="1:10">
      <c r="A1121" s="1">
        <v>32</v>
      </c>
      <c r="B1121" s="1" t="s">
        <v>32</v>
      </c>
      <c r="C1121" s="3">
        <v>41883</v>
      </c>
      <c r="D1121" s="1">
        <v>110.54363636363637</v>
      </c>
      <c r="E1121" s="1">
        <v>4.7054104804992676</v>
      </c>
      <c r="F1121" s="1">
        <v>4.7201004028320313</v>
      </c>
      <c r="G1121" s="1">
        <v>4</v>
      </c>
      <c r="H1121" s="1">
        <v>3</v>
      </c>
      <c r="I1121" s="1">
        <f t="shared" si="50"/>
        <v>4.7429422771229461</v>
      </c>
      <c r="J1121" s="1">
        <f t="shared" si="49"/>
        <v>0.99518402861424438</v>
      </c>
    </row>
    <row r="1122" spans="1:10">
      <c r="A1122" s="1">
        <v>33</v>
      </c>
      <c r="B1122" s="1" t="s">
        <v>33</v>
      </c>
      <c r="C1122" s="3">
        <v>41883</v>
      </c>
      <c r="D1122" s="1">
        <v>114.87123949579832</v>
      </c>
      <c r="E1122" s="1">
        <v>4.7438116073608398</v>
      </c>
      <c r="F1122" s="1">
        <v>4.7526559829711914</v>
      </c>
      <c r="G1122" s="1">
        <v>2</v>
      </c>
      <c r="H1122" s="1">
        <v>2</v>
      </c>
      <c r="I1122" s="1">
        <f t="shared" si="50"/>
        <v>4.7429422771229461</v>
      </c>
      <c r="J1122" s="1">
        <f t="shared" si="49"/>
        <v>1.0020480337479749</v>
      </c>
    </row>
    <row r="1123" spans="1:10">
      <c r="A1123" s="1">
        <v>34</v>
      </c>
      <c r="B1123" s="1" t="s">
        <v>34</v>
      </c>
      <c r="C1123" s="3">
        <v>41883</v>
      </c>
      <c r="D1123" s="1">
        <v>113.22</v>
      </c>
      <c r="E1123" s="1">
        <v>4.7293329238891602</v>
      </c>
      <c r="F1123" s="1">
        <v>4.7320556640625</v>
      </c>
      <c r="G1123" s="1">
        <v>5</v>
      </c>
      <c r="H1123" s="1">
        <v>4</v>
      </c>
      <c r="I1123" s="1">
        <f t="shared" si="50"/>
        <v>4.7429422771229461</v>
      </c>
      <c r="J1123" s="1">
        <f t="shared" si="49"/>
        <v>0.99770467097755833</v>
      </c>
    </row>
    <row r="1124" spans="1:10">
      <c r="A1124" s="1">
        <v>1</v>
      </c>
      <c r="B1124" s="1" t="s">
        <v>1</v>
      </c>
      <c r="C1124" s="3">
        <v>41913</v>
      </c>
      <c r="D1124" s="1">
        <v>111.97555555555556</v>
      </c>
      <c r="E1124" s="1">
        <v>4.7182807922363281</v>
      </c>
      <c r="F1124" s="1">
        <v>4.7152314186096191</v>
      </c>
      <c r="G1124" s="1">
        <v>5</v>
      </c>
      <c r="H1124" s="1">
        <v>4</v>
      </c>
      <c r="I1124" s="1">
        <f>AVERAGE(F1124:F1157)</f>
        <v>4.7477986812591553</v>
      </c>
      <c r="J1124" s="1">
        <f t="shared" si="49"/>
        <v>0.99314055526867895</v>
      </c>
    </row>
    <row r="1125" spans="1:10">
      <c r="A1125" s="1">
        <v>2</v>
      </c>
      <c r="B1125" s="1" t="s">
        <v>2</v>
      </c>
      <c r="C1125" s="3">
        <v>41913</v>
      </c>
      <c r="D1125" s="1">
        <v>113.54655319148935</v>
      </c>
      <c r="E1125" s="1">
        <v>4.732213020324707</v>
      </c>
      <c r="F1125" s="1">
        <v>4.7386436462402344</v>
      </c>
      <c r="G1125" s="1">
        <v>4</v>
      </c>
      <c r="H1125" s="1">
        <v>3</v>
      </c>
      <c r="I1125" s="1">
        <f>I1124</f>
        <v>4.7477986812591553</v>
      </c>
      <c r="J1125" s="1">
        <f t="shared" si="49"/>
        <v>0.99807173057799226</v>
      </c>
    </row>
    <row r="1126" spans="1:10">
      <c r="A1126" s="1">
        <v>3</v>
      </c>
      <c r="B1126" s="1" t="s">
        <v>3</v>
      </c>
      <c r="C1126" s="3">
        <v>41913</v>
      </c>
      <c r="D1126" s="1">
        <v>116.47129629629629</v>
      </c>
      <c r="E1126" s="1">
        <v>4.7576446533203125</v>
      </c>
      <c r="F1126" s="1">
        <v>4.7638983726501465</v>
      </c>
      <c r="G1126" s="1">
        <v>1</v>
      </c>
      <c r="H1126" s="1">
        <v>1</v>
      </c>
      <c r="I1126" s="1">
        <f t="shared" ref="I1126:I1157" si="51">I1125</f>
        <v>4.7477986812591553</v>
      </c>
      <c r="J1126" s="1">
        <f t="shared" si="49"/>
        <v>1.0033909802145868</v>
      </c>
    </row>
    <row r="1127" spans="1:10">
      <c r="A1127" s="1">
        <v>4</v>
      </c>
      <c r="B1127" s="1" t="s">
        <v>4</v>
      </c>
      <c r="C1127" s="3">
        <v>41913</v>
      </c>
      <c r="D1127" s="1">
        <v>119.36138576779027</v>
      </c>
      <c r="E1127" s="1">
        <v>4.7821555137634277</v>
      </c>
      <c r="F1127" s="1">
        <v>4.7830953598022461</v>
      </c>
      <c r="G1127" s="1">
        <v>1</v>
      </c>
      <c r="H1127" s="1">
        <v>1</v>
      </c>
      <c r="I1127" s="1">
        <f t="shared" si="51"/>
        <v>4.7477986812591553</v>
      </c>
      <c r="J1127" s="1">
        <f t="shared" si="49"/>
        <v>1.007434325023598</v>
      </c>
    </row>
    <row r="1128" spans="1:10">
      <c r="A1128" s="1">
        <v>5</v>
      </c>
      <c r="B1128" s="1" t="s">
        <v>5</v>
      </c>
      <c r="C1128" s="3">
        <v>41913</v>
      </c>
      <c r="D1128" s="1">
        <v>118.39</v>
      </c>
      <c r="E1128" s="1">
        <v>4.773984432220459</v>
      </c>
      <c r="F1128" s="1">
        <v>4.7782449722290039</v>
      </c>
      <c r="G1128" s="1">
        <v>1</v>
      </c>
      <c r="H1128" s="1">
        <v>1</v>
      </c>
      <c r="I1128" s="1">
        <f t="shared" si="51"/>
        <v>4.7477986812591553</v>
      </c>
      <c r="J1128" s="1">
        <f t="shared" si="49"/>
        <v>1.0064127173483637</v>
      </c>
    </row>
    <row r="1129" spans="1:10">
      <c r="A1129" s="1">
        <v>6</v>
      </c>
      <c r="B1129" s="1" t="s">
        <v>6</v>
      </c>
      <c r="C1129" s="3">
        <v>41913</v>
      </c>
      <c r="D1129" s="1">
        <v>110.01</v>
      </c>
      <c r="E1129" s="1">
        <v>4.7005710601806641</v>
      </c>
      <c r="F1129" s="1">
        <v>4.7173027992248535</v>
      </c>
      <c r="G1129" s="1">
        <v>5</v>
      </c>
      <c r="H1129" s="1">
        <v>4</v>
      </c>
      <c r="I1129" s="1">
        <f t="shared" si="51"/>
        <v>4.7477986812591553</v>
      </c>
      <c r="J1129" s="1">
        <f t="shared" si="49"/>
        <v>0.99357683758692694</v>
      </c>
    </row>
    <row r="1130" spans="1:10">
      <c r="A1130" s="1">
        <v>7</v>
      </c>
      <c r="B1130" s="1" t="s">
        <v>7</v>
      </c>
      <c r="C1130" s="3">
        <v>41913</v>
      </c>
      <c r="D1130" s="1">
        <v>113.1075</v>
      </c>
      <c r="E1130" s="1">
        <v>4.7283387184143066</v>
      </c>
      <c r="F1130" s="1">
        <v>4.7311501502990723</v>
      </c>
      <c r="G1130" s="1">
        <v>4</v>
      </c>
      <c r="H1130" s="1">
        <v>3</v>
      </c>
      <c r="I1130" s="1">
        <f t="shared" si="51"/>
        <v>4.7477986812591553</v>
      </c>
      <c r="J1130" s="1">
        <f t="shared" si="49"/>
        <v>0.99649342104040783</v>
      </c>
    </row>
    <row r="1131" spans="1:10">
      <c r="A1131" s="1">
        <v>8</v>
      </c>
      <c r="B1131" s="1" t="s">
        <v>8</v>
      </c>
      <c r="C1131" s="3">
        <v>41913</v>
      </c>
      <c r="D1131" s="1">
        <v>114.58</v>
      </c>
      <c r="E1131" s="1">
        <v>4.7412734031677246</v>
      </c>
      <c r="F1131" s="1">
        <v>4.7485737800598145</v>
      </c>
      <c r="G1131" s="1">
        <v>3</v>
      </c>
      <c r="H1131" s="1">
        <v>2</v>
      </c>
      <c r="I1131" s="1">
        <f t="shared" si="51"/>
        <v>4.7477986812591553</v>
      </c>
      <c r="J1131" s="1">
        <f t="shared" si="49"/>
        <v>1.0001632543527421</v>
      </c>
    </row>
    <row r="1132" spans="1:10">
      <c r="A1132" s="1">
        <v>9</v>
      </c>
      <c r="B1132" s="1" t="s">
        <v>9</v>
      </c>
      <c r="C1132" s="3">
        <v>41913</v>
      </c>
      <c r="D1132" s="1">
        <v>114.44399999999999</v>
      </c>
      <c r="E1132" s="1">
        <v>4.7400856018066406</v>
      </c>
      <c r="F1132" s="1">
        <v>4.744781494140625</v>
      </c>
      <c r="G1132" s="1">
        <v>4</v>
      </c>
      <c r="H1132" s="1">
        <v>3</v>
      </c>
      <c r="I1132" s="1">
        <f t="shared" si="51"/>
        <v>4.7477986812591553</v>
      </c>
      <c r="J1132" s="1">
        <f t="shared" si="49"/>
        <v>0.99936450820241396</v>
      </c>
    </row>
    <row r="1133" spans="1:10">
      <c r="A1133" s="1">
        <v>10</v>
      </c>
      <c r="B1133" s="1" t="s">
        <v>10</v>
      </c>
      <c r="C1133" s="3">
        <v>41913</v>
      </c>
      <c r="D1133" s="1">
        <v>113.53245272825501</v>
      </c>
      <c r="E1133" s="1">
        <v>4.732088565826416</v>
      </c>
      <c r="F1133" s="1">
        <v>4.7386136054992676</v>
      </c>
      <c r="G1133" s="1">
        <v>4</v>
      </c>
      <c r="H1133" s="1">
        <v>3</v>
      </c>
      <c r="I1133" s="1">
        <f t="shared" si="51"/>
        <v>4.7477986812591553</v>
      </c>
      <c r="J1133" s="1">
        <f t="shared" si="49"/>
        <v>0.99806540327917781</v>
      </c>
    </row>
    <row r="1134" spans="1:10">
      <c r="A1134" s="1">
        <v>11</v>
      </c>
      <c r="B1134" s="1" t="s">
        <v>11</v>
      </c>
      <c r="C1134" s="3">
        <v>41913</v>
      </c>
      <c r="D1134" s="1">
        <v>114.43102918586789</v>
      </c>
      <c r="E1134" s="1">
        <v>4.7399721145629883</v>
      </c>
      <c r="F1134" s="1">
        <v>4.7424159049987793</v>
      </c>
      <c r="G1134" s="1">
        <v>4</v>
      </c>
      <c r="H1134" s="1">
        <v>3</v>
      </c>
      <c r="I1134" s="1">
        <f t="shared" si="51"/>
        <v>4.7477986812591553</v>
      </c>
      <c r="J1134" s="1">
        <f t="shared" si="49"/>
        <v>0.99886625852911093</v>
      </c>
    </row>
    <row r="1135" spans="1:10">
      <c r="A1135" s="1">
        <v>12</v>
      </c>
      <c r="B1135" s="1" t="s">
        <v>12</v>
      </c>
      <c r="C1135" s="3">
        <v>41913</v>
      </c>
      <c r="D1135" s="1">
        <v>113.76452107279692</v>
      </c>
      <c r="E1135" s="1">
        <v>4.734130859375</v>
      </c>
      <c r="F1135" s="1">
        <v>4.742466926574707</v>
      </c>
      <c r="G1135" s="1">
        <v>4</v>
      </c>
      <c r="H1135" s="1">
        <v>3</v>
      </c>
      <c r="I1135" s="1">
        <f t="shared" si="51"/>
        <v>4.7477986812591553</v>
      </c>
      <c r="J1135" s="1">
        <f t="shared" si="49"/>
        <v>0.99887700489376385</v>
      </c>
    </row>
    <row r="1136" spans="1:10">
      <c r="A1136" s="1">
        <v>13</v>
      </c>
      <c r="B1136" s="1" t="s">
        <v>13</v>
      </c>
      <c r="C1136" s="3">
        <v>41913</v>
      </c>
      <c r="D1136" s="1">
        <v>116.60007812500001</v>
      </c>
      <c r="E1136" s="1">
        <v>4.7587499618530273</v>
      </c>
      <c r="F1136" s="1">
        <v>4.775731086730957</v>
      </c>
      <c r="G1136" s="1">
        <v>1</v>
      </c>
      <c r="H1136" s="1">
        <v>1</v>
      </c>
      <c r="I1136" s="1">
        <f t="shared" si="51"/>
        <v>4.7477986812591553</v>
      </c>
      <c r="J1136" s="1">
        <f t="shared" si="49"/>
        <v>1.0058832329142469</v>
      </c>
    </row>
    <row r="1137" spans="1:10">
      <c r="A1137" s="1">
        <v>14</v>
      </c>
      <c r="B1137" s="1" t="s">
        <v>14</v>
      </c>
      <c r="C1137" s="3">
        <v>41913</v>
      </c>
      <c r="D1137" s="1">
        <v>112.48436241610736</v>
      </c>
      <c r="E1137" s="1">
        <v>4.7228140830993652</v>
      </c>
      <c r="F1137" s="1">
        <v>4.7306957244873047</v>
      </c>
      <c r="G1137" s="1">
        <v>3</v>
      </c>
      <c r="H1137" s="1">
        <v>2</v>
      </c>
      <c r="I1137" s="1">
        <f t="shared" si="51"/>
        <v>4.7477986812591553</v>
      </c>
      <c r="J1137" s="1">
        <f t="shared" si="49"/>
        <v>0.99639770809167616</v>
      </c>
    </row>
    <row r="1138" spans="1:10">
      <c r="A1138" s="1">
        <v>15</v>
      </c>
      <c r="B1138" s="1" t="s">
        <v>15</v>
      </c>
      <c r="C1138" s="3">
        <v>41913</v>
      </c>
      <c r="D1138" s="1">
        <v>113.2674647887324</v>
      </c>
      <c r="E1138" s="1">
        <v>4.7297520637512207</v>
      </c>
      <c r="F1138" s="1">
        <v>4.7365798950195313</v>
      </c>
      <c r="G1138" s="1">
        <v>4</v>
      </c>
      <c r="H1138" s="1">
        <v>3</v>
      </c>
      <c r="I1138" s="1">
        <f t="shared" si="51"/>
        <v>4.7477986812591553</v>
      </c>
      <c r="J1138" s="1">
        <f t="shared" si="49"/>
        <v>0.99763705519277646</v>
      </c>
    </row>
    <row r="1139" spans="1:10">
      <c r="A1139" s="1">
        <v>16</v>
      </c>
      <c r="B1139" s="1" t="s">
        <v>16</v>
      </c>
      <c r="C1139" s="3">
        <v>41913</v>
      </c>
      <c r="D1139" s="1">
        <v>115.53608695652173</v>
      </c>
      <c r="E1139" s="1">
        <v>4.7495827674865723</v>
      </c>
      <c r="F1139" s="1">
        <v>4.7637605667114258</v>
      </c>
      <c r="G1139" s="1">
        <v>2</v>
      </c>
      <c r="H1139" s="1">
        <v>2</v>
      </c>
      <c r="I1139" s="1">
        <f t="shared" si="51"/>
        <v>4.7477986812591553</v>
      </c>
      <c r="J1139" s="1">
        <f t="shared" si="49"/>
        <v>1.0033619549866923</v>
      </c>
    </row>
    <row r="1140" spans="1:10">
      <c r="A1140" s="1">
        <v>17</v>
      </c>
      <c r="B1140" s="1" t="s">
        <v>17</v>
      </c>
      <c r="C1140" s="3">
        <v>41913</v>
      </c>
      <c r="D1140" s="1">
        <v>121.48</v>
      </c>
      <c r="E1140" s="1">
        <v>4.7997498512268066</v>
      </c>
      <c r="F1140" s="1">
        <v>4.7991571426391602</v>
      </c>
      <c r="G1140" s="1">
        <v>1</v>
      </c>
      <c r="H1140" s="1">
        <v>1</v>
      </c>
      <c r="I1140" s="1">
        <f t="shared" si="51"/>
        <v>4.7477986812591553</v>
      </c>
      <c r="J1140" s="1">
        <f t="shared" si="49"/>
        <v>1.0108173207896811</v>
      </c>
    </row>
    <row r="1141" spans="1:10">
      <c r="A1141" s="1">
        <v>18</v>
      </c>
      <c r="B1141" s="1" t="s">
        <v>18</v>
      </c>
      <c r="C1141" s="3">
        <v>41913</v>
      </c>
      <c r="D1141" s="1">
        <v>112.69565836298933</v>
      </c>
      <c r="E1141" s="1">
        <v>4.7246909141540527</v>
      </c>
      <c r="F1141" s="1">
        <v>4.7350749969482422</v>
      </c>
      <c r="G1141" s="1">
        <v>3</v>
      </c>
      <c r="H1141" s="1">
        <v>2</v>
      </c>
      <c r="I1141" s="1">
        <f t="shared" si="51"/>
        <v>4.7477986812591553</v>
      </c>
      <c r="J1141" s="1">
        <f t="shared" si="49"/>
        <v>0.99732008765217095</v>
      </c>
    </row>
    <row r="1142" spans="1:10">
      <c r="A1142" s="1">
        <v>19</v>
      </c>
      <c r="B1142" s="1" t="s">
        <v>19</v>
      </c>
      <c r="C1142" s="3">
        <v>41913</v>
      </c>
      <c r="D1142" s="1">
        <v>115.30507614213198</v>
      </c>
      <c r="E1142" s="1">
        <v>4.7475814819335938</v>
      </c>
      <c r="F1142" s="1">
        <v>4.7542638778686523</v>
      </c>
      <c r="G1142" s="1">
        <v>3</v>
      </c>
      <c r="H1142" s="1">
        <v>2</v>
      </c>
      <c r="I1142" s="1">
        <f t="shared" si="51"/>
        <v>4.7477986812591553</v>
      </c>
      <c r="J1142" s="1">
        <f t="shared" si="49"/>
        <v>1.0013617250948355</v>
      </c>
    </row>
    <row r="1143" spans="1:10">
      <c r="A1143" s="1">
        <v>20</v>
      </c>
      <c r="B1143" s="1" t="s">
        <v>20</v>
      </c>
      <c r="C1143" s="3">
        <v>41913</v>
      </c>
      <c r="D1143" s="1">
        <v>118.13</v>
      </c>
      <c r="E1143" s="1">
        <v>4.7717857360839844</v>
      </c>
      <c r="F1143" s="1">
        <v>4.7692074775695801</v>
      </c>
      <c r="G1143" s="1">
        <v>2</v>
      </c>
      <c r="H1143" s="1">
        <v>2</v>
      </c>
      <c r="I1143" s="1">
        <f t="shared" si="51"/>
        <v>4.7477986812591553</v>
      </c>
      <c r="J1143" s="1">
        <f t="shared" si="49"/>
        <v>1.0045092047383835</v>
      </c>
    </row>
    <row r="1144" spans="1:10">
      <c r="A1144" s="1">
        <v>21</v>
      </c>
      <c r="B1144" s="1" t="s">
        <v>21</v>
      </c>
      <c r="C1144" s="3">
        <v>41913</v>
      </c>
      <c r="D1144" s="1">
        <v>112.67285714285714</v>
      </c>
      <c r="E1144" s="1">
        <v>4.7244887351989746</v>
      </c>
      <c r="F1144" s="1">
        <v>4.7427763938903809</v>
      </c>
      <c r="G1144" s="1">
        <v>4</v>
      </c>
      <c r="H1144" s="1">
        <v>3</v>
      </c>
      <c r="I1144" s="1">
        <f t="shared" si="51"/>
        <v>4.7477986812591553</v>
      </c>
      <c r="J1144" s="1">
        <f t="shared" si="49"/>
        <v>0.99894218611488339</v>
      </c>
    </row>
    <row r="1145" spans="1:10">
      <c r="A1145" s="1">
        <v>22</v>
      </c>
      <c r="B1145" s="1" t="s">
        <v>22</v>
      </c>
      <c r="C1145" s="3">
        <v>41913</v>
      </c>
      <c r="D1145" s="1">
        <v>114.38307017543858</v>
      </c>
      <c r="E1145" s="1">
        <v>4.7395529747009277</v>
      </c>
      <c r="F1145" s="1">
        <v>4.7444758415222168</v>
      </c>
      <c r="G1145" s="1">
        <v>4</v>
      </c>
      <c r="H1145" s="1">
        <v>3</v>
      </c>
      <c r="I1145" s="1">
        <f t="shared" si="51"/>
        <v>4.7477986812591553</v>
      </c>
      <c r="J1145" s="1">
        <f t="shared" si="49"/>
        <v>0.99930013044781052</v>
      </c>
    </row>
    <row r="1146" spans="1:10">
      <c r="A1146" s="1">
        <v>23</v>
      </c>
      <c r="B1146" s="1" t="s">
        <v>23</v>
      </c>
      <c r="C1146" s="3">
        <v>41913</v>
      </c>
      <c r="D1146" s="1">
        <v>113.30941176470589</v>
      </c>
      <c r="E1146" s="1">
        <v>4.7301220893859863</v>
      </c>
      <c r="F1146" s="1">
        <v>4.7501564025878906</v>
      </c>
      <c r="G1146" s="1">
        <v>4</v>
      </c>
      <c r="H1146" s="1">
        <v>3</v>
      </c>
      <c r="I1146" s="1">
        <f t="shared" si="51"/>
        <v>4.7477986812591553</v>
      </c>
      <c r="J1146" s="1">
        <f t="shared" si="49"/>
        <v>1.0004965925236136</v>
      </c>
    </row>
    <row r="1147" spans="1:10">
      <c r="A1147" s="1">
        <v>24</v>
      </c>
      <c r="B1147" s="1" t="s">
        <v>24</v>
      </c>
      <c r="C1147" s="3">
        <v>41913</v>
      </c>
      <c r="D1147" s="1">
        <v>114.71934426229508</v>
      </c>
      <c r="E1147" s="1">
        <v>4.7424888610839844</v>
      </c>
      <c r="F1147" s="1">
        <v>4.7570986747741699</v>
      </c>
      <c r="G1147" s="1">
        <v>2</v>
      </c>
      <c r="H1147" s="1">
        <v>2</v>
      </c>
      <c r="I1147" s="1">
        <f t="shared" si="51"/>
        <v>4.7477986812591553</v>
      </c>
      <c r="J1147" s="1">
        <f t="shared" si="49"/>
        <v>1.0019588011496199</v>
      </c>
    </row>
    <row r="1148" spans="1:10">
      <c r="A1148" s="1">
        <v>25</v>
      </c>
      <c r="B1148" s="1" t="s">
        <v>25</v>
      </c>
      <c r="C1148" s="3">
        <v>41913</v>
      </c>
      <c r="D1148" s="1">
        <v>115.61560869565218</v>
      </c>
      <c r="E1148" s="1">
        <v>4.7502708435058594</v>
      </c>
      <c r="F1148" s="1">
        <v>4.7490043640136719</v>
      </c>
      <c r="G1148" s="1">
        <v>3</v>
      </c>
      <c r="H1148" s="1">
        <v>2</v>
      </c>
      <c r="I1148" s="1">
        <f t="shared" si="51"/>
        <v>4.7477986812591553</v>
      </c>
      <c r="J1148" s="1">
        <f t="shared" si="49"/>
        <v>1.0002539456357482</v>
      </c>
    </row>
    <row r="1149" spans="1:10">
      <c r="A1149" s="1">
        <v>26</v>
      </c>
      <c r="B1149" s="1" t="s">
        <v>26</v>
      </c>
      <c r="C1149" s="3">
        <v>41913</v>
      </c>
      <c r="D1149" s="1">
        <v>112.61</v>
      </c>
      <c r="E1149" s="1">
        <v>4.7239303588867188</v>
      </c>
      <c r="F1149" s="1">
        <v>4.7323236465454102</v>
      </c>
      <c r="G1149" s="1">
        <v>4</v>
      </c>
      <c r="H1149" s="1">
        <v>3</v>
      </c>
      <c r="I1149" s="1">
        <f t="shared" si="51"/>
        <v>4.7477986812591553</v>
      </c>
      <c r="J1149" s="1">
        <f t="shared" si="49"/>
        <v>0.99674058742742622</v>
      </c>
    </row>
    <row r="1150" spans="1:10">
      <c r="A1150" s="1">
        <v>27</v>
      </c>
      <c r="B1150" s="1" t="s">
        <v>27</v>
      </c>
      <c r="C1150" s="3">
        <v>41913</v>
      </c>
      <c r="D1150" s="1">
        <v>112.16954407294836</v>
      </c>
      <c r="E1150" s="1">
        <v>4.7200117111206055</v>
      </c>
      <c r="F1150" s="1">
        <v>4.7326183319091797</v>
      </c>
      <c r="G1150" s="1">
        <v>2</v>
      </c>
      <c r="H1150" s="1">
        <v>2</v>
      </c>
      <c r="I1150" s="1">
        <f t="shared" si="51"/>
        <v>4.7477986812591553</v>
      </c>
      <c r="J1150" s="1">
        <f t="shared" si="49"/>
        <v>0.99680265521579581</v>
      </c>
    </row>
    <row r="1151" spans="1:10">
      <c r="A1151" s="1">
        <v>28</v>
      </c>
      <c r="B1151" s="1" t="s">
        <v>28</v>
      </c>
      <c r="C1151" s="3">
        <v>41913</v>
      </c>
      <c r="D1151" s="1">
        <v>116.63</v>
      </c>
      <c r="E1151" s="1">
        <v>4.7590065002441406</v>
      </c>
      <c r="F1151" s="1">
        <v>4.7506637573242188</v>
      </c>
      <c r="G1151" s="1">
        <v>2</v>
      </c>
      <c r="H1151" s="1">
        <v>2</v>
      </c>
      <c r="I1151" s="1">
        <f t="shared" si="51"/>
        <v>4.7477986812591553</v>
      </c>
      <c r="J1151" s="1">
        <f t="shared" si="49"/>
        <v>1.0006034535702562</v>
      </c>
    </row>
    <row r="1152" spans="1:10">
      <c r="A1152" s="1">
        <v>29</v>
      </c>
      <c r="B1152" s="1" t="s">
        <v>29</v>
      </c>
      <c r="C1152" s="3">
        <v>41913</v>
      </c>
      <c r="D1152" s="1">
        <v>112.06555555555555</v>
      </c>
      <c r="E1152" s="1">
        <v>4.7190837860107422</v>
      </c>
      <c r="F1152" s="1">
        <v>4.731574535369873</v>
      </c>
      <c r="G1152" s="1">
        <v>5</v>
      </c>
      <c r="H1152" s="1">
        <v>4</v>
      </c>
      <c r="I1152" s="1">
        <f t="shared" si="51"/>
        <v>4.7477986812591553</v>
      </c>
      <c r="J1152" s="1">
        <f t="shared" si="49"/>
        <v>0.99658280669032506</v>
      </c>
    </row>
    <row r="1153" spans="1:10">
      <c r="A1153" s="1">
        <v>30</v>
      </c>
      <c r="B1153" s="1" t="s">
        <v>30</v>
      </c>
      <c r="C1153" s="3">
        <v>41913</v>
      </c>
      <c r="D1153" s="1">
        <v>112.47</v>
      </c>
      <c r="E1153" s="1">
        <v>4.7226862907409668</v>
      </c>
      <c r="F1153" s="1">
        <v>4.7377147674560547</v>
      </c>
      <c r="G1153" s="1">
        <v>4</v>
      </c>
      <c r="H1153" s="1">
        <v>3</v>
      </c>
      <c r="I1153" s="1">
        <f t="shared" si="51"/>
        <v>4.7477986812591553</v>
      </c>
      <c r="J1153" s="1">
        <f t="shared" si="49"/>
        <v>0.99787608648131931</v>
      </c>
    </row>
    <row r="1154" spans="1:10">
      <c r="A1154" s="1">
        <v>31</v>
      </c>
      <c r="B1154" s="1" t="s">
        <v>31</v>
      </c>
      <c r="C1154" s="3">
        <v>41913</v>
      </c>
      <c r="D1154" s="1">
        <v>118.07314606741573</v>
      </c>
      <c r="E1154" s="1">
        <v>4.7713041305541992</v>
      </c>
      <c r="F1154" s="1">
        <v>4.7693972587585449</v>
      </c>
      <c r="G1154" s="1">
        <v>2</v>
      </c>
      <c r="H1154" s="1">
        <v>2</v>
      </c>
      <c r="I1154" s="1">
        <f t="shared" si="51"/>
        <v>4.7477986812591553</v>
      </c>
      <c r="J1154" s="1">
        <f t="shared" si="49"/>
        <v>1.0045491771975601</v>
      </c>
    </row>
    <row r="1155" spans="1:10">
      <c r="A1155" s="1">
        <v>32</v>
      </c>
      <c r="B1155" s="1" t="s">
        <v>32</v>
      </c>
      <c r="C1155" s="3">
        <v>41913</v>
      </c>
      <c r="D1155" s="1">
        <v>111.41380471380472</v>
      </c>
      <c r="E1155" s="1">
        <v>4.7132511138916016</v>
      </c>
      <c r="F1155" s="1">
        <v>4.7245292663574219</v>
      </c>
      <c r="G1155" s="1">
        <v>4</v>
      </c>
      <c r="H1155" s="1">
        <v>3</v>
      </c>
      <c r="I1155" s="1">
        <f t="shared" si="51"/>
        <v>4.7477986812591553</v>
      </c>
      <c r="J1155" s="1">
        <f t="shared" ref="J1155:J1218" si="52">F1155/I1155</f>
        <v>0.99509890446838367</v>
      </c>
    </row>
    <row r="1156" spans="1:10">
      <c r="A1156" s="1">
        <v>33</v>
      </c>
      <c r="B1156" s="1" t="s">
        <v>33</v>
      </c>
      <c r="C1156" s="3">
        <v>41913</v>
      </c>
      <c r="D1156" s="1">
        <v>115.61474789915967</v>
      </c>
      <c r="E1156" s="1">
        <v>4.7502636909484863</v>
      </c>
      <c r="F1156" s="1">
        <v>4.757784366607666</v>
      </c>
      <c r="G1156" s="1">
        <v>2</v>
      </c>
      <c r="H1156" s="1">
        <v>2</v>
      </c>
      <c r="I1156" s="1">
        <f t="shared" si="51"/>
        <v>4.7477986812591553</v>
      </c>
      <c r="J1156" s="1">
        <f t="shared" si="52"/>
        <v>1.0021032242558909</v>
      </c>
    </row>
    <row r="1157" spans="1:10">
      <c r="A1157" s="1">
        <v>34</v>
      </c>
      <c r="B1157" s="1" t="s">
        <v>34</v>
      </c>
      <c r="C1157" s="3">
        <v>41913</v>
      </c>
      <c r="D1157" s="1">
        <v>113.54</v>
      </c>
      <c r="E1157" s="1">
        <v>4.7321553230285645</v>
      </c>
      <c r="F1157" s="1">
        <v>4.7361483573913574</v>
      </c>
      <c r="G1157" s="1">
        <v>5</v>
      </c>
      <c r="H1157" s="1">
        <v>4</v>
      </c>
      <c r="I1157" s="1">
        <f t="shared" si="51"/>
        <v>4.7477986812591553</v>
      </c>
      <c r="J1157" s="1">
        <f t="shared" si="52"/>
        <v>0.99754616304314148</v>
      </c>
    </row>
    <row r="1158" spans="1:10">
      <c r="A1158" s="1">
        <v>1</v>
      </c>
      <c r="B1158" s="1" t="s">
        <v>1</v>
      </c>
      <c r="C1158" s="3">
        <v>41944</v>
      </c>
      <c r="D1158" s="1">
        <v>113.4837037037037</v>
      </c>
      <c r="E1158" s="1">
        <v>4.7316594123840332</v>
      </c>
      <c r="F1158" s="1">
        <v>4.7190699577331543</v>
      </c>
      <c r="G1158" s="1">
        <v>5</v>
      </c>
      <c r="H1158" s="1">
        <v>4</v>
      </c>
      <c r="I1158" s="1">
        <f>AVERAGE(F1158:F1191)</f>
        <v>4.7526000387528367</v>
      </c>
      <c r="J1158" s="1">
        <f t="shared" si="52"/>
        <v>0.99294489737274816</v>
      </c>
    </row>
    <row r="1159" spans="1:10">
      <c r="A1159" s="1">
        <v>2</v>
      </c>
      <c r="B1159" s="1" t="s">
        <v>2</v>
      </c>
      <c r="C1159" s="3">
        <v>41944</v>
      </c>
      <c r="D1159" s="1">
        <v>115.47774468085106</v>
      </c>
      <c r="E1159" s="1">
        <v>4.7490777969360352</v>
      </c>
      <c r="F1159" s="1">
        <v>4.7430739402770996</v>
      </c>
      <c r="G1159" s="1">
        <v>4</v>
      </c>
      <c r="H1159" s="1">
        <v>3</v>
      </c>
      <c r="I1159" s="1">
        <f>I1158</f>
        <v>4.7526000387528367</v>
      </c>
      <c r="J1159" s="1">
        <f t="shared" si="52"/>
        <v>0.99799560274416932</v>
      </c>
    </row>
    <row r="1160" spans="1:10">
      <c r="A1160" s="1">
        <v>3</v>
      </c>
      <c r="B1160" s="1" t="s">
        <v>3</v>
      </c>
      <c r="C1160" s="3">
        <v>41944</v>
      </c>
      <c r="D1160" s="1">
        <v>117.95703703703703</v>
      </c>
      <c r="E1160" s="1">
        <v>4.7703204154968262</v>
      </c>
      <c r="F1160" s="1">
        <v>4.7692179679870605</v>
      </c>
      <c r="G1160" s="1">
        <v>1</v>
      </c>
      <c r="H1160" s="1">
        <v>1</v>
      </c>
      <c r="I1160" s="1">
        <f t="shared" ref="I1160:I1191" si="53">I1159</f>
        <v>4.7526000387528367</v>
      </c>
      <c r="J1160" s="1">
        <f t="shared" si="52"/>
        <v>1.0034965974621726</v>
      </c>
    </row>
    <row r="1161" spans="1:10">
      <c r="A1161" s="1">
        <v>4</v>
      </c>
      <c r="B1161" s="1" t="s">
        <v>4</v>
      </c>
      <c r="C1161" s="3">
        <v>41944</v>
      </c>
      <c r="D1161" s="1">
        <v>121.01093632958802</v>
      </c>
      <c r="E1161" s="1">
        <v>4.7958807945251465</v>
      </c>
      <c r="F1161" s="1">
        <v>4.7887716293334961</v>
      </c>
      <c r="G1161" s="1">
        <v>1</v>
      </c>
      <c r="H1161" s="1">
        <v>1</v>
      </c>
      <c r="I1161" s="1">
        <f t="shared" si="53"/>
        <v>4.7526000387528367</v>
      </c>
      <c r="J1161" s="1">
        <f t="shared" si="52"/>
        <v>1.0076109056696787</v>
      </c>
    </row>
    <row r="1162" spans="1:10">
      <c r="A1162" s="1">
        <v>5</v>
      </c>
      <c r="B1162" s="1" t="s">
        <v>5</v>
      </c>
      <c r="C1162" s="3">
        <v>41944</v>
      </c>
      <c r="D1162" s="1">
        <v>120.89</v>
      </c>
      <c r="E1162" s="1">
        <v>4.7948808670043945</v>
      </c>
      <c r="F1162" s="1">
        <v>4.7840957641601563</v>
      </c>
      <c r="G1162" s="1">
        <v>1</v>
      </c>
      <c r="H1162" s="1">
        <v>1</v>
      </c>
      <c r="I1162" s="1">
        <f t="shared" si="53"/>
        <v>4.7526000387528367</v>
      </c>
      <c r="J1162" s="1">
        <f t="shared" si="52"/>
        <v>1.0066270515403153</v>
      </c>
    </row>
    <row r="1163" spans="1:10">
      <c r="A1163" s="1">
        <v>6</v>
      </c>
      <c r="B1163" s="1" t="s">
        <v>6</v>
      </c>
      <c r="C1163" s="3">
        <v>41944</v>
      </c>
      <c r="D1163" s="1">
        <v>110.7</v>
      </c>
      <c r="E1163" s="1">
        <v>4.7068238258361816</v>
      </c>
      <c r="F1163" s="1">
        <v>4.7214112281799316</v>
      </c>
      <c r="G1163" s="1">
        <v>5</v>
      </c>
      <c r="H1163" s="1">
        <v>4</v>
      </c>
      <c r="I1163" s="1">
        <f t="shared" si="53"/>
        <v>4.7526000387528367</v>
      </c>
      <c r="J1163" s="1">
        <f t="shared" si="52"/>
        <v>0.99343752676038577</v>
      </c>
    </row>
    <row r="1164" spans="1:10">
      <c r="A1164" s="1">
        <v>7</v>
      </c>
      <c r="B1164" s="1" t="s">
        <v>7</v>
      </c>
      <c r="C1164" s="3">
        <v>41944</v>
      </c>
      <c r="D1164" s="1">
        <v>113.2025</v>
      </c>
      <c r="E1164" s="1">
        <v>4.7291784286499023</v>
      </c>
      <c r="F1164" s="1">
        <v>4.7357549667358398</v>
      </c>
      <c r="G1164" s="1">
        <v>4</v>
      </c>
      <c r="H1164" s="1">
        <v>3</v>
      </c>
      <c r="I1164" s="1">
        <f t="shared" si="53"/>
        <v>4.7526000387528367</v>
      </c>
      <c r="J1164" s="1">
        <f t="shared" si="52"/>
        <v>0.99645560916558484</v>
      </c>
    </row>
    <row r="1165" spans="1:10">
      <c r="A1165" s="1">
        <v>8</v>
      </c>
      <c r="B1165" s="1" t="s">
        <v>8</v>
      </c>
      <c r="C1165" s="3">
        <v>41944</v>
      </c>
      <c r="D1165" s="1">
        <v>116.22</v>
      </c>
      <c r="E1165" s="1">
        <v>4.7554850578308105</v>
      </c>
      <c r="F1165" s="1">
        <v>4.7533121109008789</v>
      </c>
      <c r="G1165" s="1">
        <v>3</v>
      </c>
      <c r="H1165" s="1">
        <v>2</v>
      </c>
      <c r="I1165" s="1">
        <f t="shared" si="53"/>
        <v>4.7526000387528367</v>
      </c>
      <c r="J1165" s="1">
        <f t="shared" si="52"/>
        <v>1.0001498279136127</v>
      </c>
    </row>
    <row r="1166" spans="1:10">
      <c r="A1166" s="1">
        <v>9</v>
      </c>
      <c r="B1166" s="1" t="s">
        <v>9</v>
      </c>
      <c r="C1166" s="3">
        <v>41944</v>
      </c>
      <c r="D1166" s="1">
        <v>116.95499999999998</v>
      </c>
      <c r="E1166" s="1">
        <v>4.7617893218994141</v>
      </c>
      <c r="F1166" s="1">
        <v>4.7490925788879395</v>
      </c>
      <c r="G1166" s="1">
        <v>4</v>
      </c>
      <c r="H1166" s="1">
        <v>3</v>
      </c>
      <c r="I1166" s="1">
        <f t="shared" si="53"/>
        <v>4.7526000387528367</v>
      </c>
      <c r="J1166" s="1">
        <f t="shared" si="52"/>
        <v>0.99926199136550575</v>
      </c>
    </row>
    <row r="1167" spans="1:10">
      <c r="A1167" s="1">
        <v>10</v>
      </c>
      <c r="B1167" s="1" t="s">
        <v>10</v>
      </c>
      <c r="C1167" s="3">
        <v>41944</v>
      </c>
      <c r="D1167" s="1">
        <v>115.34125337655323</v>
      </c>
      <c r="E1167" s="1">
        <v>4.7478952407836914</v>
      </c>
      <c r="F1167" s="1">
        <v>4.7428426742553711</v>
      </c>
      <c r="G1167" s="1">
        <v>4</v>
      </c>
      <c r="H1167" s="1">
        <v>3</v>
      </c>
      <c r="I1167" s="1">
        <f t="shared" si="53"/>
        <v>4.7526000387528367</v>
      </c>
      <c r="J1167" s="1">
        <f t="shared" si="52"/>
        <v>0.99794694179651056</v>
      </c>
    </row>
    <row r="1168" spans="1:10">
      <c r="A1168" s="1">
        <v>11</v>
      </c>
      <c r="B1168" s="1" t="s">
        <v>11</v>
      </c>
      <c r="C1168" s="3">
        <v>41944</v>
      </c>
      <c r="D1168" s="1">
        <v>115.98992319508447</v>
      </c>
      <c r="E1168" s="1">
        <v>4.7535033226013184</v>
      </c>
      <c r="F1168" s="1">
        <v>4.7467923164367676</v>
      </c>
      <c r="G1168" s="1">
        <v>4</v>
      </c>
      <c r="H1168" s="1">
        <v>3</v>
      </c>
      <c r="I1168" s="1">
        <f t="shared" si="53"/>
        <v>4.7526000387528367</v>
      </c>
      <c r="J1168" s="1">
        <f t="shared" si="52"/>
        <v>0.99877799051704064</v>
      </c>
    </row>
    <row r="1169" spans="1:10">
      <c r="A1169" s="1">
        <v>12</v>
      </c>
      <c r="B1169" s="1" t="s">
        <v>12</v>
      </c>
      <c r="C1169" s="3">
        <v>41944</v>
      </c>
      <c r="D1169" s="1">
        <v>115.33409961685823</v>
      </c>
      <c r="E1169" s="1">
        <v>4.747833251953125</v>
      </c>
      <c r="F1169" s="1">
        <v>4.7468838691711426</v>
      </c>
      <c r="G1169" s="1">
        <v>4</v>
      </c>
      <c r="H1169" s="1">
        <v>3</v>
      </c>
      <c r="I1169" s="1">
        <f t="shared" si="53"/>
        <v>4.7526000387528367</v>
      </c>
      <c r="J1169" s="1">
        <f t="shared" si="52"/>
        <v>0.9987972542324024</v>
      </c>
    </row>
    <row r="1170" spans="1:10">
      <c r="A1170" s="1">
        <v>13</v>
      </c>
      <c r="B1170" s="1" t="s">
        <v>13</v>
      </c>
      <c r="C1170" s="3">
        <v>41944</v>
      </c>
      <c r="D1170" s="1">
        <v>118.17281250000001</v>
      </c>
      <c r="E1170" s="1">
        <v>4.7721481323242188</v>
      </c>
      <c r="F1170" s="1">
        <v>4.781649112701416</v>
      </c>
      <c r="G1170" s="1">
        <v>1</v>
      </c>
      <c r="H1170" s="1">
        <v>1</v>
      </c>
      <c r="I1170" s="1">
        <f t="shared" si="53"/>
        <v>4.7526000387528367</v>
      </c>
      <c r="J1170" s="1">
        <f t="shared" si="52"/>
        <v>1.0061122488136414</v>
      </c>
    </row>
    <row r="1171" spans="1:10">
      <c r="A1171" s="1">
        <v>14</v>
      </c>
      <c r="B1171" s="1" t="s">
        <v>14</v>
      </c>
      <c r="C1171" s="3">
        <v>41944</v>
      </c>
      <c r="D1171" s="1">
        <v>114.11738255033555</v>
      </c>
      <c r="E1171" s="1">
        <v>4.7372274398803711</v>
      </c>
      <c r="F1171" s="1">
        <v>4.7354435920715332</v>
      </c>
      <c r="G1171" s="1">
        <v>3</v>
      </c>
      <c r="H1171" s="1">
        <v>2</v>
      </c>
      <c r="I1171" s="1">
        <f t="shared" si="53"/>
        <v>4.7526000387528367</v>
      </c>
      <c r="J1171" s="1">
        <f t="shared" si="52"/>
        <v>0.99639009246698451</v>
      </c>
    </row>
    <row r="1172" spans="1:10">
      <c r="A1172" s="1">
        <v>15</v>
      </c>
      <c r="B1172" s="1" t="s">
        <v>15</v>
      </c>
      <c r="C1172" s="3">
        <v>41944</v>
      </c>
      <c r="D1172" s="1">
        <v>114.47295774647888</v>
      </c>
      <c r="E1172" s="1">
        <v>4.7403388023376465</v>
      </c>
      <c r="F1172" s="1">
        <v>4.7408490180969238</v>
      </c>
      <c r="G1172" s="1">
        <v>4</v>
      </c>
      <c r="H1172" s="1">
        <v>3</v>
      </c>
      <c r="I1172" s="1">
        <f t="shared" si="53"/>
        <v>4.7526000387528367</v>
      </c>
      <c r="J1172" s="1">
        <f t="shared" si="52"/>
        <v>0.99752745432813728</v>
      </c>
    </row>
    <row r="1173" spans="1:10">
      <c r="A1173" s="1">
        <v>16</v>
      </c>
      <c r="B1173" s="1" t="s">
        <v>16</v>
      </c>
      <c r="C1173" s="3">
        <v>41944</v>
      </c>
      <c r="D1173" s="1">
        <v>116.80086956521738</v>
      </c>
      <c r="E1173" s="1">
        <v>4.7604703903198242</v>
      </c>
      <c r="F1173" s="1">
        <v>4.7687778472900391</v>
      </c>
      <c r="G1173" s="1">
        <v>2</v>
      </c>
      <c r="H1173" s="1">
        <v>2</v>
      </c>
      <c r="I1173" s="1">
        <f t="shared" si="53"/>
        <v>4.7526000387528367</v>
      </c>
      <c r="J1173" s="1">
        <f t="shared" si="52"/>
        <v>1.0034039911638446</v>
      </c>
    </row>
    <row r="1174" spans="1:10">
      <c r="A1174" s="1">
        <v>17</v>
      </c>
      <c r="B1174" s="1" t="s">
        <v>17</v>
      </c>
      <c r="C1174" s="3">
        <v>41944</v>
      </c>
      <c r="D1174" s="1">
        <v>123.55</v>
      </c>
      <c r="E1174" s="1">
        <v>4.8166460990905762</v>
      </c>
      <c r="F1174" s="1">
        <v>4.805323600769043</v>
      </c>
      <c r="G1174" s="1">
        <v>1</v>
      </c>
      <c r="H1174" s="1">
        <v>1</v>
      </c>
      <c r="I1174" s="1">
        <f t="shared" si="53"/>
        <v>4.7526000387528367</v>
      </c>
      <c r="J1174" s="1">
        <f t="shared" si="52"/>
        <v>1.0110936248761304</v>
      </c>
    </row>
    <row r="1175" spans="1:10">
      <c r="A1175" s="1">
        <v>18</v>
      </c>
      <c r="B1175" s="1" t="s">
        <v>18</v>
      </c>
      <c r="C1175" s="3">
        <v>41944</v>
      </c>
      <c r="D1175" s="1">
        <v>114.25462633451957</v>
      </c>
      <c r="E1175" s="1">
        <v>4.7384295463562012</v>
      </c>
      <c r="F1175" s="1">
        <v>4.7398848533630371</v>
      </c>
      <c r="G1175" s="1">
        <v>3</v>
      </c>
      <c r="H1175" s="1">
        <v>2</v>
      </c>
      <c r="I1175" s="1">
        <f t="shared" si="53"/>
        <v>4.7526000387528367</v>
      </c>
      <c r="J1175" s="1">
        <f t="shared" si="52"/>
        <v>0.99732458332573337</v>
      </c>
    </row>
    <row r="1176" spans="1:10">
      <c r="A1176" s="1">
        <v>19</v>
      </c>
      <c r="B1176" s="1" t="s">
        <v>19</v>
      </c>
      <c r="C1176" s="3">
        <v>41944</v>
      </c>
      <c r="D1176" s="1">
        <v>116.50096446700508</v>
      </c>
      <c r="E1176" s="1">
        <v>4.7578997611999512</v>
      </c>
      <c r="F1176" s="1">
        <v>4.7591161727905273</v>
      </c>
      <c r="G1176" s="1">
        <v>3</v>
      </c>
      <c r="H1176" s="1">
        <v>2</v>
      </c>
      <c r="I1176" s="1">
        <f t="shared" si="53"/>
        <v>4.7526000387528367</v>
      </c>
      <c r="J1176" s="1">
        <f t="shared" si="52"/>
        <v>1.0013710672020699</v>
      </c>
    </row>
    <row r="1177" spans="1:10">
      <c r="A1177" s="1">
        <v>20</v>
      </c>
      <c r="B1177" s="1" t="s">
        <v>20</v>
      </c>
      <c r="C1177" s="3">
        <v>41944</v>
      </c>
      <c r="D1177" s="1">
        <v>118.61</v>
      </c>
      <c r="E1177" s="1">
        <v>4.7758407592773438</v>
      </c>
      <c r="F1177" s="1">
        <v>4.7745785713195801</v>
      </c>
      <c r="G1177" s="1">
        <v>2</v>
      </c>
      <c r="H1177" s="1">
        <v>2</v>
      </c>
      <c r="I1177" s="1">
        <f t="shared" si="53"/>
        <v>4.7526000387528367</v>
      </c>
      <c r="J1177" s="1">
        <f t="shared" si="52"/>
        <v>1.004624528129346</v>
      </c>
    </row>
    <row r="1178" spans="1:10">
      <c r="A1178" s="1">
        <v>21</v>
      </c>
      <c r="B1178" s="1" t="s">
        <v>21</v>
      </c>
      <c r="C1178" s="3">
        <v>41944</v>
      </c>
      <c r="D1178" s="1">
        <v>113.79285714285714</v>
      </c>
      <c r="E1178" s="1">
        <v>4.734379768371582</v>
      </c>
      <c r="F1178" s="1">
        <v>4.7477788925170898</v>
      </c>
      <c r="G1178" s="1">
        <v>4</v>
      </c>
      <c r="H1178" s="1">
        <v>3</v>
      </c>
      <c r="I1178" s="1">
        <f t="shared" si="53"/>
        <v>4.7526000387528367</v>
      </c>
      <c r="J1178" s="1">
        <f t="shared" si="52"/>
        <v>0.9989855771164341</v>
      </c>
    </row>
    <row r="1179" spans="1:10">
      <c r="A1179" s="1">
        <v>22</v>
      </c>
      <c r="B1179" s="1" t="s">
        <v>22</v>
      </c>
      <c r="C1179" s="3">
        <v>41944</v>
      </c>
      <c r="D1179" s="1">
        <v>115.49350877192981</v>
      </c>
      <c r="E1179" s="1">
        <v>4.7492141723632813</v>
      </c>
      <c r="F1179" s="1">
        <v>4.7488560676574707</v>
      </c>
      <c r="G1179" s="1">
        <v>4</v>
      </c>
      <c r="H1179" s="1">
        <v>3</v>
      </c>
      <c r="I1179" s="1">
        <f t="shared" si="53"/>
        <v>4.7526000387528367</v>
      </c>
      <c r="J1179" s="1">
        <f t="shared" si="52"/>
        <v>0.99921222676748778</v>
      </c>
    </row>
    <row r="1180" spans="1:10">
      <c r="A1180" s="1">
        <v>23</v>
      </c>
      <c r="B1180" s="1" t="s">
        <v>23</v>
      </c>
      <c r="C1180" s="3">
        <v>41944</v>
      </c>
      <c r="D1180" s="1">
        <v>115.22573529411764</v>
      </c>
      <c r="E1180" s="1">
        <v>4.7468929290771484</v>
      </c>
      <c r="F1180" s="1">
        <v>4.7548532485961914</v>
      </c>
      <c r="G1180" s="1">
        <v>4</v>
      </c>
      <c r="H1180" s="1">
        <v>3</v>
      </c>
      <c r="I1180" s="1">
        <f t="shared" si="53"/>
        <v>4.7526000387528367</v>
      </c>
      <c r="J1180" s="1">
        <f t="shared" si="52"/>
        <v>1.0004741004555364</v>
      </c>
    </row>
    <row r="1181" spans="1:10">
      <c r="A1181" s="1">
        <v>24</v>
      </c>
      <c r="B1181" s="1" t="s">
        <v>24</v>
      </c>
      <c r="C1181" s="3">
        <v>41944</v>
      </c>
      <c r="D1181" s="1">
        <v>116.13983606557379</v>
      </c>
      <c r="E1181" s="1">
        <v>4.7547950744628906</v>
      </c>
      <c r="F1181" s="1">
        <v>4.7620916366577148</v>
      </c>
      <c r="G1181" s="1">
        <v>2</v>
      </c>
      <c r="H1181" s="1">
        <v>2</v>
      </c>
      <c r="I1181" s="1">
        <f t="shared" si="53"/>
        <v>4.7526000387528367</v>
      </c>
      <c r="J1181" s="1">
        <f t="shared" si="52"/>
        <v>1.0019971379513284</v>
      </c>
    </row>
    <row r="1182" spans="1:10">
      <c r="A1182" s="1">
        <v>25</v>
      </c>
      <c r="B1182" s="1" t="s">
        <v>25</v>
      </c>
      <c r="C1182" s="3">
        <v>41944</v>
      </c>
      <c r="D1182" s="1">
        <v>117.90669565217392</v>
      </c>
      <c r="E1182" s="1">
        <v>4.7698936462402344</v>
      </c>
      <c r="F1182" s="1">
        <v>4.7537102699279785</v>
      </c>
      <c r="G1182" s="1">
        <v>3</v>
      </c>
      <c r="H1182" s="1">
        <v>2</v>
      </c>
      <c r="I1182" s="1">
        <f t="shared" si="53"/>
        <v>4.7526000387528367</v>
      </c>
      <c r="J1182" s="1">
        <f t="shared" si="52"/>
        <v>1.0002336050090663</v>
      </c>
    </row>
    <row r="1183" spans="1:10">
      <c r="A1183" s="1">
        <v>26</v>
      </c>
      <c r="B1183" s="1" t="s">
        <v>26</v>
      </c>
      <c r="C1183" s="3">
        <v>41944</v>
      </c>
      <c r="D1183" s="1">
        <v>114.06</v>
      </c>
      <c r="E1183" s="1">
        <v>4.736724853515625</v>
      </c>
      <c r="F1183" s="1">
        <v>4.737030029296875</v>
      </c>
      <c r="G1183" s="1">
        <v>4</v>
      </c>
      <c r="H1183" s="1">
        <v>3</v>
      </c>
      <c r="I1183" s="1">
        <f t="shared" si="53"/>
        <v>4.7526000387528367</v>
      </c>
      <c r="J1183" s="1">
        <f t="shared" si="52"/>
        <v>0.99672389653473814</v>
      </c>
    </row>
    <row r="1184" spans="1:10">
      <c r="A1184" s="1">
        <v>27</v>
      </c>
      <c r="B1184" s="1" t="s">
        <v>27</v>
      </c>
      <c r="C1184" s="3">
        <v>41944</v>
      </c>
      <c r="D1184" s="1">
        <v>113.7521276595745</v>
      </c>
      <c r="E1184" s="1">
        <v>4.7340216636657715</v>
      </c>
      <c r="F1184" s="1">
        <v>4.737454891204834</v>
      </c>
      <c r="G1184" s="1">
        <v>2</v>
      </c>
      <c r="H1184" s="1">
        <v>2</v>
      </c>
      <c r="I1184" s="1">
        <f t="shared" si="53"/>
        <v>4.7526000387528367</v>
      </c>
      <c r="J1184" s="1">
        <f t="shared" si="52"/>
        <v>0.99681329221383896</v>
      </c>
    </row>
    <row r="1185" spans="1:10">
      <c r="A1185" s="1">
        <v>28</v>
      </c>
      <c r="B1185" s="1" t="s">
        <v>28</v>
      </c>
      <c r="C1185" s="3">
        <v>41944</v>
      </c>
      <c r="D1185" s="1">
        <v>116.87</v>
      </c>
      <c r="E1185" s="1">
        <v>4.7610621452331543</v>
      </c>
      <c r="F1185" s="1">
        <v>4.7554473876953125</v>
      </c>
      <c r="G1185" s="1">
        <v>2</v>
      </c>
      <c r="H1185" s="1">
        <v>2</v>
      </c>
      <c r="I1185" s="1">
        <f t="shared" si="53"/>
        <v>4.7526000387528367</v>
      </c>
      <c r="J1185" s="1">
        <f t="shared" si="52"/>
        <v>1.0005991139416863</v>
      </c>
    </row>
    <row r="1186" spans="1:10">
      <c r="A1186" s="1">
        <v>29</v>
      </c>
      <c r="B1186" s="1" t="s">
        <v>29</v>
      </c>
      <c r="C1186" s="3">
        <v>41944</v>
      </c>
      <c r="D1186" s="1">
        <v>113.92347222222223</v>
      </c>
      <c r="E1186" s="1">
        <v>4.7355270385742188</v>
      </c>
      <c r="F1186" s="1">
        <v>4.7359371185302734</v>
      </c>
      <c r="G1186" s="1">
        <v>5</v>
      </c>
      <c r="H1186" s="1">
        <v>4</v>
      </c>
      <c r="I1186" s="1">
        <f t="shared" si="53"/>
        <v>4.7526000387528367</v>
      </c>
      <c r="J1186" s="1">
        <f t="shared" si="52"/>
        <v>0.99649393593260671</v>
      </c>
    </row>
    <row r="1187" spans="1:10">
      <c r="A1187" s="1">
        <v>30</v>
      </c>
      <c r="B1187" s="1" t="s">
        <v>30</v>
      </c>
      <c r="C1187" s="3">
        <v>41944</v>
      </c>
      <c r="D1187" s="1">
        <v>114.23</v>
      </c>
      <c r="E1187" s="1">
        <v>4.7382140159606934</v>
      </c>
      <c r="F1187" s="1">
        <v>4.7427115440368652</v>
      </c>
      <c r="G1187" s="1">
        <v>4</v>
      </c>
      <c r="H1187" s="1">
        <v>3</v>
      </c>
      <c r="I1187" s="1">
        <f t="shared" si="53"/>
        <v>4.7526000387528367</v>
      </c>
      <c r="J1187" s="1">
        <f t="shared" si="52"/>
        <v>0.99791935053752889</v>
      </c>
    </row>
    <row r="1188" spans="1:10">
      <c r="A1188" s="1">
        <v>31</v>
      </c>
      <c r="B1188" s="1" t="s">
        <v>31</v>
      </c>
      <c r="C1188" s="3">
        <v>41944</v>
      </c>
      <c r="D1188" s="1">
        <v>121.93438202247191</v>
      </c>
      <c r="E1188" s="1">
        <v>4.8034830093383789</v>
      </c>
      <c r="F1188" s="1">
        <v>4.7746000289916992</v>
      </c>
      <c r="G1188" s="1">
        <v>2</v>
      </c>
      <c r="H1188" s="1">
        <v>2</v>
      </c>
      <c r="I1188" s="1">
        <f t="shared" si="53"/>
        <v>4.7526000387528367</v>
      </c>
      <c r="J1188" s="1">
        <f t="shared" si="52"/>
        <v>1.0046290430626339</v>
      </c>
    </row>
    <row r="1189" spans="1:10">
      <c r="A1189" s="1">
        <v>32</v>
      </c>
      <c r="B1189" s="1" t="s">
        <v>32</v>
      </c>
      <c r="C1189" s="3">
        <v>41944</v>
      </c>
      <c r="D1189" s="1">
        <v>113.74858585858586</v>
      </c>
      <c r="E1189" s="1">
        <v>4.7339906692504883</v>
      </c>
      <c r="F1189" s="1">
        <v>4.7289423942565918</v>
      </c>
      <c r="G1189" s="1">
        <v>4</v>
      </c>
      <c r="H1189" s="1">
        <v>3</v>
      </c>
      <c r="I1189" s="1">
        <f t="shared" si="53"/>
        <v>4.7526000387528367</v>
      </c>
      <c r="J1189" s="1">
        <f t="shared" si="52"/>
        <v>0.99502216801259524</v>
      </c>
    </row>
    <row r="1190" spans="1:10">
      <c r="A1190" s="1">
        <v>33</v>
      </c>
      <c r="B1190" s="1" t="s">
        <v>33</v>
      </c>
      <c r="C1190" s="3">
        <v>41944</v>
      </c>
      <c r="D1190" s="1">
        <v>117.69487394957984</v>
      </c>
      <c r="E1190" s="1">
        <v>4.7680954933166504</v>
      </c>
      <c r="F1190" s="1">
        <v>4.7628679275512695</v>
      </c>
      <c r="G1190" s="1">
        <v>2</v>
      </c>
      <c r="H1190" s="1">
        <v>2</v>
      </c>
      <c r="I1190" s="1">
        <f t="shared" si="53"/>
        <v>4.7526000387528367</v>
      </c>
      <c r="J1190" s="1">
        <f t="shared" si="52"/>
        <v>1.0021604782045004</v>
      </c>
    </row>
    <row r="1191" spans="1:10">
      <c r="A1191" s="1">
        <v>34</v>
      </c>
      <c r="B1191" s="1" t="s">
        <v>34</v>
      </c>
      <c r="C1191" s="3">
        <v>41944</v>
      </c>
      <c r="D1191" s="1">
        <v>114.82</v>
      </c>
      <c r="E1191" s="1">
        <v>4.7433657646179199</v>
      </c>
      <c r="F1191" s="1">
        <v>4.740178108215332</v>
      </c>
      <c r="G1191" s="1">
        <v>5</v>
      </c>
      <c r="H1191" s="1">
        <v>4</v>
      </c>
      <c r="I1191" s="1">
        <f t="shared" si="53"/>
        <v>4.7526000387528367</v>
      </c>
      <c r="J1191" s="1">
        <f t="shared" si="52"/>
        <v>0.99738628741400159</v>
      </c>
    </row>
    <row r="1192" spans="1:10">
      <c r="A1192" s="1">
        <v>1</v>
      </c>
      <c r="B1192" s="1" t="s">
        <v>1</v>
      </c>
      <c r="C1192" s="3">
        <v>41974</v>
      </c>
      <c r="D1192" s="1">
        <v>115.73876543209876</v>
      </c>
      <c r="E1192" s="1">
        <v>4.751335620880127</v>
      </c>
      <c r="F1192" s="1">
        <v>4.7228569984436035</v>
      </c>
      <c r="G1192" s="1">
        <v>5</v>
      </c>
      <c r="H1192" s="1">
        <v>4</v>
      </c>
      <c r="I1192" s="1">
        <f>AVERAGE(F1192:F1225)</f>
        <v>4.7573408519520477</v>
      </c>
      <c r="J1192" s="1">
        <f t="shared" si="52"/>
        <v>0.99275144359389456</v>
      </c>
    </row>
    <row r="1193" spans="1:10">
      <c r="A1193" s="1">
        <v>2</v>
      </c>
      <c r="B1193" s="1" t="s">
        <v>2</v>
      </c>
      <c r="C1193" s="3">
        <v>41974</v>
      </c>
      <c r="D1193" s="1">
        <v>117.93859574468084</v>
      </c>
      <c r="E1193" s="1">
        <v>4.7701640129089355</v>
      </c>
      <c r="F1193" s="1">
        <v>4.7474431991577148</v>
      </c>
      <c r="G1193" s="1">
        <v>4</v>
      </c>
      <c r="H1193" s="1">
        <v>3</v>
      </c>
      <c r="I1193" s="1">
        <f>I1192</f>
        <v>4.7573408519520477</v>
      </c>
      <c r="J1193" s="1">
        <f t="shared" si="52"/>
        <v>0.99791949891707432</v>
      </c>
    </row>
    <row r="1194" spans="1:10">
      <c r="A1194" s="1">
        <v>3</v>
      </c>
      <c r="B1194" s="1" t="s">
        <v>3</v>
      </c>
      <c r="C1194" s="3">
        <v>41974</v>
      </c>
      <c r="D1194" s="1">
        <v>121.27185185185184</v>
      </c>
      <c r="E1194" s="1">
        <v>4.79803466796875</v>
      </c>
      <c r="F1194" s="1">
        <v>4.774482250213623</v>
      </c>
      <c r="G1194" s="1">
        <v>1</v>
      </c>
      <c r="H1194" s="1">
        <v>1</v>
      </c>
      <c r="I1194" s="1">
        <f t="shared" ref="I1194:I1225" si="54">I1193</f>
        <v>4.7573408519520477</v>
      </c>
      <c r="J1194" s="1">
        <f t="shared" si="52"/>
        <v>1.0036031469669746</v>
      </c>
    </row>
    <row r="1195" spans="1:10">
      <c r="A1195" s="1">
        <v>4</v>
      </c>
      <c r="B1195" s="1" t="s">
        <v>4</v>
      </c>
      <c r="C1195" s="3">
        <v>41974</v>
      </c>
      <c r="D1195" s="1">
        <v>124.04659176029962</v>
      </c>
      <c r="E1195" s="1">
        <v>4.8206572532653809</v>
      </c>
      <c r="F1195" s="1">
        <v>4.7943463325500488</v>
      </c>
      <c r="G1195" s="1">
        <v>1</v>
      </c>
      <c r="H1195" s="1">
        <v>1</v>
      </c>
      <c r="I1195" s="1">
        <f t="shared" si="54"/>
        <v>4.7573408519520477</v>
      </c>
      <c r="J1195" s="1">
        <f t="shared" si="52"/>
        <v>1.0077786061057232</v>
      </c>
    </row>
    <row r="1196" spans="1:10">
      <c r="A1196" s="1">
        <v>5</v>
      </c>
      <c r="B1196" s="1" t="s">
        <v>5</v>
      </c>
      <c r="C1196" s="3">
        <v>41974</v>
      </c>
      <c r="D1196" s="1">
        <v>124.55</v>
      </c>
      <c r="E1196" s="1">
        <v>4.82470703125</v>
      </c>
      <c r="F1196" s="1">
        <v>4.7898788452148438</v>
      </c>
      <c r="G1196" s="1">
        <v>1</v>
      </c>
      <c r="H1196" s="1">
        <v>1</v>
      </c>
      <c r="I1196" s="1">
        <f t="shared" si="54"/>
        <v>4.7573408519520477</v>
      </c>
      <c r="J1196" s="1">
        <f t="shared" si="52"/>
        <v>1.0068395337385685</v>
      </c>
    </row>
    <row r="1197" spans="1:10">
      <c r="A1197" s="1">
        <v>6</v>
      </c>
      <c r="B1197" s="1" t="s">
        <v>6</v>
      </c>
      <c r="C1197" s="3">
        <v>41974</v>
      </c>
      <c r="D1197" s="1">
        <v>115.26</v>
      </c>
      <c r="E1197" s="1">
        <v>4.7471904754638672</v>
      </c>
      <c r="F1197" s="1">
        <v>4.7255039215087891</v>
      </c>
      <c r="G1197" s="1">
        <v>5</v>
      </c>
      <c r="H1197" s="1">
        <v>4</v>
      </c>
      <c r="I1197" s="1">
        <f t="shared" si="54"/>
        <v>4.7573408519520477</v>
      </c>
      <c r="J1197" s="1">
        <f t="shared" si="52"/>
        <v>0.99330783069071138</v>
      </c>
    </row>
    <row r="1198" spans="1:10">
      <c r="A1198" s="1">
        <v>7</v>
      </c>
      <c r="B1198" s="1" t="s">
        <v>7</v>
      </c>
      <c r="C1198" s="3">
        <v>41974</v>
      </c>
      <c r="D1198" s="1">
        <v>115.175</v>
      </c>
      <c r="E1198" s="1">
        <v>4.746452808380127</v>
      </c>
      <c r="F1198" s="1">
        <v>4.7403254508972168</v>
      </c>
      <c r="G1198" s="1">
        <v>4</v>
      </c>
      <c r="H1198" s="1">
        <v>3</v>
      </c>
      <c r="I1198" s="1">
        <f t="shared" si="54"/>
        <v>4.7573408519520477</v>
      </c>
      <c r="J1198" s="1">
        <f t="shared" si="52"/>
        <v>0.99642333783002979</v>
      </c>
    </row>
    <row r="1199" spans="1:10">
      <c r="A1199" s="1">
        <v>8</v>
      </c>
      <c r="B1199" s="1" t="s">
        <v>8</v>
      </c>
      <c r="C1199" s="3">
        <v>41974</v>
      </c>
      <c r="D1199" s="1">
        <v>119.41</v>
      </c>
      <c r="E1199" s="1">
        <v>4.7825627326965332</v>
      </c>
      <c r="F1199" s="1">
        <v>4.7579736709594727</v>
      </c>
      <c r="G1199" s="1">
        <v>3</v>
      </c>
      <c r="H1199" s="1">
        <v>2</v>
      </c>
      <c r="I1199" s="1">
        <f t="shared" si="54"/>
        <v>4.7573408519520477</v>
      </c>
      <c r="J1199" s="1">
        <f t="shared" si="52"/>
        <v>1.0001330194802345</v>
      </c>
    </row>
    <row r="1200" spans="1:10">
      <c r="A1200" s="1">
        <v>9</v>
      </c>
      <c r="B1200" s="1" t="s">
        <v>9</v>
      </c>
      <c r="C1200" s="3">
        <v>41974</v>
      </c>
      <c r="D1200" s="1">
        <v>119.94200000000001</v>
      </c>
      <c r="E1200" s="1">
        <v>4.7870082855224609</v>
      </c>
      <c r="F1200" s="1">
        <v>4.7533297538757324</v>
      </c>
      <c r="G1200" s="1">
        <v>4</v>
      </c>
      <c r="H1200" s="1">
        <v>3</v>
      </c>
      <c r="I1200" s="1">
        <f t="shared" si="54"/>
        <v>4.7573408519520477</v>
      </c>
      <c r="J1200" s="1">
        <f t="shared" si="52"/>
        <v>0.99915686132208303</v>
      </c>
    </row>
    <row r="1201" spans="1:10">
      <c r="A1201" s="1">
        <v>10</v>
      </c>
      <c r="B1201" s="1" t="s">
        <v>10</v>
      </c>
      <c r="C1201" s="3">
        <v>41974</v>
      </c>
      <c r="D1201" s="1">
        <v>117.80731496488383</v>
      </c>
      <c r="E1201" s="1">
        <v>4.7690505981445313</v>
      </c>
      <c r="F1201" s="1">
        <v>4.7470054626464844</v>
      </c>
      <c r="G1201" s="1">
        <v>4</v>
      </c>
      <c r="H1201" s="1">
        <v>3</v>
      </c>
      <c r="I1201" s="1">
        <f t="shared" si="54"/>
        <v>4.7573408519520477</v>
      </c>
      <c r="J1201" s="1">
        <f t="shared" si="52"/>
        <v>0.9978274860626557</v>
      </c>
    </row>
    <row r="1202" spans="1:10">
      <c r="A1202" s="1">
        <v>11</v>
      </c>
      <c r="B1202" s="1" t="s">
        <v>11</v>
      </c>
      <c r="C1202" s="3">
        <v>41974</v>
      </c>
      <c r="D1202" s="1">
        <v>118.59781874039938</v>
      </c>
      <c r="E1202" s="1">
        <v>4.7757382392883301</v>
      </c>
      <c r="F1202" s="1">
        <v>4.7510952949523926</v>
      </c>
      <c r="G1202" s="1">
        <v>4</v>
      </c>
      <c r="H1202" s="1">
        <v>3</v>
      </c>
      <c r="I1202" s="1">
        <f t="shared" si="54"/>
        <v>4.7573408519520477</v>
      </c>
      <c r="J1202" s="1">
        <f t="shared" si="52"/>
        <v>0.99868717479070424</v>
      </c>
    </row>
    <row r="1203" spans="1:10">
      <c r="A1203" s="1">
        <v>12</v>
      </c>
      <c r="B1203" s="1" t="s">
        <v>12</v>
      </c>
      <c r="C1203" s="3">
        <v>41974</v>
      </c>
      <c r="D1203" s="1">
        <v>118.07420498084292</v>
      </c>
      <c r="E1203" s="1">
        <v>4.7713131904602051</v>
      </c>
      <c r="F1203" s="1">
        <v>4.7512373924255371</v>
      </c>
      <c r="G1203" s="1">
        <v>4</v>
      </c>
      <c r="H1203" s="1">
        <v>3</v>
      </c>
      <c r="I1203" s="1">
        <f t="shared" si="54"/>
        <v>4.7573408519520477</v>
      </c>
      <c r="J1203" s="1">
        <f t="shared" si="52"/>
        <v>0.9987170438872367</v>
      </c>
    </row>
    <row r="1204" spans="1:10">
      <c r="A1204" s="1">
        <v>13</v>
      </c>
      <c r="B1204" s="1" t="s">
        <v>13</v>
      </c>
      <c r="C1204" s="3">
        <v>41974</v>
      </c>
      <c r="D1204" s="1">
        <v>121.402421875</v>
      </c>
      <c r="E1204" s="1">
        <v>4.7991108894348145</v>
      </c>
      <c r="F1204" s="1">
        <v>4.7874979972839355</v>
      </c>
      <c r="G1204" s="1">
        <v>1</v>
      </c>
      <c r="H1204" s="1">
        <v>1</v>
      </c>
      <c r="I1204" s="1">
        <f t="shared" si="54"/>
        <v>4.7573408519520477</v>
      </c>
      <c r="J1204" s="1">
        <f t="shared" si="52"/>
        <v>1.0063390760238493</v>
      </c>
    </row>
    <row r="1205" spans="1:10">
      <c r="A1205" s="1">
        <v>14</v>
      </c>
      <c r="B1205" s="1" t="s">
        <v>14</v>
      </c>
      <c r="C1205" s="3">
        <v>41974</v>
      </c>
      <c r="D1205" s="1">
        <v>116.04087248322146</v>
      </c>
      <c r="E1205" s="1">
        <v>4.7539424896240234</v>
      </c>
      <c r="F1205" s="1">
        <v>4.7401719093322754</v>
      </c>
      <c r="G1205" s="1">
        <v>3</v>
      </c>
      <c r="H1205" s="1">
        <v>2</v>
      </c>
      <c r="I1205" s="1">
        <f t="shared" si="54"/>
        <v>4.7573408519520477</v>
      </c>
      <c r="J1205" s="1">
        <f t="shared" si="52"/>
        <v>0.99639106316867598</v>
      </c>
    </row>
    <row r="1206" spans="1:10">
      <c r="A1206" s="1">
        <v>15</v>
      </c>
      <c r="B1206" s="1" t="s">
        <v>15</v>
      </c>
      <c r="C1206" s="3">
        <v>41974</v>
      </c>
      <c r="D1206" s="1">
        <v>116.53676056338028</v>
      </c>
      <c r="E1206" s="1">
        <v>4.758206844329834</v>
      </c>
      <c r="F1206" s="1">
        <v>4.7450666427612305</v>
      </c>
      <c r="G1206" s="1">
        <v>4</v>
      </c>
      <c r="H1206" s="1">
        <v>3</v>
      </c>
      <c r="I1206" s="1">
        <f t="shared" si="54"/>
        <v>4.7573408519520477</v>
      </c>
      <c r="J1206" s="1">
        <f t="shared" si="52"/>
        <v>0.99741994328916317</v>
      </c>
    </row>
    <row r="1207" spans="1:10">
      <c r="A1207" s="1">
        <v>16</v>
      </c>
      <c r="B1207" s="1" t="s">
        <v>16</v>
      </c>
      <c r="C1207" s="3">
        <v>41974</v>
      </c>
      <c r="D1207" s="1">
        <v>119.63782608695652</v>
      </c>
      <c r="E1207" s="1">
        <v>4.7844691276550293</v>
      </c>
      <c r="F1207" s="1">
        <v>4.7737269401550293</v>
      </c>
      <c r="G1207" s="1">
        <v>2</v>
      </c>
      <c r="H1207" s="1">
        <v>2</v>
      </c>
      <c r="I1207" s="1">
        <f t="shared" si="54"/>
        <v>4.7573408519520477</v>
      </c>
      <c r="J1207" s="1">
        <f t="shared" si="52"/>
        <v>1.003444379688762</v>
      </c>
    </row>
    <row r="1208" spans="1:10">
      <c r="A1208" s="1">
        <v>17</v>
      </c>
      <c r="B1208" s="1" t="s">
        <v>17</v>
      </c>
      <c r="C1208" s="3">
        <v>41974</v>
      </c>
      <c r="D1208" s="1">
        <v>126.63</v>
      </c>
      <c r="E1208" s="1">
        <v>4.8412694931030273</v>
      </c>
      <c r="F1208" s="1">
        <v>4.8113737106323242</v>
      </c>
      <c r="G1208" s="1">
        <v>1</v>
      </c>
      <c r="H1208" s="1">
        <v>1</v>
      </c>
      <c r="I1208" s="1">
        <f t="shared" si="54"/>
        <v>4.7573408519520477</v>
      </c>
      <c r="J1208" s="1">
        <f t="shared" si="52"/>
        <v>1.011357785864367</v>
      </c>
    </row>
    <row r="1209" spans="1:10">
      <c r="A1209" s="1">
        <v>18</v>
      </c>
      <c r="B1209" s="1" t="s">
        <v>18</v>
      </c>
      <c r="C1209" s="3">
        <v>41974</v>
      </c>
      <c r="D1209" s="1">
        <v>117.34024911032029</v>
      </c>
      <c r="E1209" s="1">
        <v>4.7650775909423828</v>
      </c>
      <c r="F1209" s="1">
        <v>4.7446622848510742</v>
      </c>
      <c r="G1209" s="1">
        <v>3</v>
      </c>
      <c r="H1209" s="1">
        <v>2</v>
      </c>
      <c r="I1209" s="1">
        <f t="shared" si="54"/>
        <v>4.7573408519520477</v>
      </c>
      <c r="J1209" s="1">
        <f t="shared" si="52"/>
        <v>0.99733494666547362</v>
      </c>
    </row>
    <row r="1210" spans="1:10">
      <c r="A1210" s="1">
        <v>19</v>
      </c>
      <c r="B1210" s="1" t="s">
        <v>19</v>
      </c>
      <c r="C1210" s="3">
        <v>41974</v>
      </c>
      <c r="D1210" s="1">
        <v>119.64979695431472</v>
      </c>
      <c r="E1210" s="1">
        <v>4.784569263458252</v>
      </c>
      <c r="F1210" s="1">
        <v>4.7639045715332031</v>
      </c>
      <c r="G1210" s="1">
        <v>3</v>
      </c>
      <c r="H1210" s="1">
        <v>2</v>
      </c>
      <c r="I1210" s="1">
        <f t="shared" si="54"/>
        <v>4.7573408519520477</v>
      </c>
      <c r="J1210" s="1">
        <f t="shared" si="52"/>
        <v>1.0013797034489262</v>
      </c>
    </row>
    <row r="1211" spans="1:10">
      <c r="A1211" s="1">
        <v>20</v>
      </c>
      <c r="B1211" s="1" t="s">
        <v>20</v>
      </c>
      <c r="C1211" s="3">
        <v>41974</v>
      </c>
      <c r="D1211" s="1">
        <v>122.3</v>
      </c>
      <c r="E1211" s="1">
        <v>4.8064770698547363</v>
      </c>
      <c r="F1211" s="1">
        <v>4.7798528671264648</v>
      </c>
      <c r="G1211" s="1">
        <v>2</v>
      </c>
      <c r="H1211" s="1">
        <v>2</v>
      </c>
      <c r="I1211" s="1">
        <f t="shared" si="54"/>
        <v>4.7573408519520477</v>
      </c>
      <c r="J1211" s="1">
        <f t="shared" si="52"/>
        <v>1.0047320584912851</v>
      </c>
    </row>
    <row r="1212" spans="1:10">
      <c r="A1212" s="1">
        <v>21</v>
      </c>
      <c r="B1212" s="1" t="s">
        <v>21</v>
      </c>
      <c r="C1212" s="3">
        <v>41974</v>
      </c>
      <c r="D1212" s="1">
        <v>115.85746031746032</v>
      </c>
      <c r="E1212" s="1">
        <v>4.7523608207702637</v>
      </c>
      <c r="F1212" s="1">
        <v>4.7527122497558594</v>
      </c>
      <c r="G1212" s="1">
        <v>4</v>
      </c>
      <c r="H1212" s="1">
        <v>3</v>
      </c>
      <c r="I1212" s="1">
        <f t="shared" si="54"/>
        <v>4.7573408519520477</v>
      </c>
      <c r="J1212" s="1">
        <f t="shared" si="52"/>
        <v>0.99902706105359484</v>
      </c>
    </row>
    <row r="1213" spans="1:10">
      <c r="A1213" s="1">
        <v>22</v>
      </c>
      <c r="B1213" s="1" t="s">
        <v>22</v>
      </c>
      <c r="C1213" s="3">
        <v>41974</v>
      </c>
      <c r="D1213" s="1">
        <v>118.0369298245614</v>
      </c>
      <c r="E1213" s="1">
        <v>4.7709975242614746</v>
      </c>
      <c r="F1213" s="1">
        <v>4.7531681060791016</v>
      </c>
      <c r="G1213" s="1">
        <v>4</v>
      </c>
      <c r="H1213" s="1">
        <v>3</v>
      </c>
      <c r="I1213" s="1">
        <f t="shared" si="54"/>
        <v>4.7573408519520477</v>
      </c>
      <c r="J1213" s="1">
        <f t="shared" si="52"/>
        <v>0.99912288271898075</v>
      </c>
    </row>
    <row r="1214" spans="1:10">
      <c r="A1214" s="1">
        <v>23</v>
      </c>
      <c r="B1214" s="1" t="s">
        <v>23</v>
      </c>
      <c r="C1214" s="3">
        <v>41974</v>
      </c>
      <c r="D1214" s="1">
        <v>119.15205882352942</v>
      </c>
      <c r="E1214" s="1">
        <v>4.780400276184082</v>
      </c>
      <c r="F1214" s="1">
        <v>4.759483814239502</v>
      </c>
      <c r="G1214" s="1">
        <v>4</v>
      </c>
      <c r="H1214" s="1">
        <v>3</v>
      </c>
      <c r="I1214" s="1">
        <f t="shared" si="54"/>
        <v>4.7573408519520477</v>
      </c>
      <c r="J1214" s="1">
        <f t="shared" si="52"/>
        <v>1.000450453804792</v>
      </c>
    </row>
    <row r="1215" spans="1:10">
      <c r="A1215" s="1">
        <v>24</v>
      </c>
      <c r="B1215" s="1" t="s">
        <v>24</v>
      </c>
      <c r="C1215" s="3">
        <v>41974</v>
      </c>
      <c r="D1215" s="1">
        <v>121.17049180327871</v>
      </c>
      <c r="E1215" s="1">
        <v>4.7971987724304199</v>
      </c>
      <c r="F1215" s="1">
        <v>4.7670135498046875</v>
      </c>
      <c r="G1215" s="1">
        <v>2</v>
      </c>
      <c r="H1215" s="1">
        <v>2</v>
      </c>
      <c r="I1215" s="1">
        <f t="shared" si="54"/>
        <v>4.7573408519520477</v>
      </c>
      <c r="J1215" s="1">
        <f t="shared" si="52"/>
        <v>1.002033215225407</v>
      </c>
    </row>
    <row r="1216" spans="1:10">
      <c r="A1216" s="1">
        <v>25</v>
      </c>
      <c r="B1216" s="1" t="s">
        <v>25</v>
      </c>
      <c r="C1216" s="3">
        <v>41974</v>
      </c>
      <c r="D1216" s="1">
        <v>119.89834782608696</v>
      </c>
      <c r="E1216" s="1">
        <v>4.786644458770752</v>
      </c>
      <c r="F1216" s="1">
        <v>4.7583456039428711</v>
      </c>
      <c r="G1216" s="1">
        <v>3</v>
      </c>
      <c r="H1216" s="1">
        <v>2</v>
      </c>
      <c r="I1216" s="1">
        <f t="shared" si="54"/>
        <v>4.7573408519520477</v>
      </c>
      <c r="J1216" s="1">
        <f t="shared" si="52"/>
        <v>1.0002112003369301</v>
      </c>
    </row>
    <row r="1217" spans="1:10">
      <c r="A1217" s="1">
        <v>26</v>
      </c>
      <c r="B1217" s="1" t="s">
        <v>26</v>
      </c>
      <c r="C1217" s="3">
        <v>41974</v>
      </c>
      <c r="D1217" s="1">
        <v>116.85</v>
      </c>
      <c r="E1217" s="1">
        <v>4.7608909606933594</v>
      </c>
      <c r="F1217" s="1">
        <v>4.741701602935791</v>
      </c>
      <c r="G1217" s="1">
        <v>4</v>
      </c>
      <c r="H1217" s="1">
        <v>3</v>
      </c>
      <c r="I1217" s="1">
        <f t="shared" si="54"/>
        <v>4.7573408519520477</v>
      </c>
      <c r="J1217" s="1">
        <f t="shared" si="52"/>
        <v>0.99671260699980335</v>
      </c>
    </row>
    <row r="1218" spans="1:10">
      <c r="A1218" s="1">
        <v>27</v>
      </c>
      <c r="B1218" s="1" t="s">
        <v>27</v>
      </c>
      <c r="C1218" s="3">
        <v>41974</v>
      </c>
      <c r="D1218" s="1">
        <v>116.88544072948328</v>
      </c>
      <c r="E1218" s="1">
        <v>4.7611942291259766</v>
      </c>
      <c r="F1218" s="1">
        <v>4.7422676086425781</v>
      </c>
      <c r="G1218" s="1">
        <v>2</v>
      </c>
      <c r="H1218" s="1">
        <v>2</v>
      </c>
      <c r="I1218" s="1">
        <f t="shared" si="54"/>
        <v>4.7573408519520477</v>
      </c>
      <c r="J1218" s="1">
        <f t="shared" si="52"/>
        <v>0.99683158222659518</v>
      </c>
    </row>
    <row r="1219" spans="1:10">
      <c r="A1219" s="1">
        <v>28</v>
      </c>
      <c r="B1219" s="1" t="s">
        <v>28</v>
      </c>
      <c r="C1219" s="3">
        <v>41974</v>
      </c>
      <c r="D1219" s="1">
        <v>120.21</v>
      </c>
      <c r="E1219" s="1">
        <v>4.7892403602600098</v>
      </c>
      <c r="F1219" s="1">
        <v>4.7601518630981445</v>
      </c>
      <c r="G1219" s="1">
        <v>2</v>
      </c>
      <c r="H1219" s="1">
        <v>2</v>
      </c>
      <c r="I1219" s="1">
        <f t="shared" si="54"/>
        <v>4.7573408519520477</v>
      </c>
      <c r="J1219" s="1">
        <f t="shared" ref="J1219:J1282" si="55">F1219/I1219</f>
        <v>1.0005908786512414</v>
      </c>
    </row>
    <row r="1220" spans="1:10">
      <c r="A1220" s="1">
        <v>29</v>
      </c>
      <c r="B1220" s="1" t="s">
        <v>29</v>
      </c>
      <c r="C1220" s="3">
        <v>41974</v>
      </c>
      <c r="D1220" s="1">
        <v>117.67208333333335</v>
      </c>
      <c r="E1220" s="1">
        <v>4.7679018974304199</v>
      </c>
      <c r="F1220" s="1">
        <v>4.7402548789978027</v>
      </c>
      <c r="G1220" s="1">
        <v>5</v>
      </c>
      <c r="H1220" s="1">
        <v>4</v>
      </c>
      <c r="I1220" s="1">
        <f t="shared" si="54"/>
        <v>4.7573408519520477</v>
      </c>
      <c r="J1220" s="1">
        <f t="shared" si="55"/>
        <v>0.99640850351363108</v>
      </c>
    </row>
    <row r="1221" spans="1:10">
      <c r="A1221" s="1">
        <v>30</v>
      </c>
      <c r="B1221" s="1" t="s">
        <v>30</v>
      </c>
      <c r="C1221" s="3">
        <v>41974</v>
      </c>
      <c r="D1221" s="1">
        <v>118.61</v>
      </c>
      <c r="E1221" s="1">
        <v>4.7758407592773438</v>
      </c>
      <c r="F1221" s="1">
        <v>4.7476644515991211</v>
      </c>
      <c r="G1221" s="1">
        <v>4</v>
      </c>
      <c r="H1221" s="1">
        <v>3</v>
      </c>
      <c r="I1221" s="1">
        <f t="shared" si="54"/>
        <v>4.7573408519520477</v>
      </c>
      <c r="J1221" s="1">
        <f t="shared" si="55"/>
        <v>0.99796600650362144</v>
      </c>
    </row>
    <row r="1222" spans="1:10">
      <c r="A1222" s="1">
        <v>31</v>
      </c>
      <c r="B1222" s="1" t="s">
        <v>31</v>
      </c>
      <c r="C1222" s="3">
        <v>41974</v>
      </c>
      <c r="D1222" s="1">
        <v>125.0647191011236</v>
      </c>
      <c r="E1222" s="1">
        <v>4.8288311958312988</v>
      </c>
      <c r="F1222" s="1">
        <v>4.7797112464904785</v>
      </c>
      <c r="G1222" s="1">
        <v>2</v>
      </c>
      <c r="H1222" s="1">
        <v>2</v>
      </c>
      <c r="I1222" s="1">
        <f t="shared" si="54"/>
        <v>4.7573408519520477</v>
      </c>
      <c r="J1222" s="1">
        <f t="shared" si="55"/>
        <v>1.0047022896266202</v>
      </c>
    </row>
    <row r="1223" spans="1:10">
      <c r="A1223" s="1">
        <v>32</v>
      </c>
      <c r="B1223" s="1" t="s">
        <v>32</v>
      </c>
      <c r="C1223" s="3">
        <v>41974</v>
      </c>
      <c r="D1223" s="1">
        <v>116.90885521885521</v>
      </c>
      <c r="E1223" s="1">
        <v>4.7613945007324219</v>
      </c>
      <c r="F1223" s="1">
        <v>4.7333340644836426</v>
      </c>
      <c r="G1223" s="1">
        <v>4</v>
      </c>
      <c r="H1223" s="1">
        <v>3</v>
      </c>
      <c r="I1223" s="1">
        <f t="shared" si="54"/>
        <v>4.7573408519520477</v>
      </c>
      <c r="J1223" s="1">
        <f t="shared" si="55"/>
        <v>0.99495373818788824</v>
      </c>
    </row>
    <row r="1224" spans="1:10">
      <c r="A1224" s="1">
        <v>33</v>
      </c>
      <c r="B1224" s="1" t="s">
        <v>33</v>
      </c>
      <c r="C1224" s="3">
        <v>41974</v>
      </c>
      <c r="D1224" s="1">
        <v>120.6478361344538</v>
      </c>
      <c r="E1224" s="1">
        <v>4.7928757667541504</v>
      </c>
      <c r="F1224" s="1">
        <v>4.7679023742675781</v>
      </c>
      <c r="G1224" s="1">
        <v>2</v>
      </c>
      <c r="H1224" s="1">
        <v>2</v>
      </c>
      <c r="I1224" s="1">
        <f t="shared" si="54"/>
        <v>4.7573408519520477</v>
      </c>
      <c r="J1224" s="1">
        <f t="shared" si="55"/>
        <v>1.0022200474265359</v>
      </c>
    </row>
    <row r="1225" spans="1:10">
      <c r="A1225" s="1">
        <v>34</v>
      </c>
      <c r="B1225" s="1" t="s">
        <v>34</v>
      </c>
      <c r="C1225" s="3">
        <v>41974</v>
      </c>
      <c r="D1225" s="1">
        <v>116.84</v>
      </c>
      <c r="E1225" s="1">
        <v>4.760805606842041</v>
      </c>
      <c r="F1225" s="1">
        <v>4.7441420555114746</v>
      </c>
      <c r="G1225" s="1">
        <v>5</v>
      </c>
      <c r="H1225" s="1">
        <v>4</v>
      </c>
      <c r="I1225" s="1">
        <f t="shared" si="54"/>
        <v>4.7573408519520477</v>
      </c>
      <c r="J1225" s="1">
        <f t="shared" si="55"/>
        <v>0.99722559369796737</v>
      </c>
    </row>
    <row r="1226" spans="1:10">
      <c r="A1226" s="1">
        <v>1</v>
      </c>
      <c r="B1226" s="1" t="s">
        <v>1</v>
      </c>
      <c r="C1226" s="3">
        <v>42005</v>
      </c>
      <c r="D1226" s="1">
        <v>115.93518518518519</v>
      </c>
      <c r="E1226" s="1">
        <v>4.7530312538146973</v>
      </c>
      <c r="F1226" s="1">
        <v>4.7265892028808594</v>
      </c>
      <c r="G1226" s="1">
        <v>5</v>
      </c>
      <c r="H1226" s="1">
        <v>4</v>
      </c>
      <c r="I1226" s="1">
        <f>AVERAGE(F1226:F1259)</f>
        <v>4.7620159457711608</v>
      </c>
      <c r="J1226" s="1">
        <f t="shared" si="55"/>
        <v>0.99256055769368823</v>
      </c>
    </row>
    <row r="1227" spans="1:10">
      <c r="A1227" s="1">
        <v>2</v>
      </c>
      <c r="B1227" s="1" t="s">
        <v>2</v>
      </c>
      <c r="C1227" s="3">
        <v>42005</v>
      </c>
      <c r="D1227" s="1">
        <v>117.73740425531913</v>
      </c>
      <c r="E1227" s="1">
        <v>4.7684569358825684</v>
      </c>
      <c r="F1227" s="1">
        <v>4.7517457008361816</v>
      </c>
      <c r="G1227" s="1">
        <v>4</v>
      </c>
      <c r="H1227" s="1">
        <v>3</v>
      </c>
      <c r="I1227" s="1">
        <f>I1226</f>
        <v>4.7620159457711608</v>
      </c>
      <c r="J1227" s="1">
        <f t="shared" si="55"/>
        <v>0.99784329891963097</v>
      </c>
    </row>
    <row r="1228" spans="1:10">
      <c r="A1228" s="1">
        <v>3</v>
      </c>
      <c r="B1228" s="1" t="s">
        <v>3</v>
      </c>
      <c r="C1228" s="3">
        <v>42005</v>
      </c>
      <c r="D1228" s="1">
        <v>122.61703703703702</v>
      </c>
      <c r="E1228" s="1">
        <v>4.8090658187866211</v>
      </c>
      <c r="F1228" s="1">
        <v>4.7796869277954102</v>
      </c>
      <c r="G1228" s="1">
        <v>1</v>
      </c>
      <c r="H1228" s="1">
        <v>1</v>
      </c>
      <c r="I1228" s="1">
        <f t="shared" ref="I1228:I1259" si="56">I1227</f>
        <v>4.7620159457711608</v>
      </c>
      <c r="J1228" s="1">
        <f t="shared" si="55"/>
        <v>1.0037108195826059</v>
      </c>
    </row>
    <row r="1229" spans="1:10">
      <c r="A1229" s="1">
        <v>4</v>
      </c>
      <c r="B1229" s="1" t="s">
        <v>4</v>
      </c>
      <c r="C1229" s="3">
        <v>42005</v>
      </c>
      <c r="D1229" s="1">
        <v>123.62209737827715</v>
      </c>
      <c r="E1229" s="1">
        <v>4.8172292709350586</v>
      </c>
      <c r="F1229" s="1">
        <v>4.7998147010803223</v>
      </c>
      <c r="G1229" s="1">
        <v>1</v>
      </c>
      <c r="H1229" s="1">
        <v>1</v>
      </c>
      <c r="I1229" s="1">
        <f t="shared" si="56"/>
        <v>4.7620159457711608</v>
      </c>
      <c r="J1229" s="1">
        <f t="shared" si="55"/>
        <v>1.0079375532840724</v>
      </c>
    </row>
    <row r="1230" spans="1:10">
      <c r="A1230" s="1">
        <v>5</v>
      </c>
      <c r="B1230" s="1" t="s">
        <v>5</v>
      </c>
      <c r="C1230" s="3">
        <v>42005</v>
      </c>
      <c r="D1230" s="1">
        <v>123.53</v>
      </c>
      <c r="E1230" s="1">
        <v>4.8164839744567871</v>
      </c>
      <c r="F1230" s="1">
        <v>4.7955899238586426</v>
      </c>
      <c r="G1230" s="1">
        <v>1</v>
      </c>
      <c r="H1230" s="1">
        <v>1</v>
      </c>
      <c r="I1230" s="1">
        <f t="shared" si="56"/>
        <v>4.7620159457711608</v>
      </c>
      <c r="J1230" s="1">
        <f t="shared" si="55"/>
        <v>1.0070503707819998</v>
      </c>
    </row>
    <row r="1231" spans="1:10">
      <c r="A1231" s="1">
        <v>6</v>
      </c>
      <c r="B1231" s="1" t="s">
        <v>6</v>
      </c>
      <c r="C1231" s="3">
        <v>42005</v>
      </c>
      <c r="D1231" s="1">
        <v>113.8</v>
      </c>
      <c r="E1231" s="1">
        <v>4.7344427108764648</v>
      </c>
      <c r="F1231" s="1">
        <v>4.7295761108398438</v>
      </c>
      <c r="G1231" s="1">
        <v>5</v>
      </c>
      <c r="H1231" s="1">
        <v>4</v>
      </c>
      <c r="I1231" s="1">
        <f t="shared" si="56"/>
        <v>4.7620159457711608</v>
      </c>
      <c r="J1231" s="1">
        <f t="shared" si="55"/>
        <v>0.99318779371998434</v>
      </c>
    </row>
    <row r="1232" spans="1:10">
      <c r="A1232" s="1">
        <v>7</v>
      </c>
      <c r="B1232" s="1" t="s">
        <v>7</v>
      </c>
      <c r="C1232" s="3">
        <v>42005</v>
      </c>
      <c r="D1232" s="1">
        <v>115.29499999999999</v>
      </c>
      <c r="E1232" s="1">
        <v>4.7474942207336426</v>
      </c>
      <c r="F1232" s="1">
        <v>4.7448577880859375</v>
      </c>
      <c r="G1232" s="1">
        <v>4</v>
      </c>
      <c r="H1232" s="1">
        <v>3</v>
      </c>
      <c r="I1232" s="1">
        <f t="shared" si="56"/>
        <v>4.7620159457711608</v>
      </c>
      <c r="J1232" s="1">
        <f t="shared" si="55"/>
        <v>0.99639687101416352</v>
      </c>
    </row>
    <row r="1233" spans="1:10">
      <c r="A1233" s="1">
        <v>8</v>
      </c>
      <c r="B1233" s="1" t="s">
        <v>8</v>
      </c>
      <c r="C1233" s="3">
        <v>42005</v>
      </c>
      <c r="D1233" s="1">
        <v>118.92</v>
      </c>
      <c r="E1233" s="1">
        <v>4.7784509658813477</v>
      </c>
      <c r="F1233" s="1">
        <v>4.7625527381896973</v>
      </c>
      <c r="G1233" s="1">
        <v>3</v>
      </c>
      <c r="H1233" s="1">
        <v>2</v>
      </c>
      <c r="I1233" s="1">
        <f t="shared" si="56"/>
        <v>4.7620159457711608</v>
      </c>
      <c r="J1233" s="1">
        <f t="shared" si="55"/>
        <v>1.0001127237759488</v>
      </c>
    </row>
    <row r="1234" spans="1:10">
      <c r="A1234" s="1">
        <v>9</v>
      </c>
      <c r="B1234" s="1" t="s">
        <v>9</v>
      </c>
      <c r="C1234" s="3">
        <v>42005</v>
      </c>
      <c r="D1234" s="1">
        <v>118.916</v>
      </c>
      <c r="E1234" s="1">
        <v>4.7784175872802734</v>
      </c>
      <c r="F1234" s="1">
        <v>4.7574906349182129</v>
      </c>
      <c r="G1234" s="1">
        <v>4</v>
      </c>
      <c r="H1234" s="1">
        <v>3</v>
      </c>
      <c r="I1234" s="1">
        <f t="shared" si="56"/>
        <v>4.7620159457711608</v>
      </c>
      <c r="J1234" s="1">
        <f t="shared" si="55"/>
        <v>0.9990497069089056</v>
      </c>
    </row>
    <row r="1235" spans="1:10">
      <c r="A1235" s="1">
        <v>10</v>
      </c>
      <c r="B1235" s="1" t="s">
        <v>10</v>
      </c>
      <c r="C1235" s="3">
        <v>42005</v>
      </c>
      <c r="D1235" s="1">
        <v>117.36608319827118</v>
      </c>
      <c r="E1235" s="1">
        <v>4.7652978897094727</v>
      </c>
      <c r="F1235" s="1">
        <v>4.7510991096496582</v>
      </c>
      <c r="G1235" s="1">
        <v>4</v>
      </c>
      <c r="H1235" s="1">
        <v>3</v>
      </c>
      <c r="I1235" s="1">
        <f t="shared" si="56"/>
        <v>4.7620159457711608</v>
      </c>
      <c r="J1235" s="1">
        <f t="shared" si="55"/>
        <v>0.9977075179407584</v>
      </c>
    </row>
    <row r="1236" spans="1:10">
      <c r="A1236" s="1">
        <v>11</v>
      </c>
      <c r="B1236" s="1" t="s">
        <v>11</v>
      </c>
      <c r="C1236" s="3">
        <v>42005</v>
      </c>
      <c r="D1236" s="1">
        <v>118.18542242703532</v>
      </c>
      <c r="E1236" s="1">
        <v>4.7722549438476563</v>
      </c>
      <c r="F1236" s="1">
        <v>4.7553200721740723</v>
      </c>
      <c r="G1236" s="1">
        <v>4</v>
      </c>
      <c r="H1236" s="1">
        <v>3</v>
      </c>
      <c r="I1236" s="1">
        <f t="shared" si="56"/>
        <v>4.7620159457711608</v>
      </c>
      <c r="J1236" s="1">
        <f t="shared" si="55"/>
        <v>0.99859389937510923</v>
      </c>
    </row>
    <row r="1237" spans="1:10">
      <c r="A1237" s="1">
        <v>12</v>
      </c>
      <c r="B1237" s="1" t="s">
        <v>12</v>
      </c>
      <c r="C1237" s="3">
        <v>42005</v>
      </c>
      <c r="D1237" s="1">
        <v>118.30510536398468</v>
      </c>
      <c r="E1237" s="1">
        <v>4.7732667922973633</v>
      </c>
      <c r="F1237" s="1">
        <v>4.755523681640625</v>
      </c>
      <c r="G1237" s="1">
        <v>4</v>
      </c>
      <c r="H1237" s="1">
        <v>3</v>
      </c>
      <c r="I1237" s="1">
        <f t="shared" si="56"/>
        <v>4.7620159457711608</v>
      </c>
      <c r="J1237" s="1">
        <f t="shared" si="55"/>
        <v>0.99863665636476895</v>
      </c>
    </row>
    <row r="1238" spans="1:10">
      <c r="A1238" s="1">
        <v>13</v>
      </c>
      <c r="B1238" s="1" t="s">
        <v>13</v>
      </c>
      <c r="C1238" s="3">
        <v>42005</v>
      </c>
      <c r="D1238" s="1">
        <v>122.78234375</v>
      </c>
      <c r="E1238" s="1">
        <v>4.8104133605957031</v>
      </c>
      <c r="F1238" s="1">
        <v>4.7932701110839844</v>
      </c>
      <c r="G1238" s="1">
        <v>1</v>
      </c>
      <c r="H1238" s="1">
        <v>1</v>
      </c>
      <c r="I1238" s="1">
        <f t="shared" si="56"/>
        <v>4.7620159457711608</v>
      </c>
      <c r="J1238" s="1">
        <f t="shared" si="55"/>
        <v>1.0065632214735816</v>
      </c>
    </row>
    <row r="1239" spans="1:10">
      <c r="A1239" s="1">
        <v>14</v>
      </c>
      <c r="B1239" s="1" t="s">
        <v>14</v>
      </c>
      <c r="C1239" s="3">
        <v>42005</v>
      </c>
      <c r="D1239" s="1">
        <v>116.24671140939597</v>
      </c>
      <c r="E1239" s="1">
        <v>4.7557148933410645</v>
      </c>
      <c r="F1239" s="1">
        <v>4.744875431060791</v>
      </c>
      <c r="G1239" s="1">
        <v>3</v>
      </c>
      <c r="H1239" s="1">
        <v>2</v>
      </c>
      <c r="I1239" s="1">
        <f t="shared" si="56"/>
        <v>4.7620159457711608</v>
      </c>
      <c r="J1239" s="1">
        <f t="shared" si="55"/>
        <v>0.99640057595237763</v>
      </c>
    </row>
    <row r="1240" spans="1:10">
      <c r="A1240" s="1">
        <v>15</v>
      </c>
      <c r="B1240" s="1" t="s">
        <v>15</v>
      </c>
      <c r="C1240" s="3">
        <v>42005</v>
      </c>
      <c r="D1240" s="1">
        <v>117.38281690140846</v>
      </c>
      <c r="E1240" s="1">
        <v>4.7654404640197754</v>
      </c>
      <c r="F1240" s="1">
        <v>4.749229907989502</v>
      </c>
      <c r="G1240" s="1">
        <v>4</v>
      </c>
      <c r="H1240" s="1">
        <v>3</v>
      </c>
      <c r="I1240" s="1">
        <f t="shared" si="56"/>
        <v>4.7620159457711608</v>
      </c>
      <c r="J1240" s="1">
        <f t="shared" si="55"/>
        <v>0.99731499475699714</v>
      </c>
    </row>
    <row r="1241" spans="1:10">
      <c r="A1241" s="1">
        <v>16</v>
      </c>
      <c r="B1241" s="1" t="s">
        <v>16</v>
      </c>
      <c r="C1241" s="3">
        <v>42005</v>
      </c>
      <c r="D1241" s="1">
        <v>120.91304347826087</v>
      </c>
      <c r="E1241" s="1">
        <v>4.7950716018676758</v>
      </c>
      <c r="F1241" s="1">
        <v>4.7786030769348145</v>
      </c>
      <c r="G1241" s="1">
        <v>2</v>
      </c>
      <c r="H1241" s="1">
        <v>2</v>
      </c>
      <c r="I1241" s="1">
        <f t="shared" si="56"/>
        <v>4.7620159457711608</v>
      </c>
      <c r="J1241" s="1">
        <f t="shared" si="55"/>
        <v>1.0034832162161036</v>
      </c>
    </row>
    <row r="1242" spans="1:10">
      <c r="A1242" s="1">
        <v>17</v>
      </c>
      <c r="B1242" s="1" t="s">
        <v>17</v>
      </c>
      <c r="C1242" s="3">
        <v>42005</v>
      </c>
      <c r="D1242" s="1">
        <v>127.07</v>
      </c>
      <c r="E1242" s="1">
        <v>4.8447380065917969</v>
      </c>
      <c r="F1242" s="1">
        <v>4.8173017501831055</v>
      </c>
      <c r="G1242" s="1">
        <v>1</v>
      </c>
      <c r="H1242" s="1">
        <v>1</v>
      </c>
      <c r="I1242" s="1">
        <f t="shared" si="56"/>
        <v>4.7620159457711608</v>
      </c>
      <c r="J1242" s="1">
        <f t="shared" si="55"/>
        <v>1.011609747855011</v>
      </c>
    </row>
    <row r="1243" spans="1:10">
      <c r="A1243" s="1">
        <v>18</v>
      </c>
      <c r="B1243" s="1" t="s">
        <v>18</v>
      </c>
      <c r="C1243" s="3">
        <v>42005</v>
      </c>
      <c r="D1243" s="1">
        <v>116.96131672597866</v>
      </c>
      <c r="E1243" s="1">
        <v>4.761843204498291</v>
      </c>
      <c r="F1243" s="1">
        <v>4.7494001388549805</v>
      </c>
      <c r="G1243" s="1">
        <v>3</v>
      </c>
      <c r="H1243" s="1">
        <v>2</v>
      </c>
      <c r="I1243" s="1">
        <f t="shared" si="56"/>
        <v>4.7620159457711608</v>
      </c>
      <c r="J1243" s="1">
        <f t="shared" si="55"/>
        <v>0.99735074240408972</v>
      </c>
    </row>
    <row r="1244" spans="1:10">
      <c r="A1244" s="1">
        <v>19</v>
      </c>
      <c r="B1244" s="1" t="s">
        <v>19</v>
      </c>
      <c r="C1244" s="3">
        <v>42005</v>
      </c>
      <c r="D1244" s="1">
        <v>118.97781725888325</v>
      </c>
      <c r="E1244" s="1">
        <v>4.7789368629455566</v>
      </c>
      <c r="F1244" s="1">
        <v>4.7686238288879395</v>
      </c>
      <c r="G1244" s="1">
        <v>3</v>
      </c>
      <c r="H1244" s="1">
        <v>2</v>
      </c>
      <c r="I1244" s="1">
        <f t="shared" si="56"/>
        <v>4.7620159457711608</v>
      </c>
      <c r="J1244" s="1">
        <f t="shared" si="55"/>
        <v>1.0013876230554513</v>
      </c>
    </row>
    <row r="1245" spans="1:10">
      <c r="A1245" s="1">
        <v>20</v>
      </c>
      <c r="B1245" s="1" t="s">
        <v>20</v>
      </c>
      <c r="C1245" s="3">
        <v>42005</v>
      </c>
      <c r="D1245" s="1">
        <v>121.63</v>
      </c>
      <c r="E1245" s="1">
        <v>4.8009834289550781</v>
      </c>
      <c r="F1245" s="1">
        <v>4.7850241661071777</v>
      </c>
      <c r="G1245" s="1">
        <v>2</v>
      </c>
      <c r="H1245" s="1">
        <v>2</v>
      </c>
      <c r="I1245" s="1">
        <f t="shared" si="56"/>
        <v>4.7620159457711608</v>
      </c>
      <c r="J1245" s="1">
        <f t="shared" si="55"/>
        <v>1.0048316134590958</v>
      </c>
    </row>
    <row r="1246" spans="1:10">
      <c r="A1246" s="1">
        <v>21</v>
      </c>
      <c r="B1246" s="1" t="s">
        <v>21</v>
      </c>
      <c r="C1246" s="3">
        <v>42005</v>
      </c>
      <c r="D1246" s="1">
        <v>117.7695238095238</v>
      </c>
      <c r="E1246" s="1">
        <v>4.7687296867370605</v>
      </c>
      <c r="F1246" s="1">
        <v>4.757565975189209</v>
      </c>
      <c r="G1246" s="1">
        <v>4</v>
      </c>
      <c r="H1246" s="1">
        <v>3</v>
      </c>
      <c r="I1246" s="1">
        <f t="shared" si="56"/>
        <v>4.7620159457711608</v>
      </c>
      <c r="J1246" s="1">
        <f t="shared" si="55"/>
        <v>0.99906552799641435</v>
      </c>
    </row>
    <row r="1247" spans="1:10">
      <c r="A1247" s="1">
        <v>22</v>
      </c>
      <c r="B1247" s="1" t="s">
        <v>22</v>
      </c>
      <c r="C1247" s="3">
        <v>42005</v>
      </c>
      <c r="D1247" s="1">
        <v>118.60122807017544</v>
      </c>
      <c r="E1247" s="1">
        <v>4.7757668495178223</v>
      </c>
      <c r="F1247" s="1">
        <v>4.757408618927002</v>
      </c>
      <c r="G1247" s="1">
        <v>4</v>
      </c>
      <c r="H1247" s="1">
        <v>3</v>
      </c>
      <c r="I1247" s="1">
        <f t="shared" si="56"/>
        <v>4.7620159457711608</v>
      </c>
      <c r="J1247" s="1">
        <f t="shared" si="55"/>
        <v>0.99903248395288335</v>
      </c>
    </row>
    <row r="1248" spans="1:10">
      <c r="A1248" s="1">
        <v>23</v>
      </c>
      <c r="B1248" s="1" t="s">
        <v>23</v>
      </c>
      <c r="C1248" s="3">
        <v>42005</v>
      </c>
      <c r="D1248" s="1">
        <v>119.87955882352942</v>
      </c>
      <c r="E1248" s="1">
        <v>4.7864875793457031</v>
      </c>
      <c r="F1248" s="1">
        <v>4.7640423774719238</v>
      </c>
      <c r="G1248" s="1">
        <v>4</v>
      </c>
      <c r="H1248" s="1">
        <v>3</v>
      </c>
      <c r="I1248" s="1">
        <f t="shared" si="56"/>
        <v>4.7620159457711608</v>
      </c>
      <c r="J1248" s="1">
        <f t="shared" si="55"/>
        <v>1.0004255407213751</v>
      </c>
    </row>
    <row r="1249" spans="1:10">
      <c r="A1249" s="1">
        <v>24</v>
      </c>
      <c r="B1249" s="1" t="s">
        <v>24</v>
      </c>
      <c r="C1249" s="3">
        <v>42005</v>
      </c>
      <c r="D1249" s="1">
        <v>121.35557377049182</v>
      </c>
      <c r="E1249" s="1">
        <v>4.7987246513366699</v>
      </c>
      <c r="F1249" s="1">
        <v>4.7718567848205566</v>
      </c>
      <c r="G1249" s="1">
        <v>2</v>
      </c>
      <c r="H1249" s="1">
        <v>2</v>
      </c>
      <c r="I1249" s="1">
        <f t="shared" si="56"/>
        <v>4.7620159457711608</v>
      </c>
      <c r="J1249" s="1">
        <f t="shared" si="55"/>
        <v>1.002066527949814</v>
      </c>
    </row>
    <row r="1250" spans="1:10">
      <c r="A1250" s="1">
        <v>25</v>
      </c>
      <c r="B1250" s="1" t="s">
        <v>25</v>
      </c>
      <c r="C1250" s="3">
        <v>42005</v>
      </c>
      <c r="D1250" s="1">
        <v>119.16865217391305</v>
      </c>
      <c r="E1250" s="1">
        <v>4.7805395126342773</v>
      </c>
      <c r="F1250" s="1">
        <v>4.762906551361084</v>
      </c>
      <c r="G1250" s="1">
        <v>3</v>
      </c>
      <c r="H1250" s="1">
        <v>2</v>
      </c>
      <c r="I1250" s="1">
        <f t="shared" si="56"/>
        <v>4.7620159457711608</v>
      </c>
      <c r="J1250" s="1">
        <f t="shared" si="55"/>
        <v>1.000187022807161</v>
      </c>
    </row>
    <row r="1251" spans="1:10">
      <c r="A1251" s="1">
        <v>26</v>
      </c>
      <c r="B1251" s="1" t="s">
        <v>26</v>
      </c>
      <c r="C1251" s="3">
        <v>42005</v>
      </c>
      <c r="D1251" s="1">
        <v>117.01</v>
      </c>
      <c r="E1251" s="1">
        <v>4.7622594833374023</v>
      </c>
      <c r="F1251" s="1">
        <v>4.7463326454162598</v>
      </c>
      <c r="G1251" s="1">
        <v>4</v>
      </c>
      <c r="H1251" s="1">
        <v>3</v>
      </c>
      <c r="I1251" s="1">
        <f t="shared" si="56"/>
        <v>4.7620159457711608</v>
      </c>
      <c r="J1251" s="1">
        <f t="shared" si="55"/>
        <v>0.99670658382216704</v>
      </c>
    </row>
    <row r="1252" spans="1:10">
      <c r="A1252" s="1">
        <v>27</v>
      </c>
      <c r="B1252" s="1" t="s">
        <v>27</v>
      </c>
      <c r="C1252" s="3">
        <v>42005</v>
      </c>
      <c r="D1252" s="1">
        <v>116.68574468085107</v>
      </c>
      <c r="E1252" s="1">
        <v>4.7594842910766602</v>
      </c>
      <c r="F1252" s="1">
        <v>4.7470493316650391</v>
      </c>
      <c r="G1252" s="1">
        <v>2</v>
      </c>
      <c r="H1252" s="1">
        <v>2</v>
      </c>
      <c r="I1252" s="1">
        <f t="shared" si="56"/>
        <v>4.7620159457711608</v>
      </c>
      <c r="J1252" s="1">
        <f t="shared" si="55"/>
        <v>0.99685708442043064</v>
      </c>
    </row>
    <row r="1253" spans="1:10">
      <c r="A1253" s="1">
        <v>28</v>
      </c>
      <c r="B1253" s="1" t="s">
        <v>28</v>
      </c>
      <c r="C1253" s="3">
        <v>42005</v>
      </c>
      <c r="D1253" s="1">
        <v>120.35</v>
      </c>
      <c r="E1253" s="1">
        <v>4.7904043197631836</v>
      </c>
      <c r="F1253" s="1">
        <v>4.7647743225097656</v>
      </c>
      <c r="G1253" s="1">
        <v>2</v>
      </c>
      <c r="H1253" s="1">
        <v>2</v>
      </c>
      <c r="I1253" s="1">
        <f t="shared" si="56"/>
        <v>4.7620159457711608</v>
      </c>
      <c r="J1253" s="1">
        <f t="shared" si="55"/>
        <v>1.0005792455905265</v>
      </c>
    </row>
    <row r="1254" spans="1:10">
      <c r="A1254" s="1">
        <v>29</v>
      </c>
      <c r="B1254" s="1" t="s">
        <v>29</v>
      </c>
      <c r="C1254" s="3">
        <v>42005</v>
      </c>
      <c r="D1254" s="1">
        <v>116.95791666666666</v>
      </c>
      <c r="E1254" s="1">
        <v>4.7618141174316406</v>
      </c>
      <c r="F1254" s="1">
        <v>4.7445216178894043</v>
      </c>
      <c r="G1254" s="1">
        <v>5</v>
      </c>
      <c r="H1254" s="1">
        <v>4</v>
      </c>
      <c r="I1254" s="1">
        <f t="shared" si="56"/>
        <v>4.7620159457711608</v>
      </c>
      <c r="J1254" s="1">
        <f t="shared" si="55"/>
        <v>0.99632627692116571</v>
      </c>
    </row>
    <row r="1255" spans="1:10">
      <c r="A1255" s="1">
        <v>30</v>
      </c>
      <c r="B1255" s="1" t="s">
        <v>30</v>
      </c>
      <c r="C1255" s="3">
        <v>42005</v>
      </c>
      <c r="D1255" s="1">
        <v>117.77</v>
      </c>
      <c r="E1255" s="1">
        <v>4.7687335014343262</v>
      </c>
      <c r="F1255" s="1">
        <v>4.7525634765625</v>
      </c>
      <c r="G1255" s="1">
        <v>4</v>
      </c>
      <c r="H1255" s="1">
        <v>3</v>
      </c>
      <c r="I1255" s="1">
        <f t="shared" si="56"/>
        <v>4.7620159457711608</v>
      </c>
      <c r="J1255" s="1">
        <f t="shared" si="55"/>
        <v>0.9980150278125266</v>
      </c>
    </row>
    <row r="1256" spans="1:10">
      <c r="A1256" s="1">
        <v>31</v>
      </c>
      <c r="B1256" s="1" t="s">
        <v>31</v>
      </c>
      <c r="C1256" s="3">
        <v>42005</v>
      </c>
      <c r="D1256" s="1">
        <v>122.82561797752811</v>
      </c>
      <c r="E1256" s="1">
        <v>4.8107657432556152</v>
      </c>
      <c r="F1256" s="1">
        <v>4.784726619720459</v>
      </c>
      <c r="G1256" s="1">
        <v>2</v>
      </c>
      <c r="H1256" s="1">
        <v>2</v>
      </c>
      <c r="I1256" s="1">
        <f t="shared" si="56"/>
        <v>4.7620159457711608</v>
      </c>
      <c r="J1256" s="1">
        <f t="shared" si="55"/>
        <v>1.0047691301767827</v>
      </c>
    </row>
    <row r="1257" spans="1:10">
      <c r="A1257" s="1">
        <v>32</v>
      </c>
      <c r="B1257" s="1" t="s">
        <v>32</v>
      </c>
      <c r="C1257" s="3">
        <v>42005</v>
      </c>
      <c r="D1257" s="1">
        <v>115.56407407407407</v>
      </c>
      <c r="E1257" s="1">
        <v>4.7498250007629395</v>
      </c>
      <c r="F1257" s="1">
        <v>4.737696647644043</v>
      </c>
      <c r="G1257" s="1">
        <v>4</v>
      </c>
      <c r="H1257" s="1">
        <v>3</v>
      </c>
      <c r="I1257" s="1">
        <f t="shared" si="56"/>
        <v>4.7620159457711608</v>
      </c>
      <c r="J1257" s="1">
        <f t="shared" si="55"/>
        <v>0.99489306663311061</v>
      </c>
    </row>
    <row r="1258" spans="1:10">
      <c r="A1258" s="1">
        <v>33</v>
      </c>
      <c r="B1258" s="1" t="s">
        <v>33</v>
      </c>
      <c r="C1258" s="3">
        <v>42005</v>
      </c>
      <c r="D1258" s="1">
        <v>120.23684873949581</v>
      </c>
      <c r="E1258" s="1">
        <v>4.7894635200500488</v>
      </c>
      <c r="F1258" s="1">
        <v>4.7728838920593262</v>
      </c>
      <c r="G1258" s="1">
        <v>2</v>
      </c>
      <c r="H1258" s="1">
        <v>2</v>
      </c>
      <c r="I1258" s="1">
        <f t="shared" si="56"/>
        <v>4.7620159457711608</v>
      </c>
      <c r="J1258" s="1">
        <f t="shared" si="55"/>
        <v>1.0022822154339521</v>
      </c>
    </row>
    <row r="1259" spans="1:10">
      <c r="A1259" s="1">
        <v>34</v>
      </c>
      <c r="B1259" s="1" t="s">
        <v>34</v>
      </c>
      <c r="C1259" s="3">
        <v>42005</v>
      </c>
      <c r="D1259" s="1">
        <v>116.99</v>
      </c>
      <c r="E1259" s="1">
        <v>4.7620882987976074</v>
      </c>
      <c r="F1259" s="1">
        <v>4.7480382919311523</v>
      </c>
      <c r="G1259" s="1">
        <v>5</v>
      </c>
      <c r="H1259" s="1">
        <v>4</v>
      </c>
      <c r="I1259" s="1">
        <f t="shared" si="56"/>
        <v>4.7620159457711608</v>
      </c>
      <c r="J1259" s="1">
        <f t="shared" si="55"/>
        <v>0.99706476122734933</v>
      </c>
    </row>
    <row r="1260" spans="1:10">
      <c r="A1260" s="1">
        <v>1</v>
      </c>
      <c r="B1260" s="1" t="s">
        <v>1</v>
      </c>
      <c r="C1260" s="3">
        <v>42036</v>
      </c>
      <c r="D1260" s="1">
        <v>114.47617283950618</v>
      </c>
      <c r="E1260" s="1">
        <v>4.7403669357299805</v>
      </c>
      <c r="F1260" s="1">
        <v>4.7302646636962891</v>
      </c>
      <c r="G1260" s="1">
        <v>5</v>
      </c>
      <c r="H1260" s="1">
        <v>4</v>
      </c>
      <c r="I1260" s="1">
        <f>AVERAGE(F1260:F1293)</f>
        <v>4.7666214914882881</v>
      </c>
      <c r="J1260" s="1">
        <f t="shared" si="55"/>
        <v>0.99237262118317537</v>
      </c>
    </row>
    <row r="1261" spans="1:10">
      <c r="A1261" s="1">
        <v>2</v>
      </c>
      <c r="B1261" s="1" t="s">
        <v>2</v>
      </c>
      <c r="C1261" s="3">
        <v>42036</v>
      </c>
      <c r="D1261" s="1">
        <v>117.69191489361702</v>
      </c>
      <c r="E1261" s="1">
        <v>4.7680702209472656</v>
      </c>
      <c r="F1261" s="1">
        <v>4.7559776306152344</v>
      </c>
      <c r="G1261" s="1">
        <v>4</v>
      </c>
      <c r="H1261" s="1">
        <v>3</v>
      </c>
      <c r="I1261" s="1">
        <f>I1260</f>
        <v>4.7666214914882881</v>
      </c>
      <c r="J1261" s="1">
        <f t="shared" si="55"/>
        <v>0.99776700103164051</v>
      </c>
    </row>
    <row r="1262" spans="1:10">
      <c r="A1262" s="1">
        <v>3</v>
      </c>
      <c r="B1262" s="1" t="s">
        <v>3</v>
      </c>
      <c r="C1262" s="3">
        <v>42036</v>
      </c>
      <c r="D1262" s="1">
        <v>121.05037037037036</v>
      </c>
      <c r="E1262" s="1">
        <v>4.7962069511413574</v>
      </c>
      <c r="F1262" s="1">
        <v>4.7848315238952637</v>
      </c>
      <c r="G1262" s="1">
        <v>1</v>
      </c>
      <c r="H1262" s="1">
        <v>1</v>
      </c>
      <c r="I1262" s="1">
        <f t="shared" ref="I1262:I1293" si="57">I1261</f>
        <v>4.7666214914882881</v>
      </c>
      <c r="J1262" s="1">
        <f t="shared" si="55"/>
        <v>1.0038203227253293</v>
      </c>
    </row>
    <row r="1263" spans="1:10">
      <c r="A1263" s="1">
        <v>4</v>
      </c>
      <c r="B1263" s="1" t="s">
        <v>4</v>
      </c>
      <c r="C1263" s="3">
        <v>42036</v>
      </c>
      <c r="D1263" s="1">
        <v>122.91007490636704</v>
      </c>
      <c r="E1263" s="1">
        <v>4.8114528656005859</v>
      </c>
      <c r="F1263" s="1">
        <v>4.8051724433898926</v>
      </c>
      <c r="G1263" s="1">
        <v>1</v>
      </c>
      <c r="H1263" s="1">
        <v>1</v>
      </c>
      <c r="I1263" s="1">
        <f t="shared" si="57"/>
        <v>4.7666214914882881</v>
      </c>
      <c r="J1263" s="1">
        <f t="shared" si="55"/>
        <v>1.0080876889365864</v>
      </c>
    </row>
    <row r="1264" spans="1:10">
      <c r="A1264" s="1">
        <v>5</v>
      </c>
      <c r="B1264" s="1" t="s">
        <v>5</v>
      </c>
      <c r="C1264" s="3">
        <v>42036</v>
      </c>
      <c r="D1264" s="1">
        <v>121.73</v>
      </c>
      <c r="E1264" s="1">
        <v>4.8018054962158203</v>
      </c>
      <c r="F1264" s="1">
        <v>4.8012247085571289</v>
      </c>
      <c r="G1264" s="1">
        <v>1</v>
      </c>
      <c r="H1264" s="1">
        <v>1</v>
      </c>
      <c r="I1264" s="1">
        <f t="shared" si="57"/>
        <v>4.7666214914882881</v>
      </c>
      <c r="J1264" s="1">
        <f t="shared" si="55"/>
        <v>1.0072594849686789</v>
      </c>
    </row>
    <row r="1265" spans="1:10">
      <c r="A1265" s="1">
        <v>6</v>
      </c>
      <c r="B1265" s="1" t="s">
        <v>6</v>
      </c>
      <c r="C1265" s="3">
        <v>42036</v>
      </c>
      <c r="D1265" s="1">
        <v>113.11</v>
      </c>
      <c r="E1265" s="1">
        <v>4.728360652923584</v>
      </c>
      <c r="F1265" s="1">
        <v>4.7336230278015137</v>
      </c>
      <c r="G1265" s="1">
        <v>5</v>
      </c>
      <c r="H1265" s="1">
        <v>4</v>
      </c>
      <c r="I1265" s="1">
        <f t="shared" si="57"/>
        <v>4.7666214914882881</v>
      </c>
      <c r="J1265" s="1">
        <f t="shared" si="55"/>
        <v>0.99307717977068255</v>
      </c>
    </row>
    <row r="1266" spans="1:10">
      <c r="A1266" s="1">
        <v>7</v>
      </c>
      <c r="B1266" s="1" t="s">
        <v>7</v>
      </c>
      <c r="C1266" s="3">
        <v>42036</v>
      </c>
      <c r="D1266" s="1">
        <v>115.53</v>
      </c>
      <c r="E1266" s="1">
        <v>4.7495303153991699</v>
      </c>
      <c r="F1266" s="1">
        <v>4.7493472099304199</v>
      </c>
      <c r="G1266" s="1">
        <v>4</v>
      </c>
      <c r="H1266" s="1">
        <v>3</v>
      </c>
      <c r="I1266" s="1">
        <f t="shared" si="57"/>
        <v>4.7666214914882881</v>
      </c>
      <c r="J1266" s="1">
        <f t="shared" si="55"/>
        <v>0.99637599050213765</v>
      </c>
    </row>
    <row r="1267" spans="1:10">
      <c r="A1267" s="1">
        <v>8</v>
      </c>
      <c r="B1267" s="1" t="s">
        <v>8</v>
      </c>
      <c r="C1267" s="3">
        <v>42036</v>
      </c>
      <c r="D1267" s="1">
        <v>119.2</v>
      </c>
      <c r="E1267" s="1">
        <v>4.7808027267456055</v>
      </c>
      <c r="F1267" s="1">
        <v>4.7670445442199707</v>
      </c>
      <c r="G1267" s="1">
        <v>3</v>
      </c>
      <c r="H1267" s="1">
        <v>2</v>
      </c>
      <c r="I1267" s="1">
        <f t="shared" si="57"/>
        <v>4.7666214914882881</v>
      </c>
      <c r="J1267" s="1">
        <f t="shared" si="55"/>
        <v>1.0000887531624734</v>
      </c>
    </row>
    <row r="1268" spans="1:10">
      <c r="A1268" s="1">
        <v>9</v>
      </c>
      <c r="B1268" s="1" t="s">
        <v>9</v>
      </c>
      <c r="C1268" s="3">
        <v>42036</v>
      </c>
      <c r="D1268" s="1">
        <v>117.15699999999998</v>
      </c>
      <c r="E1268" s="1">
        <v>4.7635149955749512</v>
      </c>
      <c r="F1268" s="1">
        <v>4.7615752220153809</v>
      </c>
      <c r="G1268" s="1">
        <v>4</v>
      </c>
      <c r="H1268" s="1">
        <v>3</v>
      </c>
      <c r="I1268" s="1">
        <f t="shared" si="57"/>
        <v>4.7666214914882881</v>
      </c>
      <c r="J1268" s="1">
        <f t="shared" si="55"/>
        <v>0.99894133203529623</v>
      </c>
    </row>
    <row r="1269" spans="1:10">
      <c r="A1269" s="1">
        <v>10</v>
      </c>
      <c r="B1269" s="1" t="s">
        <v>10</v>
      </c>
      <c r="C1269" s="3">
        <v>42036</v>
      </c>
      <c r="D1269" s="1">
        <v>117.08334413830362</v>
      </c>
      <c r="E1269" s="1">
        <v>4.7628860473632813</v>
      </c>
      <c r="F1269" s="1">
        <v>4.7551217079162598</v>
      </c>
      <c r="G1269" s="1">
        <v>4</v>
      </c>
      <c r="H1269" s="1">
        <v>3</v>
      </c>
      <c r="I1269" s="1">
        <f t="shared" si="57"/>
        <v>4.7666214914882881</v>
      </c>
      <c r="J1269" s="1">
        <f t="shared" si="55"/>
        <v>0.99758743512725667</v>
      </c>
    </row>
    <row r="1270" spans="1:10">
      <c r="A1270" s="1">
        <v>11</v>
      </c>
      <c r="B1270" s="1" t="s">
        <v>11</v>
      </c>
      <c r="C1270" s="3">
        <v>42036</v>
      </c>
      <c r="D1270" s="1">
        <v>117.45287250384024</v>
      </c>
      <c r="E1270" s="1">
        <v>4.7660369873046875</v>
      </c>
      <c r="F1270" s="1">
        <v>4.759465217590332</v>
      </c>
      <c r="G1270" s="1">
        <v>4</v>
      </c>
      <c r="H1270" s="1">
        <v>3</v>
      </c>
      <c r="I1270" s="1">
        <f t="shared" si="57"/>
        <v>4.7666214914882881</v>
      </c>
      <c r="J1270" s="1">
        <f t="shared" si="55"/>
        <v>0.99849866956905742</v>
      </c>
    </row>
    <row r="1271" spans="1:10">
      <c r="A1271" s="1">
        <v>12</v>
      </c>
      <c r="B1271" s="1" t="s">
        <v>12</v>
      </c>
      <c r="C1271" s="3">
        <v>42036</v>
      </c>
      <c r="D1271" s="1">
        <v>117.69380268199235</v>
      </c>
      <c r="E1271" s="1">
        <v>4.7680864334106445</v>
      </c>
      <c r="F1271" s="1">
        <v>4.7597384452819824</v>
      </c>
      <c r="G1271" s="1">
        <v>4</v>
      </c>
      <c r="H1271" s="1">
        <v>3</v>
      </c>
      <c r="I1271" s="1">
        <f t="shared" si="57"/>
        <v>4.7666214914882881</v>
      </c>
      <c r="J1271" s="1">
        <f t="shared" si="55"/>
        <v>0.99855599060705857</v>
      </c>
    </row>
    <row r="1272" spans="1:10">
      <c r="A1272" s="1">
        <v>13</v>
      </c>
      <c r="B1272" s="1" t="s">
        <v>13</v>
      </c>
      <c r="C1272" s="3">
        <v>42036</v>
      </c>
      <c r="D1272" s="1">
        <v>123.2584375</v>
      </c>
      <c r="E1272" s="1">
        <v>4.8142833709716797</v>
      </c>
      <c r="F1272" s="1">
        <v>4.798957347869873</v>
      </c>
      <c r="G1272" s="1">
        <v>1</v>
      </c>
      <c r="H1272" s="1">
        <v>1</v>
      </c>
      <c r="I1272" s="1">
        <f t="shared" si="57"/>
        <v>4.7666214914882881</v>
      </c>
      <c r="J1272" s="1">
        <f t="shared" si="55"/>
        <v>1.0067838103863138</v>
      </c>
    </row>
    <row r="1273" spans="1:10">
      <c r="A1273" s="1">
        <v>14</v>
      </c>
      <c r="B1273" s="1" t="s">
        <v>14</v>
      </c>
      <c r="C1273" s="3">
        <v>42036</v>
      </c>
      <c r="D1273" s="1">
        <v>116.23993288590603</v>
      </c>
      <c r="E1273" s="1">
        <v>4.7556562423706055</v>
      </c>
      <c r="F1273" s="1">
        <v>4.7495489120483398</v>
      </c>
      <c r="G1273" s="1">
        <v>3</v>
      </c>
      <c r="H1273" s="1">
        <v>2</v>
      </c>
      <c r="I1273" s="1">
        <f t="shared" si="57"/>
        <v>4.7666214914882881</v>
      </c>
      <c r="J1273" s="1">
        <f t="shared" si="55"/>
        <v>0.99641830603280868</v>
      </c>
    </row>
    <row r="1274" spans="1:10">
      <c r="A1274" s="1">
        <v>15</v>
      </c>
      <c r="B1274" s="1" t="s">
        <v>15</v>
      </c>
      <c r="C1274" s="3">
        <v>42036</v>
      </c>
      <c r="D1274" s="1">
        <v>116.55929577464789</v>
      </c>
      <c r="E1274" s="1">
        <v>4.7583999633789063</v>
      </c>
      <c r="F1274" s="1">
        <v>4.7533354759216309</v>
      </c>
      <c r="G1274" s="1">
        <v>4</v>
      </c>
      <c r="H1274" s="1">
        <v>3</v>
      </c>
      <c r="I1274" s="1">
        <f t="shared" si="57"/>
        <v>4.7666214914882881</v>
      </c>
      <c r="J1274" s="1">
        <f t="shared" si="55"/>
        <v>0.99721269759086562</v>
      </c>
    </row>
    <row r="1275" spans="1:10">
      <c r="A1275" s="1">
        <v>16</v>
      </c>
      <c r="B1275" s="1" t="s">
        <v>16</v>
      </c>
      <c r="C1275" s="3">
        <v>42036</v>
      </c>
      <c r="D1275" s="1">
        <v>121.17826086956521</v>
      </c>
      <c r="E1275" s="1">
        <v>4.7972626686096191</v>
      </c>
      <c r="F1275" s="1">
        <v>4.7834029197692871</v>
      </c>
      <c r="G1275" s="1">
        <v>2</v>
      </c>
      <c r="H1275" s="1">
        <v>2</v>
      </c>
      <c r="I1275" s="1">
        <f t="shared" si="57"/>
        <v>4.7666214914882881</v>
      </c>
      <c r="J1275" s="1">
        <f t="shared" si="55"/>
        <v>1.0035206127255889</v>
      </c>
    </row>
    <row r="1276" spans="1:10">
      <c r="A1276" s="1">
        <v>17</v>
      </c>
      <c r="B1276" s="1" t="s">
        <v>17</v>
      </c>
      <c r="C1276" s="3">
        <v>42036</v>
      </c>
      <c r="D1276" s="1">
        <v>126.44</v>
      </c>
      <c r="E1276" s="1">
        <v>4.8397679328918457</v>
      </c>
      <c r="F1276" s="1">
        <v>4.8231024742126465</v>
      </c>
      <c r="G1276" s="1">
        <v>1</v>
      </c>
      <c r="H1276" s="1">
        <v>1</v>
      </c>
      <c r="I1276" s="1">
        <f t="shared" si="57"/>
        <v>4.7666214914882881</v>
      </c>
      <c r="J1276" s="1">
        <f t="shared" si="55"/>
        <v>1.0118492695141026</v>
      </c>
    </row>
    <row r="1277" spans="1:10">
      <c r="A1277" s="1">
        <v>18</v>
      </c>
      <c r="B1277" s="1" t="s">
        <v>18</v>
      </c>
      <c r="C1277" s="3">
        <v>42036</v>
      </c>
      <c r="D1277" s="1">
        <v>116.38128113879003</v>
      </c>
      <c r="E1277" s="1">
        <v>4.7568717002868652</v>
      </c>
      <c r="F1277" s="1">
        <v>4.7540936470031738</v>
      </c>
      <c r="G1277" s="1">
        <v>3</v>
      </c>
      <c r="H1277" s="1">
        <v>2</v>
      </c>
      <c r="I1277" s="1">
        <f t="shared" si="57"/>
        <v>4.7666214914882881</v>
      </c>
      <c r="J1277" s="1">
        <f t="shared" si="55"/>
        <v>0.99737175596856498</v>
      </c>
    </row>
    <row r="1278" spans="1:10">
      <c r="A1278" s="1">
        <v>19</v>
      </c>
      <c r="B1278" s="1" t="s">
        <v>19</v>
      </c>
      <c r="C1278" s="3">
        <v>42036</v>
      </c>
      <c r="D1278" s="1">
        <v>118.50827411167514</v>
      </c>
      <c r="E1278" s="1">
        <v>4.7749829292297363</v>
      </c>
      <c r="F1278" s="1">
        <v>4.7732701301574707</v>
      </c>
      <c r="G1278" s="1">
        <v>3</v>
      </c>
      <c r="H1278" s="1">
        <v>2</v>
      </c>
      <c r="I1278" s="1">
        <f t="shared" si="57"/>
        <v>4.7666214914882881</v>
      </c>
      <c r="J1278" s="1">
        <f t="shared" si="55"/>
        <v>1.0013948325204876</v>
      </c>
    </row>
    <row r="1279" spans="1:10">
      <c r="A1279" s="1">
        <v>20</v>
      </c>
      <c r="B1279" s="1" t="s">
        <v>20</v>
      </c>
      <c r="C1279" s="3">
        <v>42036</v>
      </c>
      <c r="D1279" s="1">
        <v>120.62</v>
      </c>
      <c r="E1279" s="1">
        <v>4.7926449775695801</v>
      </c>
      <c r="F1279" s="1">
        <v>4.7900881767272949</v>
      </c>
      <c r="G1279" s="1">
        <v>2</v>
      </c>
      <c r="H1279" s="1">
        <v>2</v>
      </c>
      <c r="I1279" s="1">
        <f t="shared" si="57"/>
        <v>4.7666214914882881</v>
      </c>
      <c r="J1279" s="1">
        <f t="shared" si="55"/>
        <v>1.004923127477378</v>
      </c>
    </row>
    <row r="1280" spans="1:10">
      <c r="A1280" s="1">
        <v>21</v>
      </c>
      <c r="B1280" s="1" t="s">
        <v>21</v>
      </c>
      <c r="C1280" s="3">
        <v>42036</v>
      </c>
      <c r="D1280" s="1">
        <v>119.90460317460317</v>
      </c>
      <c r="E1280" s="1">
        <v>4.7866964340209961</v>
      </c>
      <c r="F1280" s="1">
        <v>4.7623295783996582</v>
      </c>
      <c r="G1280" s="1">
        <v>4</v>
      </c>
      <c r="H1280" s="1">
        <v>3</v>
      </c>
      <c r="I1280" s="1">
        <f t="shared" si="57"/>
        <v>4.7666214914882881</v>
      </c>
      <c r="J1280" s="1">
        <f t="shared" si="55"/>
        <v>0.9990995901192713</v>
      </c>
    </row>
    <row r="1281" spans="1:10">
      <c r="A1281" s="1">
        <v>22</v>
      </c>
      <c r="B1281" s="1" t="s">
        <v>22</v>
      </c>
      <c r="C1281" s="3">
        <v>42036</v>
      </c>
      <c r="D1281" s="1">
        <v>117.89464912280701</v>
      </c>
      <c r="E1281" s="1">
        <v>4.7697916030883789</v>
      </c>
      <c r="F1281" s="1">
        <v>4.7615752220153809</v>
      </c>
      <c r="G1281" s="1">
        <v>4</v>
      </c>
      <c r="H1281" s="1">
        <v>3</v>
      </c>
      <c r="I1281" s="1">
        <f t="shared" si="57"/>
        <v>4.7666214914882881</v>
      </c>
      <c r="J1281" s="1">
        <f t="shared" si="55"/>
        <v>0.99894133203529623</v>
      </c>
    </row>
    <row r="1282" spans="1:10">
      <c r="A1282" s="1">
        <v>23</v>
      </c>
      <c r="B1282" s="1" t="s">
        <v>23</v>
      </c>
      <c r="C1282" s="3">
        <v>42036</v>
      </c>
      <c r="D1282" s="1">
        <v>118.3414705882353</v>
      </c>
      <c r="E1282" s="1">
        <v>4.7735743522644043</v>
      </c>
      <c r="F1282" s="1">
        <v>4.7685246467590332</v>
      </c>
      <c r="G1282" s="1">
        <v>4</v>
      </c>
      <c r="H1282" s="1">
        <v>3</v>
      </c>
      <c r="I1282" s="1">
        <f t="shared" si="57"/>
        <v>4.7666214914882881</v>
      </c>
      <c r="J1282" s="1">
        <f t="shared" si="55"/>
        <v>1.0003992671274913</v>
      </c>
    </row>
    <row r="1283" spans="1:10">
      <c r="A1283" s="1">
        <v>24</v>
      </c>
      <c r="B1283" s="1" t="s">
        <v>24</v>
      </c>
      <c r="C1283" s="3">
        <v>42036</v>
      </c>
      <c r="D1283" s="1">
        <v>121.01180327868852</v>
      </c>
      <c r="E1283" s="1">
        <v>4.7958879470825195</v>
      </c>
      <c r="F1283" s="1">
        <v>4.7766165733337402</v>
      </c>
      <c r="G1283" s="1">
        <v>2</v>
      </c>
      <c r="H1283" s="1">
        <v>2</v>
      </c>
      <c r="I1283" s="1">
        <f t="shared" si="57"/>
        <v>4.7666214914882881</v>
      </c>
      <c r="J1283" s="1">
        <f t="shared" ref="J1283:J1346" si="58">F1283/I1283</f>
        <v>1.0020968901901064</v>
      </c>
    </row>
    <row r="1284" spans="1:10">
      <c r="A1284" s="1">
        <v>25</v>
      </c>
      <c r="B1284" s="1" t="s">
        <v>25</v>
      </c>
      <c r="C1284" s="3">
        <v>42036</v>
      </c>
      <c r="D1284" s="1">
        <v>118.4095652173913</v>
      </c>
      <c r="E1284" s="1">
        <v>4.7741494178771973</v>
      </c>
      <c r="F1284" s="1">
        <v>4.767392635345459</v>
      </c>
      <c r="G1284" s="1">
        <v>3</v>
      </c>
      <c r="H1284" s="1">
        <v>2</v>
      </c>
      <c r="I1284" s="1">
        <f t="shared" si="57"/>
        <v>4.7666214914882881</v>
      </c>
      <c r="J1284" s="1">
        <f t="shared" si="58"/>
        <v>1.0001617799648133</v>
      </c>
    </row>
    <row r="1285" spans="1:10">
      <c r="A1285" s="1">
        <v>26</v>
      </c>
      <c r="B1285" s="1" t="s">
        <v>26</v>
      </c>
      <c r="C1285" s="3">
        <v>42036</v>
      </c>
      <c r="D1285" s="1">
        <v>115.69</v>
      </c>
      <c r="E1285" s="1">
        <v>4.7509140968322754</v>
      </c>
      <c r="F1285" s="1">
        <v>4.7509183883666992</v>
      </c>
      <c r="G1285" s="1">
        <v>4</v>
      </c>
      <c r="H1285" s="1">
        <v>3</v>
      </c>
      <c r="I1285" s="1">
        <f t="shared" si="57"/>
        <v>4.7666214914882881</v>
      </c>
      <c r="J1285" s="1">
        <f t="shared" si="58"/>
        <v>0.99670561147982284</v>
      </c>
    </row>
    <row r="1286" spans="1:10">
      <c r="A1286" s="1">
        <v>27</v>
      </c>
      <c r="B1286" s="1" t="s">
        <v>27</v>
      </c>
      <c r="C1286" s="3">
        <v>42036</v>
      </c>
      <c r="D1286" s="1">
        <v>116.37221884498481</v>
      </c>
      <c r="E1286" s="1">
        <v>4.7567939758300781</v>
      </c>
      <c r="F1286" s="1">
        <v>4.751793384552002</v>
      </c>
      <c r="G1286" s="1">
        <v>2</v>
      </c>
      <c r="H1286" s="1">
        <v>2</v>
      </c>
      <c r="I1286" s="1">
        <f t="shared" si="57"/>
        <v>4.7666214914882881</v>
      </c>
      <c r="J1286" s="1">
        <f t="shared" si="58"/>
        <v>0.99688917885282802</v>
      </c>
    </row>
    <row r="1287" spans="1:10">
      <c r="A1287" s="1">
        <v>28</v>
      </c>
      <c r="B1287" s="1" t="s">
        <v>28</v>
      </c>
      <c r="C1287" s="3">
        <v>42036</v>
      </c>
      <c r="D1287" s="1">
        <v>118.14</v>
      </c>
      <c r="E1287" s="1">
        <v>4.7718701362609863</v>
      </c>
      <c r="F1287" s="1">
        <v>4.7693147659301758</v>
      </c>
      <c r="G1287" s="1">
        <v>2</v>
      </c>
      <c r="H1287" s="1">
        <v>2</v>
      </c>
      <c r="I1287" s="1">
        <f t="shared" si="57"/>
        <v>4.7666214914882881</v>
      </c>
      <c r="J1287" s="1">
        <f t="shared" si="58"/>
        <v>1.0005650279651315</v>
      </c>
    </row>
    <row r="1288" spans="1:10">
      <c r="A1288" s="1">
        <v>29</v>
      </c>
      <c r="B1288" s="1" t="s">
        <v>29</v>
      </c>
      <c r="C1288" s="3">
        <v>42036</v>
      </c>
      <c r="D1288" s="1">
        <v>116.07680555555555</v>
      </c>
      <c r="E1288" s="1">
        <v>4.7542519569396973</v>
      </c>
      <c r="F1288" s="1">
        <v>4.7487325668334961</v>
      </c>
      <c r="G1288" s="1">
        <v>5</v>
      </c>
      <c r="H1288" s="1">
        <v>4</v>
      </c>
      <c r="I1288" s="1">
        <f t="shared" si="57"/>
        <v>4.7666214914882881</v>
      </c>
      <c r="J1288" s="1">
        <f t="shared" si="58"/>
        <v>0.99624704317581414</v>
      </c>
    </row>
    <row r="1289" spans="1:10">
      <c r="A1289" s="1">
        <v>30</v>
      </c>
      <c r="B1289" s="1" t="s">
        <v>30</v>
      </c>
      <c r="C1289" s="3">
        <v>42036</v>
      </c>
      <c r="D1289" s="1">
        <v>117.54</v>
      </c>
      <c r="E1289" s="1">
        <v>4.7667784690856934</v>
      </c>
      <c r="F1289" s="1">
        <v>4.7573986053466797</v>
      </c>
      <c r="G1289" s="1">
        <v>4</v>
      </c>
      <c r="H1289" s="1">
        <v>3</v>
      </c>
      <c r="I1289" s="1">
        <f t="shared" si="57"/>
        <v>4.7666214914882881</v>
      </c>
      <c r="J1289" s="1">
        <f t="shared" si="58"/>
        <v>0.99806511044393231</v>
      </c>
    </row>
    <row r="1290" spans="1:10">
      <c r="A1290" s="1">
        <v>31</v>
      </c>
      <c r="B1290" s="1" t="s">
        <v>31</v>
      </c>
      <c r="C1290" s="3">
        <v>42036</v>
      </c>
      <c r="D1290" s="1">
        <v>120.23966292134831</v>
      </c>
      <c r="E1290" s="1">
        <v>4.7894868850708008</v>
      </c>
      <c r="F1290" s="1">
        <v>4.7896461486816406</v>
      </c>
      <c r="G1290" s="1">
        <v>2</v>
      </c>
      <c r="H1290" s="1">
        <v>2</v>
      </c>
      <c r="I1290" s="1">
        <f t="shared" si="57"/>
        <v>4.7666214914882881</v>
      </c>
      <c r="J1290" s="1">
        <f t="shared" si="58"/>
        <v>1.0048303934420779</v>
      </c>
    </row>
    <row r="1291" spans="1:10">
      <c r="A1291" s="1">
        <v>32</v>
      </c>
      <c r="B1291" s="1" t="s">
        <v>32</v>
      </c>
      <c r="C1291" s="3">
        <v>42036</v>
      </c>
      <c r="D1291" s="1">
        <v>114.92787878787878</v>
      </c>
      <c r="E1291" s="1">
        <v>4.7443046569824219</v>
      </c>
      <c r="F1291" s="1">
        <v>4.7420258522033691</v>
      </c>
      <c r="G1291" s="1">
        <v>4</v>
      </c>
      <c r="H1291" s="1">
        <v>3</v>
      </c>
      <c r="I1291" s="1">
        <f t="shared" si="57"/>
        <v>4.7666214914882881</v>
      </c>
      <c r="J1291" s="1">
        <f t="shared" si="58"/>
        <v>0.99484002677182592</v>
      </c>
    </row>
    <row r="1292" spans="1:10">
      <c r="A1292" s="1">
        <v>33</v>
      </c>
      <c r="B1292" s="1" t="s">
        <v>33</v>
      </c>
      <c r="C1292" s="3">
        <v>42036</v>
      </c>
      <c r="D1292" s="1">
        <v>118.57621848739497</v>
      </c>
      <c r="E1292" s="1">
        <v>4.7755560874938965</v>
      </c>
      <c r="F1292" s="1">
        <v>4.7778110504150391</v>
      </c>
      <c r="G1292" s="1">
        <v>2</v>
      </c>
      <c r="H1292" s="1">
        <v>2</v>
      </c>
      <c r="I1292" s="1">
        <f t="shared" si="57"/>
        <v>4.7666214914882881</v>
      </c>
      <c r="J1292" s="1">
        <f t="shared" si="58"/>
        <v>1.0023474821625196</v>
      </c>
    </row>
    <row r="1293" spans="1:10">
      <c r="A1293" s="1">
        <v>34</v>
      </c>
      <c r="B1293" s="1" t="s">
        <v>34</v>
      </c>
      <c r="C1293" s="3">
        <v>42036</v>
      </c>
      <c r="D1293" s="1">
        <v>116.52</v>
      </c>
      <c r="E1293" s="1">
        <v>4.7580628395080566</v>
      </c>
      <c r="F1293" s="1">
        <v>4.7518658638000488</v>
      </c>
      <c r="G1293" s="1">
        <v>5</v>
      </c>
      <c r="H1293" s="1">
        <v>4</v>
      </c>
      <c r="I1293" s="1">
        <f t="shared" si="57"/>
        <v>4.7666214914882881</v>
      </c>
      <c r="J1293" s="1">
        <f t="shared" si="58"/>
        <v>0.9969043844335892</v>
      </c>
    </row>
    <row r="1294" spans="1:10">
      <c r="A1294" s="1">
        <v>1</v>
      </c>
      <c r="B1294" s="1" t="s">
        <v>1</v>
      </c>
      <c r="C1294" s="3">
        <v>42064</v>
      </c>
      <c r="D1294" s="1">
        <v>113.81308641975309</v>
      </c>
      <c r="E1294" s="1">
        <v>4.7345576286315918</v>
      </c>
      <c r="F1294" s="1">
        <v>4.7338848114013672</v>
      </c>
      <c r="G1294" s="1">
        <v>5</v>
      </c>
      <c r="H1294" s="1">
        <v>4</v>
      </c>
      <c r="I1294" s="1">
        <f>AVERAGE(F1294:F1327)</f>
        <v>4.7711550207699043</v>
      </c>
      <c r="J1294" s="1">
        <f t="shared" si="58"/>
        <v>0.9921884304311448</v>
      </c>
    </row>
    <row r="1295" spans="1:10">
      <c r="A1295" s="1">
        <v>2</v>
      </c>
      <c r="B1295" s="1" t="s">
        <v>2</v>
      </c>
      <c r="C1295" s="3">
        <v>42064</v>
      </c>
      <c r="D1295" s="1">
        <v>117.89506382978722</v>
      </c>
      <c r="E1295" s="1">
        <v>4.7697949409484863</v>
      </c>
      <c r="F1295" s="1">
        <v>4.760136604309082</v>
      </c>
      <c r="G1295" s="1">
        <v>4</v>
      </c>
      <c r="H1295" s="1">
        <v>3</v>
      </c>
      <c r="I1295" s="1">
        <f>I1294</f>
        <v>4.7711550207699043</v>
      </c>
      <c r="J1295" s="1">
        <f t="shared" si="58"/>
        <v>0.99769061864205699</v>
      </c>
    </row>
    <row r="1296" spans="1:10">
      <c r="A1296" s="1">
        <v>3</v>
      </c>
      <c r="B1296" s="1" t="s">
        <v>3</v>
      </c>
      <c r="C1296" s="3">
        <v>42064</v>
      </c>
      <c r="D1296" s="1">
        <v>119.81777777777776</v>
      </c>
      <c r="E1296" s="1">
        <v>4.7859721183776855</v>
      </c>
      <c r="F1296" s="1">
        <v>4.7899160385131836</v>
      </c>
      <c r="G1296" s="1">
        <v>1</v>
      </c>
      <c r="H1296" s="1">
        <v>1</v>
      </c>
      <c r="I1296" s="1">
        <f t="shared" ref="I1296:I1327" si="59">I1295</f>
        <v>4.7711550207699043</v>
      </c>
      <c r="J1296" s="1">
        <f t="shared" si="58"/>
        <v>1.0039321752618828</v>
      </c>
    </row>
    <row r="1297" spans="1:10">
      <c r="A1297" s="1">
        <v>4</v>
      </c>
      <c r="B1297" s="1" t="s">
        <v>4</v>
      </c>
      <c r="C1297" s="3">
        <v>42064</v>
      </c>
      <c r="D1297" s="1">
        <v>123.34730337078651</v>
      </c>
      <c r="E1297" s="1">
        <v>4.8150038719177246</v>
      </c>
      <c r="F1297" s="1">
        <v>4.8104166984558105</v>
      </c>
      <c r="G1297" s="1">
        <v>1</v>
      </c>
      <c r="H1297" s="1">
        <v>1</v>
      </c>
      <c r="I1297" s="1">
        <f t="shared" si="59"/>
        <v>4.7711550207699043</v>
      </c>
      <c r="J1297" s="1">
        <f t="shared" si="58"/>
        <v>1.0082289670981117</v>
      </c>
    </row>
    <row r="1298" spans="1:10">
      <c r="A1298" s="1">
        <v>5</v>
      </c>
      <c r="B1298" s="1" t="s">
        <v>5</v>
      </c>
      <c r="C1298" s="3">
        <v>42064</v>
      </c>
      <c r="D1298" s="1">
        <v>121.96</v>
      </c>
      <c r="E1298" s="1">
        <v>4.8036932945251465</v>
      </c>
      <c r="F1298" s="1">
        <v>4.8067817687988281</v>
      </c>
      <c r="G1298" s="1">
        <v>1</v>
      </c>
      <c r="H1298" s="1">
        <v>1</v>
      </c>
      <c r="I1298" s="1">
        <f t="shared" si="59"/>
        <v>4.7711550207699043</v>
      </c>
      <c r="J1298" s="1">
        <f t="shared" si="58"/>
        <v>1.0074671118154477</v>
      </c>
    </row>
    <row r="1299" spans="1:10">
      <c r="A1299" s="1">
        <v>6</v>
      </c>
      <c r="B1299" s="1" t="s">
        <v>6</v>
      </c>
      <c r="C1299" s="3">
        <v>42064</v>
      </c>
      <c r="D1299" s="1">
        <v>113.96</v>
      </c>
      <c r="E1299" s="1">
        <v>4.7358474731445313</v>
      </c>
      <c r="F1299" s="1">
        <v>4.7376408576965332</v>
      </c>
      <c r="G1299" s="1">
        <v>5</v>
      </c>
      <c r="H1299" s="1">
        <v>4</v>
      </c>
      <c r="I1299" s="1">
        <f t="shared" si="59"/>
        <v>4.7711550207699043</v>
      </c>
      <c r="J1299" s="1">
        <f t="shared" si="58"/>
        <v>0.99297567089573147</v>
      </c>
    </row>
    <row r="1300" spans="1:10">
      <c r="A1300" s="1">
        <v>7</v>
      </c>
      <c r="B1300" s="1" t="s">
        <v>7</v>
      </c>
      <c r="C1300" s="3">
        <v>42064</v>
      </c>
      <c r="D1300" s="1">
        <v>115.99749999999999</v>
      </c>
      <c r="E1300" s="1">
        <v>4.7535686492919922</v>
      </c>
      <c r="F1300" s="1">
        <v>4.7537884712219238</v>
      </c>
      <c r="G1300" s="1">
        <v>4</v>
      </c>
      <c r="H1300" s="1">
        <v>3</v>
      </c>
      <c r="I1300" s="1">
        <f t="shared" si="59"/>
        <v>4.7711550207699043</v>
      </c>
      <c r="J1300" s="1">
        <f t="shared" si="58"/>
        <v>0.99636009530766034</v>
      </c>
    </row>
    <row r="1301" spans="1:10">
      <c r="A1301" s="1">
        <v>8</v>
      </c>
      <c r="B1301" s="1" t="s">
        <v>8</v>
      </c>
      <c r="C1301" s="3">
        <v>42064</v>
      </c>
      <c r="D1301" s="1">
        <v>119.43</v>
      </c>
      <c r="E1301" s="1">
        <v>4.7827305793762207</v>
      </c>
      <c r="F1301" s="1">
        <v>4.7714457511901855</v>
      </c>
      <c r="G1301" s="1">
        <v>3</v>
      </c>
      <c r="H1301" s="1">
        <v>2</v>
      </c>
      <c r="I1301" s="1">
        <f t="shared" si="59"/>
        <v>4.7711550207699043</v>
      </c>
      <c r="J1301" s="1">
        <f t="shared" si="58"/>
        <v>1.0000609350186727</v>
      </c>
    </row>
    <row r="1302" spans="1:10">
      <c r="A1302" s="1">
        <v>9</v>
      </c>
      <c r="B1302" s="1" t="s">
        <v>9</v>
      </c>
      <c r="C1302" s="3">
        <v>42064</v>
      </c>
      <c r="D1302" s="1">
        <v>116.86099999999999</v>
      </c>
      <c r="E1302" s="1">
        <v>4.7609853744506836</v>
      </c>
      <c r="F1302" s="1">
        <v>4.7655849456787109</v>
      </c>
      <c r="G1302" s="1">
        <v>4</v>
      </c>
      <c r="H1302" s="1">
        <v>3</v>
      </c>
      <c r="I1302" s="1">
        <f t="shared" si="59"/>
        <v>4.7711550207699043</v>
      </c>
      <c r="J1302" s="1">
        <f t="shared" si="58"/>
        <v>0.99883255206193355</v>
      </c>
    </row>
    <row r="1303" spans="1:10">
      <c r="A1303" s="1">
        <v>10</v>
      </c>
      <c r="B1303" s="1" t="s">
        <v>10</v>
      </c>
      <c r="C1303" s="3">
        <v>42064</v>
      </c>
      <c r="D1303" s="1">
        <v>117.33183684494867</v>
      </c>
      <c r="E1303" s="1">
        <v>4.7650060653686523</v>
      </c>
      <c r="F1303" s="1">
        <v>4.7590723037719727</v>
      </c>
      <c r="G1303" s="1">
        <v>4</v>
      </c>
      <c r="H1303" s="1">
        <v>3</v>
      </c>
      <c r="I1303" s="1">
        <f t="shared" si="59"/>
        <v>4.7711550207699043</v>
      </c>
      <c r="J1303" s="1">
        <f t="shared" si="58"/>
        <v>0.99746754885445288</v>
      </c>
    </row>
    <row r="1304" spans="1:10">
      <c r="A1304" s="1">
        <v>11</v>
      </c>
      <c r="B1304" s="1" t="s">
        <v>11</v>
      </c>
      <c r="C1304" s="3">
        <v>42064</v>
      </c>
      <c r="D1304" s="1">
        <v>117.64574500768047</v>
      </c>
      <c r="E1304" s="1">
        <v>4.7676777839660645</v>
      </c>
      <c r="F1304" s="1">
        <v>4.7635307312011719</v>
      </c>
      <c r="G1304" s="1">
        <v>4</v>
      </c>
      <c r="H1304" s="1">
        <v>3</v>
      </c>
      <c r="I1304" s="1">
        <f t="shared" si="59"/>
        <v>4.7711550207699043</v>
      </c>
      <c r="J1304" s="1">
        <f t="shared" si="58"/>
        <v>0.99840200338585894</v>
      </c>
    </row>
    <row r="1305" spans="1:10">
      <c r="A1305" s="1">
        <v>12</v>
      </c>
      <c r="B1305" s="1" t="s">
        <v>12</v>
      </c>
      <c r="C1305" s="3">
        <v>42064</v>
      </c>
      <c r="D1305" s="1">
        <v>118.05321839080462</v>
      </c>
      <c r="E1305" s="1">
        <v>4.7711353302001953</v>
      </c>
      <c r="F1305" s="1">
        <v>4.7638802528381348</v>
      </c>
      <c r="G1305" s="1">
        <v>4</v>
      </c>
      <c r="H1305" s="1">
        <v>3</v>
      </c>
      <c r="I1305" s="1">
        <f t="shared" si="59"/>
        <v>4.7711550207699043</v>
      </c>
      <c r="J1305" s="1">
        <f t="shared" si="58"/>
        <v>0.99847526062345471</v>
      </c>
    </row>
    <row r="1306" spans="1:10">
      <c r="A1306" s="1">
        <v>13</v>
      </c>
      <c r="B1306" s="1" t="s">
        <v>13</v>
      </c>
      <c r="C1306" s="3">
        <v>42064</v>
      </c>
      <c r="D1306" s="1">
        <v>123.48304687500001</v>
      </c>
      <c r="E1306" s="1">
        <v>4.8161039352416992</v>
      </c>
      <c r="F1306" s="1">
        <v>4.8045544624328613</v>
      </c>
      <c r="G1306" s="1">
        <v>1</v>
      </c>
      <c r="H1306" s="1">
        <v>1</v>
      </c>
      <c r="I1306" s="1">
        <f t="shared" si="59"/>
        <v>4.7711550207699043</v>
      </c>
      <c r="J1306" s="1">
        <f t="shared" si="58"/>
        <v>1.0070002843163892</v>
      </c>
    </row>
    <row r="1307" spans="1:10">
      <c r="A1307" s="1">
        <v>14</v>
      </c>
      <c r="B1307" s="1" t="s">
        <v>14</v>
      </c>
      <c r="C1307" s="3">
        <v>42064</v>
      </c>
      <c r="D1307" s="1">
        <v>115.90194630872482</v>
      </c>
      <c r="E1307" s="1">
        <v>4.7527446746826172</v>
      </c>
      <c r="F1307" s="1">
        <v>4.7541894912719727</v>
      </c>
      <c r="G1307" s="1">
        <v>3</v>
      </c>
      <c r="H1307" s="1">
        <v>2</v>
      </c>
      <c r="I1307" s="1">
        <f t="shared" si="59"/>
        <v>4.7711550207699043</v>
      </c>
      <c r="J1307" s="1">
        <f t="shared" si="58"/>
        <v>0.99644414624465627</v>
      </c>
    </row>
    <row r="1308" spans="1:10">
      <c r="A1308" s="1">
        <v>15</v>
      </c>
      <c r="B1308" s="1" t="s">
        <v>15</v>
      </c>
      <c r="C1308" s="3">
        <v>42064</v>
      </c>
      <c r="D1308" s="1">
        <v>116.48408450704227</v>
      </c>
      <c r="E1308" s="1">
        <v>4.7577548027038574</v>
      </c>
      <c r="F1308" s="1">
        <v>4.7573814392089844</v>
      </c>
      <c r="G1308" s="1">
        <v>4</v>
      </c>
      <c r="H1308" s="1">
        <v>3</v>
      </c>
      <c r="I1308" s="1">
        <f t="shared" si="59"/>
        <v>4.7711550207699043</v>
      </c>
      <c r="J1308" s="1">
        <f t="shared" si="58"/>
        <v>0.99711315572414638</v>
      </c>
    </row>
    <row r="1309" spans="1:10">
      <c r="A1309" s="1">
        <v>16</v>
      </c>
      <c r="B1309" s="1" t="s">
        <v>16</v>
      </c>
      <c r="C1309" s="3">
        <v>42064</v>
      </c>
      <c r="D1309" s="1">
        <v>120.63608695652172</v>
      </c>
      <c r="E1309" s="1">
        <v>4.792778491973877</v>
      </c>
      <c r="F1309" s="1">
        <v>4.7881231307983398</v>
      </c>
      <c r="G1309" s="1">
        <v>2</v>
      </c>
      <c r="H1309" s="1">
        <v>2</v>
      </c>
      <c r="I1309" s="1">
        <f t="shared" si="59"/>
        <v>4.7711550207699043</v>
      </c>
      <c r="J1309" s="1">
        <f t="shared" si="58"/>
        <v>1.0035563946160981</v>
      </c>
    </row>
    <row r="1310" spans="1:10">
      <c r="A1310" s="1">
        <v>17</v>
      </c>
      <c r="B1310" s="1" t="s">
        <v>17</v>
      </c>
      <c r="C1310" s="3">
        <v>42064</v>
      </c>
      <c r="D1310" s="1">
        <v>126.43</v>
      </c>
      <c r="E1310" s="1">
        <v>4.839688777923584</v>
      </c>
      <c r="F1310" s="1">
        <v>4.8287734985351563</v>
      </c>
      <c r="G1310" s="1">
        <v>1</v>
      </c>
      <c r="H1310" s="1">
        <v>1</v>
      </c>
      <c r="I1310" s="1">
        <f t="shared" si="59"/>
        <v>4.7711550207699043</v>
      </c>
      <c r="J1310" s="1">
        <f t="shared" si="58"/>
        <v>1.012076421225977</v>
      </c>
    </row>
    <row r="1311" spans="1:10">
      <c r="A1311" s="1">
        <v>18</v>
      </c>
      <c r="B1311" s="1" t="s">
        <v>18</v>
      </c>
      <c r="C1311" s="3">
        <v>42064</v>
      </c>
      <c r="D1311" s="1">
        <v>116.59441281138791</v>
      </c>
      <c r="E1311" s="1">
        <v>4.7587013244628906</v>
      </c>
      <c r="F1311" s="1">
        <v>4.7587385177612305</v>
      </c>
      <c r="G1311" s="1">
        <v>3</v>
      </c>
      <c r="H1311" s="1">
        <v>2</v>
      </c>
      <c r="I1311" s="1">
        <f t="shared" si="59"/>
        <v>4.7711550207699043</v>
      </c>
      <c r="J1311" s="1">
        <f t="shared" si="58"/>
        <v>0.9973975896916738</v>
      </c>
    </row>
    <row r="1312" spans="1:10">
      <c r="A1312" s="1">
        <v>19</v>
      </c>
      <c r="B1312" s="1" t="s">
        <v>19</v>
      </c>
      <c r="C1312" s="3">
        <v>42064</v>
      </c>
      <c r="D1312" s="1">
        <v>119.03147208121828</v>
      </c>
      <c r="E1312" s="1">
        <v>4.7793879508972168</v>
      </c>
      <c r="F1312" s="1">
        <v>4.7778396606445313</v>
      </c>
      <c r="G1312" s="1">
        <v>3</v>
      </c>
      <c r="H1312" s="1">
        <v>2</v>
      </c>
      <c r="I1312" s="1">
        <f t="shared" si="59"/>
        <v>4.7711550207699043</v>
      </c>
      <c r="J1312" s="1">
        <f t="shared" si="58"/>
        <v>1.0014010527525363</v>
      </c>
    </row>
    <row r="1313" spans="1:10">
      <c r="A1313" s="1">
        <v>20</v>
      </c>
      <c r="B1313" s="1" t="s">
        <v>20</v>
      </c>
      <c r="C1313" s="3">
        <v>42064</v>
      </c>
      <c r="D1313" s="1">
        <v>121.04</v>
      </c>
      <c r="E1313" s="1">
        <v>4.7961211204528809</v>
      </c>
      <c r="F1313" s="1">
        <v>4.795041561126709</v>
      </c>
      <c r="G1313" s="1">
        <v>2</v>
      </c>
      <c r="H1313" s="1">
        <v>2</v>
      </c>
      <c r="I1313" s="1">
        <f t="shared" si="59"/>
        <v>4.7711550207699043</v>
      </c>
      <c r="J1313" s="1">
        <f t="shared" si="58"/>
        <v>1.0050064481771859</v>
      </c>
    </row>
    <row r="1314" spans="1:10">
      <c r="A1314" s="1">
        <v>21</v>
      </c>
      <c r="B1314" s="1" t="s">
        <v>21</v>
      </c>
      <c r="C1314" s="3">
        <v>42064</v>
      </c>
      <c r="D1314" s="1">
        <v>120.39920634920635</v>
      </c>
      <c r="E1314" s="1">
        <v>4.7908129692077637</v>
      </c>
      <c r="F1314" s="1">
        <v>4.7669939994812012</v>
      </c>
      <c r="G1314" s="1">
        <v>4</v>
      </c>
      <c r="H1314" s="1">
        <v>3</v>
      </c>
      <c r="I1314" s="1">
        <f t="shared" si="59"/>
        <v>4.7711550207699043</v>
      </c>
      <c r="J1314" s="1">
        <f t="shared" si="58"/>
        <v>0.9991278796705223</v>
      </c>
    </row>
    <row r="1315" spans="1:10">
      <c r="A1315" s="1">
        <v>22</v>
      </c>
      <c r="B1315" s="1" t="s">
        <v>22</v>
      </c>
      <c r="C1315" s="3">
        <v>42064</v>
      </c>
      <c r="D1315" s="1">
        <v>118.24728070175438</v>
      </c>
      <c r="E1315" s="1">
        <v>4.7727780342102051</v>
      </c>
      <c r="F1315" s="1">
        <v>4.7656674385070801</v>
      </c>
      <c r="G1315" s="1">
        <v>4</v>
      </c>
      <c r="H1315" s="1">
        <v>3</v>
      </c>
      <c r="I1315" s="1">
        <f t="shared" si="59"/>
        <v>4.7711550207699043</v>
      </c>
      <c r="J1315" s="1">
        <f t="shared" si="58"/>
        <v>0.99884984196930604</v>
      </c>
    </row>
    <row r="1316" spans="1:10">
      <c r="A1316" s="1">
        <v>23</v>
      </c>
      <c r="B1316" s="1" t="s">
        <v>23</v>
      </c>
      <c r="C1316" s="3">
        <v>42064</v>
      </c>
      <c r="D1316" s="1">
        <v>118.58852941176471</v>
      </c>
      <c r="E1316" s="1">
        <v>4.7756595611572266</v>
      </c>
      <c r="F1316" s="1">
        <v>4.7729282379150391</v>
      </c>
      <c r="G1316" s="1">
        <v>4</v>
      </c>
      <c r="H1316" s="1">
        <v>3</v>
      </c>
      <c r="I1316" s="1">
        <f t="shared" si="59"/>
        <v>4.7711550207699043</v>
      </c>
      <c r="J1316" s="1">
        <f t="shared" si="58"/>
        <v>1.0003716536430729</v>
      </c>
    </row>
    <row r="1317" spans="1:10">
      <c r="A1317" s="1">
        <v>24</v>
      </c>
      <c r="B1317" s="1" t="s">
        <v>24</v>
      </c>
      <c r="C1317" s="3">
        <v>42064</v>
      </c>
      <c r="D1317" s="1">
        <v>121.30311475409837</v>
      </c>
      <c r="E1317" s="1">
        <v>4.7982926368713379</v>
      </c>
      <c r="F1317" s="1">
        <v>4.7812886238098145</v>
      </c>
      <c r="G1317" s="1">
        <v>2</v>
      </c>
      <c r="H1317" s="1">
        <v>2</v>
      </c>
      <c r="I1317" s="1">
        <f t="shared" si="59"/>
        <v>4.7711550207699043</v>
      </c>
      <c r="J1317" s="1">
        <f t="shared" si="58"/>
        <v>1.0021239307873662</v>
      </c>
    </row>
    <row r="1318" spans="1:10">
      <c r="A1318" s="1">
        <v>25</v>
      </c>
      <c r="B1318" s="1" t="s">
        <v>25</v>
      </c>
      <c r="C1318" s="3">
        <v>42064</v>
      </c>
      <c r="D1318" s="1">
        <v>118.39460869565218</v>
      </c>
      <c r="E1318" s="1">
        <v>4.7740230560302734</v>
      </c>
      <c r="F1318" s="1">
        <v>4.7718043327331543</v>
      </c>
      <c r="G1318" s="1">
        <v>3</v>
      </c>
      <c r="H1318" s="1">
        <v>2</v>
      </c>
      <c r="I1318" s="1">
        <f t="shared" si="59"/>
        <v>4.7711550207699043</v>
      </c>
      <c r="J1318" s="1">
        <f t="shared" si="58"/>
        <v>1.0001360911478296</v>
      </c>
    </row>
    <row r="1319" spans="1:10">
      <c r="A1319" s="1">
        <v>26</v>
      </c>
      <c r="B1319" s="1" t="s">
        <v>26</v>
      </c>
      <c r="C1319" s="3">
        <v>42064</v>
      </c>
      <c r="D1319" s="1">
        <v>116.2</v>
      </c>
      <c r="E1319" s="1">
        <v>4.7553129196166992</v>
      </c>
      <c r="F1319" s="1">
        <v>4.7554545402526855</v>
      </c>
      <c r="G1319" s="1">
        <v>4</v>
      </c>
      <c r="H1319" s="1">
        <v>3</v>
      </c>
      <c r="I1319" s="1">
        <f t="shared" si="59"/>
        <v>4.7711550207699043</v>
      </c>
      <c r="J1319" s="1">
        <f t="shared" si="58"/>
        <v>0.99670929147158893</v>
      </c>
    </row>
    <row r="1320" spans="1:10">
      <c r="A1320" s="1">
        <v>27</v>
      </c>
      <c r="B1320" s="1" t="s">
        <v>27</v>
      </c>
      <c r="C1320" s="3">
        <v>42064</v>
      </c>
      <c r="D1320" s="1">
        <v>116.94848024316109</v>
      </c>
      <c r="E1320" s="1">
        <v>4.7617335319519043</v>
      </c>
      <c r="F1320" s="1">
        <v>4.7564945220947266</v>
      </c>
      <c r="G1320" s="1">
        <v>2</v>
      </c>
      <c r="H1320" s="1">
        <v>2</v>
      </c>
      <c r="I1320" s="1">
        <f t="shared" si="59"/>
        <v>4.7711550207699043</v>
      </c>
      <c r="J1320" s="1">
        <f t="shared" si="58"/>
        <v>0.99692726423447631</v>
      </c>
    </row>
    <row r="1321" spans="1:10">
      <c r="A1321" s="1">
        <v>28</v>
      </c>
      <c r="B1321" s="1" t="s">
        <v>28</v>
      </c>
      <c r="C1321" s="3">
        <v>42064</v>
      </c>
      <c r="D1321" s="1">
        <v>117.34</v>
      </c>
      <c r="E1321" s="1">
        <v>4.76507568359375</v>
      </c>
      <c r="F1321" s="1">
        <v>4.773775577545166</v>
      </c>
      <c r="G1321" s="1">
        <v>2</v>
      </c>
      <c r="H1321" s="1">
        <v>2</v>
      </c>
      <c r="I1321" s="1">
        <f t="shared" si="59"/>
        <v>4.7711550207699043</v>
      </c>
      <c r="J1321" s="1">
        <f t="shared" si="58"/>
        <v>1.0005492499748707</v>
      </c>
    </row>
    <row r="1322" spans="1:10">
      <c r="A1322" s="1">
        <v>29</v>
      </c>
      <c r="B1322" s="1" t="s">
        <v>29</v>
      </c>
      <c r="C1322" s="3">
        <v>42064</v>
      </c>
      <c r="D1322" s="1">
        <v>116.42861111111111</v>
      </c>
      <c r="E1322" s="1">
        <v>4.7572784423828125</v>
      </c>
      <c r="F1322" s="1">
        <v>4.7528839111328125</v>
      </c>
      <c r="G1322" s="1">
        <v>5</v>
      </c>
      <c r="H1322" s="1">
        <v>4</v>
      </c>
      <c r="I1322" s="1">
        <f t="shared" si="59"/>
        <v>4.7711550207699043</v>
      </c>
      <c r="J1322" s="1">
        <f t="shared" si="58"/>
        <v>0.99617050597652901</v>
      </c>
    </row>
    <row r="1323" spans="1:10">
      <c r="A1323" s="1">
        <v>30</v>
      </c>
      <c r="B1323" s="1" t="s">
        <v>30</v>
      </c>
      <c r="C1323" s="3">
        <v>42064</v>
      </c>
      <c r="D1323" s="1">
        <v>118.13</v>
      </c>
      <c r="E1323" s="1">
        <v>4.7717857360839844</v>
      </c>
      <c r="F1323" s="1">
        <v>4.7621626853942871</v>
      </c>
      <c r="G1323" s="1">
        <v>4</v>
      </c>
      <c r="H1323" s="1">
        <v>3</v>
      </c>
      <c r="I1323" s="1">
        <f t="shared" si="59"/>
        <v>4.7711550207699043</v>
      </c>
      <c r="J1323" s="1">
        <f t="shared" si="58"/>
        <v>0.99811527076012585</v>
      </c>
    </row>
    <row r="1324" spans="1:10">
      <c r="A1324" s="1">
        <v>31</v>
      </c>
      <c r="B1324" s="1" t="s">
        <v>31</v>
      </c>
      <c r="C1324" s="3">
        <v>42064</v>
      </c>
      <c r="D1324" s="1">
        <v>120.22370786516854</v>
      </c>
      <c r="E1324" s="1">
        <v>4.7893543243408203</v>
      </c>
      <c r="F1324" s="1">
        <v>4.7944707870483398</v>
      </c>
      <c r="G1324" s="1">
        <v>2</v>
      </c>
      <c r="H1324" s="1">
        <v>2</v>
      </c>
      <c r="I1324" s="1">
        <f t="shared" si="59"/>
        <v>4.7711550207699043</v>
      </c>
      <c r="J1324" s="1">
        <f t="shared" si="58"/>
        <v>1.0048868180088337</v>
      </c>
    </row>
    <row r="1325" spans="1:10">
      <c r="A1325" s="1">
        <v>32</v>
      </c>
      <c r="B1325" s="1" t="s">
        <v>32</v>
      </c>
      <c r="C1325" s="3">
        <v>42064</v>
      </c>
      <c r="D1325" s="1">
        <v>115.25343434343435</v>
      </c>
      <c r="E1325" s="1">
        <v>4.7471332550048828</v>
      </c>
      <c r="F1325" s="1">
        <v>4.7463178634643555</v>
      </c>
      <c r="G1325" s="1">
        <v>4</v>
      </c>
      <c r="H1325" s="1">
        <v>3</v>
      </c>
      <c r="I1325" s="1">
        <f t="shared" si="59"/>
        <v>4.7711550207699043</v>
      </c>
      <c r="J1325" s="1">
        <f t="shared" si="58"/>
        <v>0.99479430930300372</v>
      </c>
    </row>
    <row r="1326" spans="1:10">
      <c r="A1326" s="1">
        <v>33</v>
      </c>
      <c r="B1326" s="1" t="s">
        <v>33</v>
      </c>
      <c r="C1326" s="3">
        <v>42064</v>
      </c>
      <c r="D1326" s="1">
        <v>118.5744117647059</v>
      </c>
      <c r="E1326" s="1">
        <v>4.775540828704834</v>
      </c>
      <c r="F1326" s="1">
        <v>4.7826828956604004</v>
      </c>
      <c r="G1326" s="1">
        <v>2</v>
      </c>
      <c r="H1326" s="1">
        <v>2</v>
      </c>
      <c r="I1326" s="1">
        <f t="shared" si="59"/>
        <v>4.7711550207699043</v>
      </c>
      <c r="J1326" s="1">
        <f t="shared" si="58"/>
        <v>1.0024161602044606</v>
      </c>
    </row>
    <row r="1327" spans="1:10">
      <c r="A1327" s="1">
        <v>34</v>
      </c>
      <c r="B1327" s="1" t="s">
        <v>34</v>
      </c>
      <c r="C1327" s="3">
        <v>42064</v>
      </c>
      <c r="D1327" s="1">
        <v>116.69</v>
      </c>
      <c r="E1327" s="1">
        <v>4.7595210075378418</v>
      </c>
      <c r="F1327" s="1">
        <v>4.7556242942810059</v>
      </c>
      <c r="G1327" s="1">
        <v>5</v>
      </c>
      <c r="H1327" s="1">
        <v>4</v>
      </c>
      <c r="I1327" s="1">
        <f t="shared" si="59"/>
        <v>4.7711550207699043</v>
      </c>
      <c r="J1327" s="1">
        <f t="shared" si="58"/>
        <v>0.99674487070294515</v>
      </c>
    </row>
    <row r="1328" spans="1:10">
      <c r="A1328" s="1">
        <v>1</v>
      </c>
      <c r="B1328" s="1" t="s">
        <v>1</v>
      </c>
      <c r="C1328" s="3">
        <v>42095</v>
      </c>
      <c r="D1328" s="1">
        <v>114.14135802469136</v>
      </c>
      <c r="E1328" s="1">
        <v>4.7374377250671387</v>
      </c>
      <c r="F1328" s="1">
        <v>4.7374496459960938</v>
      </c>
      <c r="G1328" s="1">
        <v>5</v>
      </c>
      <c r="H1328" s="1">
        <v>4</v>
      </c>
      <c r="I1328" s="1">
        <f>AVERAGE(F1328:F1361)</f>
        <v>4.7756144299226646</v>
      </c>
      <c r="J1328" s="1">
        <f t="shared" si="58"/>
        <v>0.99200840342397811</v>
      </c>
    </row>
    <row r="1329" spans="1:10">
      <c r="A1329" s="1">
        <v>2</v>
      </c>
      <c r="B1329" s="1" t="s">
        <v>2</v>
      </c>
      <c r="C1329" s="3">
        <v>42095</v>
      </c>
      <c r="D1329" s="1">
        <v>118.41148936170212</v>
      </c>
      <c r="E1329" s="1">
        <v>4.7741656303405762</v>
      </c>
      <c r="F1329" s="1">
        <v>4.7642207145690918</v>
      </c>
      <c r="G1329" s="1">
        <v>4</v>
      </c>
      <c r="H1329" s="1">
        <v>3</v>
      </c>
      <c r="I1329" s="1">
        <f>I1328</f>
        <v>4.7756144299226646</v>
      </c>
      <c r="J1329" s="1">
        <f t="shared" si="58"/>
        <v>0.99761418859902451</v>
      </c>
    </row>
    <row r="1330" spans="1:10">
      <c r="A1330" s="1">
        <v>3</v>
      </c>
      <c r="B1330" s="1" t="s">
        <v>3</v>
      </c>
      <c r="C1330" s="3">
        <v>42095</v>
      </c>
      <c r="D1330" s="1">
        <v>120.61962962962963</v>
      </c>
      <c r="E1330" s="1">
        <v>4.7926421165466309</v>
      </c>
      <c r="F1330" s="1">
        <v>4.7949423789978027</v>
      </c>
      <c r="G1330" s="1">
        <v>1</v>
      </c>
      <c r="H1330" s="1">
        <v>1</v>
      </c>
      <c r="I1330" s="1">
        <f t="shared" ref="I1330:I1361" si="60">I1329</f>
        <v>4.7756144299226646</v>
      </c>
      <c r="J1330" s="1">
        <f t="shared" si="58"/>
        <v>1.0040472172447663</v>
      </c>
    </row>
    <row r="1331" spans="1:10">
      <c r="A1331" s="1">
        <v>4</v>
      </c>
      <c r="B1331" s="1" t="s">
        <v>4</v>
      </c>
      <c r="C1331" s="3">
        <v>42095</v>
      </c>
      <c r="D1331" s="1">
        <v>124.22640449438201</v>
      </c>
      <c r="E1331" s="1">
        <v>4.822105884552002</v>
      </c>
      <c r="F1331" s="1">
        <v>4.8155460357666016</v>
      </c>
      <c r="G1331" s="1">
        <v>1</v>
      </c>
      <c r="H1331" s="1">
        <v>1</v>
      </c>
      <c r="I1331" s="1">
        <f t="shared" si="60"/>
        <v>4.7756144299226646</v>
      </c>
      <c r="J1331" s="1">
        <f t="shared" si="58"/>
        <v>1.0083615640311614</v>
      </c>
    </row>
    <row r="1332" spans="1:10">
      <c r="A1332" s="1">
        <v>5</v>
      </c>
      <c r="B1332" s="1" t="s">
        <v>5</v>
      </c>
      <c r="C1332" s="3">
        <v>42095</v>
      </c>
      <c r="D1332" s="1">
        <v>122.63</v>
      </c>
      <c r="E1332" s="1">
        <v>4.8091716766357422</v>
      </c>
      <c r="F1332" s="1">
        <v>4.8122587203979492</v>
      </c>
      <c r="G1332" s="1">
        <v>1</v>
      </c>
      <c r="H1332" s="1">
        <v>1</v>
      </c>
      <c r="I1332" s="1">
        <f t="shared" si="60"/>
        <v>4.7756144299226646</v>
      </c>
      <c r="J1332" s="1">
        <f t="shared" si="58"/>
        <v>1.0076732095970065</v>
      </c>
    </row>
    <row r="1333" spans="1:10">
      <c r="A1333" s="1">
        <v>6</v>
      </c>
      <c r="B1333" s="1" t="s">
        <v>6</v>
      </c>
      <c r="C1333" s="3">
        <v>42095</v>
      </c>
      <c r="D1333" s="1">
        <v>114.13</v>
      </c>
      <c r="E1333" s="1">
        <v>4.7373380661010742</v>
      </c>
      <c r="F1333" s="1">
        <v>4.7416262626647949</v>
      </c>
      <c r="G1333" s="1">
        <v>5</v>
      </c>
      <c r="H1333" s="1">
        <v>4</v>
      </c>
      <c r="I1333" s="1">
        <f t="shared" si="60"/>
        <v>4.7756144299226646</v>
      </c>
      <c r="J1333" s="1">
        <f t="shared" si="58"/>
        <v>0.99288297500633438</v>
      </c>
    </row>
    <row r="1334" spans="1:10">
      <c r="A1334" s="1">
        <v>7</v>
      </c>
      <c r="B1334" s="1" t="s">
        <v>7</v>
      </c>
      <c r="C1334" s="3">
        <v>42095</v>
      </c>
      <c r="D1334" s="1">
        <v>116.095</v>
      </c>
      <c r="E1334" s="1">
        <v>4.7544088363647461</v>
      </c>
      <c r="F1334" s="1">
        <v>4.7581782341003418</v>
      </c>
      <c r="G1334" s="1">
        <v>4</v>
      </c>
      <c r="H1334" s="1">
        <v>3</v>
      </c>
      <c r="I1334" s="1">
        <f t="shared" si="60"/>
        <v>4.7756144299226646</v>
      </c>
      <c r="J1334" s="1">
        <f t="shared" si="58"/>
        <v>0.99634891047462448</v>
      </c>
    </row>
    <row r="1335" spans="1:10">
      <c r="A1335" s="1">
        <v>8</v>
      </c>
      <c r="B1335" s="1" t="s">
        <v>8</v>
      </c>
      <c r="C1335" s="3">
        <v>42095</v>
      </c>
      <c r="D1335" s="1">
        <v>119.75</v>
      </c>
      <c r="E1335" s="1">
        <v>4.7854061126708984</v>
      </c>
      <c r="F1335" s="1">
        <v>4.7757534980773926</v>
      </c>
      <c r="G1335" s="1">
        <v>3</v>
      </c>
      <c r="H1335" s="1">
        <v>2</v>
      </c>
      <c r="I1335" s="1">
        <f t="shared" si="60"/>
        <v>4.7756144299226646</v>
      </c>
      <c r="J1335" s="1">
        <f t="shared" si="58"/>
        <v>1.000029120473767</v>
      </c>
    </row>
    <row r="1336" spans="1:10">
      <c r="A1336" s="1">
        <v>9</v>
      </c>
      <c r="B1336" s="1" t="s">
        <v>9</v>
      </c>
      <c r="C1336" s="3">
        <v>42095</v>
      </c>
      <c r="D1336" s="1">
        <v>117.187</v>
      </c>
      <c r="E1336" s="1">
        <v>4.7637710571289063</v>
      </c>
      <c r="F1336" s="1">
        <v>4.7695212364196777</v>
      </c>
      <c r="G1336" s="1">
        <v>4</v>
      </c>
      <c r="H1336" s="1">
        <v>3</v>
      </c>
      <c r="I1336" s="1">
        <f t="shared" si="60"/>
        <v>4.7756144299226646</v>
      </c>
      <c r="J1336" s="1">
        <f t="shared" si="58"/>
        <v>0.99872410271130585</v>
      </c>
    </row>
    <row r="1337" spans="1:10">
      <c r="A1337" s="1">
        <v>10</v>
      </c>
      <c r="B1337" s="1" t="s">
        <v>10</v>
      </c>
      <c r="C1337" s="3">
        <v>42095</v>
      </c>
      <c r="D1337" s="1">
        <v>117.58506212857914</v>
      </c>
      <c r="E1337" s="1">
        <v>4.7671618461608887</v>
      </c>
      <c r="F1337" s="1">
        <v>4.7629499435424805</v>
      </c>
      <c r="G1337" s="1">
        <v>4</v>
      </c>
      <c r="H1337" s="1">
        <v>3</v>
      </c>
      <c r="I1337" s="1">
        <f t="shared" si="60"/>
        <v>4.7756144299226646</v>
      </c>
      <c r="J1337" s="1">
        <f t="shared" si="58"/>
        <v>0.9973480927813535</v>
      </c>
    </row>
    <row r="1338" spans="1:10">
      <c r="A1338" s="1">
        <v>11</v>
      </c>
      <c r="B1338" s="1" t="s">
        <v>11</v>
      </c>
      <c r="C1338" s="3">
        <v>42095</v>
      </c>
      <c r="D1338" s="1">
        <v>117.84668202764973</v>
      </c>
      <c r="E1338" s="1">
        <v>4.7693843841552734</v>
      </c>
      <c r="F1338" s="1">
        <v>4.7675156593322754</v>
      </c>
      <c r="G1338" s="1">
        <v>4</v>
      </c>
      <c r="H1338" s="1">
        <v>3</v>
      </c>
      <c r="I1338" s="1">
        <f t="shared" si="60"/>
        <v>4.7756144299226646</v>
      </c>
      <c r="J1338" s="1">
        <f t="shared" si="58"/>
        <v>0.99830414060656891</v>
      </c>
    </row>
    <row r="1339" spans="1:10">
      <c r="A1339" s="1">
        <v>12</v>
      </c>
      <c r="B1339" s="1" t="s">
        <v>12</v>
      </c>
      <c r="C1339" s="3">
        <v>42095</v>
      </c>
      <c r="D1339" s="1">
        <v>118.51226053639847</v>
      </c>
      <c r="E1339" s="1">
        <v>4.7750163078308105</v>
      </c>
      <c r="F1339" s="1">
        <v>4.7679481506347656</v>
      </c>
      <c r="G1339" s="1">
        <v>4</v>
      </c>
      <c r="H1339" s="1">
        <v>3</v>
      </c>
      <c r="I1339" s="1">
        <f t="shared" si="60"/>
        <v>4.7756144299226646</v>
      </c>
      <c r="J1339" s="1">
        <f t="shared" si="58"/>
        <v>0.9983947030480802</v>
      </c>
    </row>
    <row r="1340" spans="1:10">
      <c r="A1340" s="1">
        <v>13</v>
      </c>
      <c r="B1340" s="1" t="s">
        <v>13</v>
      </c>
      <c r="C1340" s="3">
        <v>42095</v>
      </c>
      <c r="D1340" s="1">
        <v>124.05703124999999</v>
      </c>
      <c r="E1340" s="1">
        <v>4.8207411766052246</v>
      </c>
      <c r="F1340" s="1">
        <v>4.8100557327270508</v>
      </c>
      <c r="G1340" s="1">
        <v>1</v>
      </c>
      <c r="H1340" s="1">
        <v>1</v>
      </c>
      <c r="I1340" s="1">
        <f t="shared" si="60"/>
        <v>4.7756144299226646</v>
      </c>
      <c r="J1340" s="1">
        <f t="shared" si="58"/>
        <v>1.0072119102808188</v>
      </c>
    </row>
    <row r="1341" spans="1:10">
      <c r="A1341" s="1">
        <v>14</v>
      </c>
      <c r="B1341" s="1" t="s">
        <v>14</v>
      </c>
      <c r="C1341" s="3">
        <v>42095</v>
      </c>
      <c r="D1341" s="1">
        <v>116.34416107382549</v>
      </c>
      <c r="E1341" s="1">
        <v>4.7565526962280273</v>
      </c>
      <c r="F1341" s="1">
        <v>4.7587933540344238</v>
      </c>
      <c r="G1341" s="1">
        <v>3</v>
      </c>
      <c r="H1341" s="1">
        <v>2</v>
      </c>
      <c r="I1341" s="1">
        <f t="shared" si="60"/>
        <v>4.7756144299226646</v>
      </c>
      <c r="J1341" s="1">
        <f t="shared" si="58"/>
        <v>0.99647771482914438</v>
      </c>
    </row>
    <row r="1342" spans="1:10">
      <c r="A1342" s="1">
        <v>15</v>
      </c>
      <c r="B1342" s="1" t="s">
        <v>15</v>
      </c>
      <c r="C1342" s="3">
        <v>42095</v>
      </c>
      <c r="D1342" s="1">
        <v>116.75718309859155</v>
      </c>
      <c r="E1342" s="1">
        <v>4.760096549987793</v>
      </c>
      <c r="F1342" s="1">
        <v>4.7613673210144043</v>
      </c>
      <c r="G1342" s="1">
        <v>4</v>
      </c>
      <c r="H1342" s="1">
        <v>3</v>
      </c>
      <c r="I1342" s="1">
        <f t="shared" si="60"/>
        <v>4.7756144299226646</v>
      </c>
      <c r="J1342" s="1">
        <f t="shared" si="58"/>
        <v>0.9970166961513911</v>
      </c>
    </row>
    <row r="1343" spans="1:10">
      <c r="A1343" s="1">
        <v>16</v>
      </c>
      <c r="B1343" s="1" t="s">
        <v>16</v>
      </c>
      <c r="C1343" s="3">
        <v>42095</v>
      </c>
      <c r="D1343" s="1">
        <v>120.63043478260869</v>
      </c>
      <c r="E1343" s="1">
        <v>4.792731761932373</v>
      </c>
      <c r="F1343" s="1">
        <v>4.7927627563476563</v>
      </c>
      <c r="G1343" s="1">
        <v>2</v>
      </c>
      <c r="H1343" s="1">
        <v>2</v>
      </c>
      <c r="I1343" s="1">
        <f t="shared" si="60"/>
        <v>4.7756144299226646</v>
      </c>
      <c r="J1343" s="1">
        <f t="shared" si="58"/>
        <v>1.0035908104970839</v>
      </c>
    </row>
    <row r="1344" spans="1:10">
      <c r="A1344" s="1">
        <v>17</v>
      </c>
      <c r="B1344" s="1" t="s">
        <v>17</v>
      </c>
      <c r="C1344" s="3">
        <v>42095</v>
      </c>
      <c r="D1344" s="1">
        <v>126.7</v>
      </c>
      <c r="E1344" s="1">
        <v>4.8418221473693848</v>
      </c>
      <c r="F1344" s="1">
        <v>4.8343138694763184</v>
      </c>
      <c r="G1344" s="1">
        <v>1</v>
      </c>
      <c r="H1344" s="1">
        <v>1</v>
      </c>
      <c r="I1344" s="1">
        <f t="shared" si="60"/>
        <v>4.7756144299226646</v>
      </c>
      <c r="J1344" s="1">
        <f t="shared" si="58"/>
        <v>1.0122914947207335</v>
      </c>
    </row>
    <row r="1345" spans="1:10">
      <c r="A1345" s="1">
        <v>18</v>
      </c>
      <c r="B1345" s="1" t="s">
        <v>18</v>
      </c>
      <c r="C1345" s="3">
        <v>42095</v>
      </c>
      <c r="D1345" s="1">
        <v>117.15572953736655</v>
      </c>
      <c r="E1345" s="1">
        <v>4.7635040283203125</v>
      </c>
      <c r="F1345" s="1">
        <v>4.7633309364318848</v>
      </c>
      <c r="G1345" s="1">
        <v>3</v>
      </c>
      <c r="H1345" s="1">
        <v>2</v>
      </c>
      <c r="I1345" s="1">
        <f t="shared" si="60"/>
        <v>4.7756144299226646</v>
      </c>
      <c r="J1345" s="1">
        <f t="shared" si="58"/>
        <v>0.99742787160248636</v>
      </c>
    </row>
    <row r="1346" spans="1:10">
      <c r="A1346" s="1">
        <v>19</v>
      </c>
      <c r="B1346" s="1" t="s">
        <v>19</v>
      </c>
      <c r="C1346" s="3">
        <v>42095</v>
      </c>
      <c r="D1346" s="1">
        <v>119.81959390862943</v>
      </c>
      <c r="E1346" s="1">
        <v>4.785987377166748</v>
      </c>
      <c r="F1346" s="1">
        <v>4.7823305130004883</v>
      </c>
      <c r="G1346" s="1">
        <v>3</v>
      </c>
      <c r="H1346" s="1">
        <v>2</v>
      </c>
      <c r="I1346" s="1">
        <f t="shared" si="60"/>
        <v>4.7756144299226646</v>
      </c>
      <c r="J1346" s="1">
        <f t="shared" si="58"/>
        <v>1.0014063285837613</v>
      </c>
    </row>
    <row r="1347" spans="1:10">
      <c r="A1347" s="1">
        <v>20</v>
      </c>
      <c r="B1347" s="1" t="s">
        <v>20</v>
      </c>
      <c r="C1347" s="3">
        <v>42095</v>
      </c>
      <c r="D1347" s="1">
        <v>121.79</v>
      </c>
      <c r="E1347" s="1">
        <v>4.8022980690002441</v>
      </c>
      <c r="F1347" s="1">
        <v>4.7998809814453125</v>
      </c>
      <c r="G1347" s="1">
        <v>2</v>
      </c>
      <c r="H1347" s="1">
        <v>2</v>
      </c>
      <c r="I1347" s="1">
        <f t="shared" si="60"/>
        <v>4.7756144299226646</v>
      </c>
      <c r="J1347" s="1">
        <f t="shared" ref="J1347:J1410" si="61">F1347/I1347</f>
        <v>1.0050813464693884</v>
      </c>
    </row>
    <row r="1348" spans="1:10">
      <c r="A1348" s="1">
        <v>21</v>
      </c>
      <c r="B1348" s="1" t="s">
        <v>21</v>
      </c>
      <c r="C1348" s="3">
        <v>42095</v>
      </c>
      <c r="D1348" s="1">
        <v>120.90317460317459</v>
      </c>
      <c r="E1348" s="1">
        <v>4.794990062713623</v>
      </c>
      <c r="F1348" s="1">
        <v>4.771550178527832</v>
      </c>
      <c r="G1348" s="1">
        <v>4</v>
      </c>
      <c r="H1348" s="1">
        <v>3</v>
      </c>
      <c r="I1348" s="1">
        <f t="shared" si="60"/>
        <v>4.7756144299226646</v>
      </c>
      <c r="J1348" s="1">
        <f t="shared" si="61"/>
        <v>0.99914895738454779</v>
      </c>
    </row>
    <row r="1349" spans="1:10">
      <c r="A1349" s="1">
        <v>22</v>
      </c>
      <c r="B1349" s="1" t="s">
        <v>22</v>
      </c>
      <c r="C1349" s="3">
        <v>42095</v>
      </c>
      <c r="D1349" s="1">
        <v>118.31798245614034</v>
      </c>
      <c r="E1349" s="1">
        <v>4.7733759880065918</v>
      </c>
      <c r="F1349" s="1">
        <v>4.7696852684020996</v>
      </c>
      <c r="G1349" s="1">
        <v>4</v>
      </c>
      <c r="H1349" s="1">
        <v>3</v>
      </c>
      <c r="I1349" s="1">
        <f t="shared" si="60"/>
        <v>4.7756144299226646</v>
      </c>
      <c r="J1349" s="1">
        <f t="shared" si="61"/>
        <v>0.99875845053917789</v>
      </c>
    </row>
    <row r="1350" spans="1:10">
      <c r="A1350" s="1">
        <v>23</v>
      </c>
      <c r="B1350" s="1" t="s">
        <v>23</v>
      </c>
      <c r="C1350" s="3">
        <v>42095</v>
      </c>
      <c r="D1350" s="1">
        <v>118.84294117647059</v>
      </c>
      <c r="E1350" s="1">
        <v>4.7778029441833496</v>
      </c>
      <c r="F1350" s="1">
        <v>4.7772507667541504</v>
      </c>
      <c r="G1350" s="1">
        <v>4</v>
      </c>
      <c r="H1350" s="1">
        <v>3</v>
      </c>
      <c r="I1350" s="1">
        <f t="shared" si="60"/>
        <v>4.7756144299226646</v>
      </c>
      <c r="J1350" s="1">
        <f t="shared" si="61"/>
        <v>1.0003426442514356</v>
      </c>
    </row>
    <row r="1351" spans="1:10">
      <c r="A1351" s="1">
        <v>24</v>
      </c>
      <c r="B1351" s="1" t="s">
        <v>24</v>
      </c>
      <c r="C1351" s="3">
        <v>42095</v>
      </c>
      <c r="D1351" s="1">
        <v>121.25868852459017</v>
      </c>
      <c r="E1351" s="1">
        <v>4.7979259490966797</v>
      </c>
      <c r="F1351" s="1">
        <v>4.7858715057373047</v>
      </c>
      <c r="G1351" s="1">
        <v>2</v>
      </c>
      <c r="H1351" s="1">
        <v>2</v>
      </c>
      <c r="I1351" s="1">
        <f t="shared" si="60"/>
        <v>4.7756144299226646</v>
      </c>
      <c r="J1351" s="1">
        <f t="shared" si="61"/>
        <v>1.0021478023331138</v>
      </c>
    </row>
    <row r="1352" spans="1:10">
      <c r="A1352" s="1">
        <v>25</v>
      </c>
      <c r="B1352" s="1" t="s">
        <v>25</v>
      </c>
      <c r="C1352" s="3">
        <v>42095</v>
      </c>
      <c r="D1352" s="1">
        <v>119.25882608695653</v>
      </c>
      <c r="E1352" s="1">
        <v>4.7812962532043457</v>
      </c>
      <c r="F1352" s="1">
        <v>4.7761411666870117</v>
      </c>
      <c r="G1352" s="1">
        <v>3</v>
      </c>
      <c r="H1352" s="1">
        <v>2</v>
      </c>
      <c r="I1352" s="1">
        <f t="shared" si="60"/>
        <v>4.7756144299226646</v>
      </c>
      <c r="J1352" s="1">
        <f t="shared" si="61"/>
        <v>1.0001102971716156</v>
      </c>
    </row>
    <row r="1353" spans="1:10">
      <c r="A1353" s="1">
        <v>26</v>
      </c>
      <c r="B1353" s="1" t="s">
        <v>26</v>
      </c>
      <c r="C1353" s="3">
        <v>42095</v>
      </c>
      <c r="D1353" s="1">
        <v>116.31</v>
      </c>
      <c r="E1353" s="1">
        <v>4.7562589645385742</v>
      </c>
      <c r="F1353" s="1">
        <v>4.7599372863769531</v>
      </c>
      <c r="G1353" s="1">
        <v>4</v>
      </c>
      <c r="H1353" s="1">
        <v>3</v>
      </c>
      <c r="I1353" s="1">
        <f t="shared" si="60"/>
        <v>4.7756144299226646</v>
      </c>
      <c r="J1353" s="1">
        <f t="shared" si="61"/>
        <v>0.9967172509892166</v>
      </c>
    </row>
    <row r="1354" spans="1:10">
      <c r="A1354" s="1">
        <v>27</v>
      </c>
      <c r="B1354" s="1" t="s">
        <v>27</v>
      </c>
      <c r="C1354" s="3">
        <v>42095</v>
      </c>
      <c r="D1354" s="1">
        <v>117.33255319148938</v>
      </c>
      <c r="E1354" s="1">
        <v>4.765012264251709</v>
      </c>
      <c r="F1354" s="1">
        <v>4.7611479759216309</v>
      </c>
      <c r="G1354" s="1">
        <v>2</v>
      </c>
      <c r="H1354" s="1">
        <v>2</v>
      </c>
      <c r="I1354" s="1">
        <f t="shared" si="60"/>
        <v>4.7756144299226646</v>
      </c>
      <c r="J1354" s="1">
        <f t="shared" si="61"/>
        <v>0.99697076591644607</v>
      </c>
    </row>
    <row r="1355" spans="1:10">
      <c r="A1355" s="1">
        <v>28</v>
      </c>
      <c r="B1355" s="1" t="s">
        <v>28</v>
      </c>
      <c r="C1355" s="3">
        <v>42095</v>
      </c>
      <c r="D1355" s="1">
        <v>117.78</v>
      </c>
      <c r="E1355" s="1">
        <v>4.7688183784484863</v>
      </c>
      <c r="F1355" s="1">
        <v>4.7781572341918945</v>
      </c>
      <c r="G1355" s="1">
        <v>2</v>
      </c>
      <c r="H1355" s="1">
        <v>2</v>
      </c>
      <c r="I1355" s="1">
        <f t="shared" si="60"/>
        <v>4.7756144299226646</v>
      </c>
      <c r="J1355" s="1">
        <f t="shared" si="61"/>
        <v>1.000532455939763</v>
      </c>
    </row>
    <row r="1356" spans="1:10">
      <c r="A1356" s="1">
        <v>29</v>
      </c>
      <c r="B1356" s="1" t="s">
        <v>29</v>
      </c>
      <c r="C1356" s="3">
        <v>42095</v>
      </c>
      <c r="D1356" s="1">
        <v>116.63611111111112</v>
      </c>
      <c r="E1356" s="1">
        <v>4.759058952331543</v>
      </c>
      <c r="F1356" s="1">
        <v>4.7569727897644043</v>
      </c>
      <c r="G1356" s="1">
        <v>5</v>
      </c>
      <c r="H1356" s="1">
        <v>4</v>
      </c>
      <c r="I1356" s="1">
        <f t="shared" si="60"/>
        <v>4.7756144299226646</v>
      </c>
      <c r="J1356" s="1">
        <f t="shared" si="61"/>
        <v>0.99609649387910026</v>
      </c>
    </row>
    <row r="1357" spans="1:10">
      <c r="A1357" s="1">
        <v>30</v>
      </c>
      <c r="B1357" s="1" t="s">
        <v>30</v>
      </c>
      <c r="C1357" s="3">
        <v>42095</v>
      </c>
      <c r="D1357" s="1">
        <v>118.2</v>
      </c>
      <c r="E1357" s="1">
        <v>4.7723779678344727</v>
      </c>
      <c r="F1357" s="1">
        <v>4.7668476104736328</v>
      </c>
      <c r="G1357" s="1">
        <v>4</v>
      </c>
      <c r="H1357" s="1">
        <v>3</v>
      </c>
      <c r="I1357" s="1">
        <f t="shared" si="60"/>
        <v>4.7756144299226646</v>
      </c>
      <c r="J1357" s="1">
        <f t="shared" si="61"/>
        <v>0.99816425308666012</v>
      </c>
    </row>
    <row r="1358" spans="1:10">
      <c r="A1358" s="1">
        <v>31</v>
      </c>
      <c r="B1358" s="1" t="s">
        <v>31</v>
      </c>
      <c r="C1358" s="3">
        <v>42095</v>
      </c>
      <c r="D1358" s="1">
        <v>120.92842696629214</v>
      </c>
      <c r="E1358" s="1">
        <v>4.795198917388916</v>
      </c>
      <c r="F1358" s="1">
        <v>4.799201488494873</v>
      </c>
      <c r="G1358" s="1">
        <v>2</v>
      </c>
      <c r="H1358" s="1">
        <v>2</v>
      </c>
      <c r="I1358" s="1">
        <f t="shared" si="60"/>
        <v>4.7756144299226646</v>
      </c>
      <c r="J1358" s="1">
        <f t="shared" si="61"/>
        <v>1.0049390625893955</v>
      </c>
    </row>
    <row r="1359" spans="1:10">
      <c r="A1359" s="1">
        <v>32</v>
      </c>
      <c r="B1359" s="1" t="s">
        <v>32</v>
      </c>
      <c r="C1359" s="3">
        <v>42095</v>
      </c>
      <c r="D1359" s="1">
        <v>115.86397306397306</v>
      </c>
      <c r="E1359" s="1">
        <v>4.7524170875549316</v>
      </c>
      <c r="F1359" s="1">
        <v>4.7505688667297363</v>
      </c>
      <c r="G1359" s="1">
        <v>4</v>
      </c>
      <c r="H1359" s="1">
        <v>3</v>
      </c>
      <c r="I1359" s="1">
        <f t="shared" si="60"/>
        <v>4.7756144299226646</v>
      </c>
      <c r="J1359" s="1">
        <f t="shared" si="61"/>
        <v>0.9947555307153777</v>
      </c>
    </row>
    <row r="1360" spans="1:10">
      <c r="A1360" s="1">
        <v>33</v>
      </c>
      <c r="B1360" s="1" t="s">
        <v>33</v>
      </c>
      <c r="C1360" s="3">
        <v>42095</v>
      </c>
      <c r="D1360" s="1">
        <v>119.62724789915967</v>
      </c>
      <c r="E1360" s="1">
        <v>4.7843804359436035</v>
      </c>
      <c r="F1360" s="1">
        <v>4.787498950958252</v>
      </c>
      <c r="G1360" s="1">
        <v>2</v>
      </c>
      <c r="H1360" s="1">
        <v>2</v>
      </c>
      <c r="I1360" s="1">
        <f t="shared" si="60"/>
        <v>4.7756144299226646</v>
      </c>
      <c r="J1360" s="1">
        <f t="shared" si="61"/>
        <v>1.0024885847067389</v>
      </c>
    </row>
    <row r="1361" spans="1:10">
      <c r="A1361" s="1">
        <v>34</v>
      </c>
      <c r="B1361" s="1" t="s">
        <v>34</v>
      </c>
      <c r="C1361" s="3">
        <v>42095</v>
      </c>
      <c r="D1361" s="1">
        <v>117.13</v>
      </c>
      <c r="E1361" s="1">
        <v>4.7632842063903809</v>
      </c>
      <c r="F1361" s="1">
        <v>4.7593135833740234</v>
      </c>
      <c r="G1361" s="1">
        <v>5</v>
      </c>
      <c r="H1361" s="1">
        <v>4</v>
      </c>
      <c r="I1361" s="1">
        <f t="shared" si="60"/>
        <v>4.7756144299226646</v>
      </c>
      <c r="J1361" s="1">
        <f t="shared" si="61"/>
        <v>0.9965866493646337</v>
      </c>
    </row>
    <row r="1362" spans="1:10">
      <c r="A1362" s="1">
        <v>1</v>
      </c>
      <c r="B1362" s="1" t="s">
        <v>1</v>
      </c>
      <c r="C1362" s="3">
        <v>42125</v>
      </c>
      <c r="D1362" s="1">
        <v>114.69987654320988</v>
      </c>
      <c r="E1362" s="1">
        <v>4.7423191070556641</v>
      </c>
      <c r="F1362" s="1">
        <v>4.7409615516662598</v>
      </c>
      <c r="G1362" s="1">
        <v>5</v>
      </c>
      <c r="H1362" s="1">
        <v>4</v>
      </c>
      <c r="I1362" s="1">
        <f>AVERAGE(F1362:F1395)</f>
        <v>4.7799979378195374</v>
      </c>
      <c r="J1362" s="1">
        <f t="shared" si="61"/>
        <v>0.99183338849491542</v>
      </c>
    </row>
    <row r="1363" spans="1:10">
      <c r="A1363" s="1">
        <v>2</v>
      </c>
      <c r="B1363" s="1" t="s">
        <v>2</v>
      </c>
      <c r="C1363" s="3">
        <v>42125</v>
      </c>
      <c r="D1363" s="1">
        <v>118.82995744680852</v>
      </c>
      <c r="E1363" s="1">
        <v>4.7776937484741211</v>
      </c>
      <c r="F1363" s="1">
        <v>4.7682294845581055</v>
      </c>
      <c r="G1363" s="1">
        <v>4</v>
      </c>
      <c r="H1363" s="1">
        <v>3</v>
      </c>
      <c r="I1363" s="1">
        <f>I1362</f>
        <v>4.7799979378195374</v>
      </c>
      <c r="J1363" s="1">
        <f t="shared" si="61"/>
        <v>0.99753797942707889</v>
      </c>
    </row>
    <row r="1364" spans="1:10">
      <c r="A1364" s="1">
        <v>3</v>
      </c>
      <c r="B1364" s="1" t="s">
        <v>3</v>
      </c>
      <c r="C1364" s="3">
        <v>42125</v>
      </c>
      <c r="D1364" s="1">
        <v>120.51944444444443</v>
      </c>
      <c r="E1364" s="1">
        <v>4.7918109893798828</v>
      </c>
      <c r="F1364" s="1">
        <v>4.7999114990234375</v>
      </c>
      <c r="G1364" s="1">
        <v>1</v>
      </c>
      <c r="H1364" s="1">
        <v>1</v>
      </c>
      <c r="I1364" s="1">
        <f t="shared" ref="I1364:I1395" si="62">I1363</f>
        <v>4.7799979378195374</v>
      </c>
      <c r="J1364" s="1">
        <f t="shared" si="61"/>
        <v>1.0041660187855612</v>
      </c>
    </row>
    <row r="1365" spans="1:10">
      <c r="A1365" s="1">
        <v>4</v>
      </c>
      <c r="B1365" s="1" t="s">
        <v>4</v>
      </c>
      <c r="C1365" s="3">
        <v>42125</v>
      </c>
      <c r="D1365" s="1">
        <v>125.12067415730337</v>
      </c>
      <c r="E1365" s="1">
        <v>4.8292784690856934</v>
      </c>
      <c r="F1365" s="1">
        <v>4.8205575942993164</v>
      </c>
      <c r="G1365" s="1">
        <v>1</v>
      </c>
      <c r="H1365" s="1">
        <v>1</v>
      </c>
      <c r="I1365" s="1">
        <f t="shared" si="62"/>
        <v>4.7799979378195374</v>
      </c>
      <c r="J1365" s="1">
        <f t="shared" si="61"/>
        <v>1.0084852874430905</v>
      </c>
    </row>
    <row r="1366" spans="1:10">
      <c r="A1366" s="1">
        <v>5</v>
      </c>
      <c r="B1366" s="1" t="s">
        <v>5</v>
      </c>
      <c r="C1366" s="3">
        <v>42125</v>
      </c>
      <c r="D1366" s="1">
        <v>123.09</v>
      </c>
      <c r="E1366" s="1">
        <v>4.8129158020019531</v>
      </c>
      <c r="F1366" s="1">
        <v>4.8176546096801758</v>
      </c>
      <c r="G1366" s="1">
        <v>1</v>
      </c>
      <c r="H1366" s="1">
        <v>1</v>
      </c>
      <c r="I1366" s="1">
        <f t="shared" si="62"/>
        <v>4.7799979378195374</v>
      </c>
      <c r="J1366" s="1">
        <f t="shared" si="61"/>
        <v>1.0078779682231027</v>
      </c>
    </row>
    <row r="1367" spans="1:10">
      <c r="A1367" s="1">
        <v>6</v>
      </c>
      <c r="B1367" s="1" t="s">
        <v>6</v>
      </c>
      <c r="C1367" s="3">
        <v>42125</v>
      </c>
      <c r="D1367" s="1">
        <v>115.16</v>
      </c>
      <c r="E1367" s="1">
        <v>4.7463226318359375</v>
      </c>
      <c r="F1367" s="1">
        <v>4.745574951171875</v>
      </c>
      <c r="G1367" s="1">
        <v>5</v>
      </c>
      <c r="H1367" s="1">
        <v>4</v>
      </c>
      <c r="I1367" s="1">
        <f t="shared" si="62"/>
        <v>4.7799979378195374</v>
      </c>
      <c r="J1367" s="1">
        <f t="shared" si="61"/>
        <v>0.99279853525138451</v>
      </c>
    </row>
    <row r="1368" spans="1:10">
      <c r="A1368" s="1">
        <v>7</v>
      </c>
      <c r="B1368" s="1" t="s">
        <v>7</v>
      </c>
      <c r="C1368" s="3">
        <v>42125</v>
      </c>
      <c r="D1368" s="1">
        <v>116.27249999999999</v>
      </c>
      <c r="E1368" s="1">
        <v>4.7559366226196289</v>
      </c>
      <c r="F1368" s="1">
        <v>4.7625112533569336</v>
      </c>
      <c r="G1368" s="1">
        <v>4</v>
      </c>
      <c r="H1368" s="1">
        <v>3</v>
      </c>
      <c r="I1368" s="1">
        <f t="shared" si="62"/>
        <v>4.7799979378195374</v>
      </c>
      <c r="J1368" s="1">
        <f t="shared" si="61"/>
        <v>0.9963416962329108</v>
      </c>
    </row>
    <row r="1369" spans="1:10">
      <c r="A1369" s="1">
        <v>8</v>
      </c>
      <c r="B1369" s="1" t="s">
        <v>8</v>
      </c>
      <c r="C1369" s="3">
        <v>42125</v>
      </c>
      <c r="D1369" s="1">
        <v>120.16</v>
      </c>
      <c r="E1369" s="1">
        <v>4.7888240814208984</v>
      </c>
      <c r="F1369" s="1">
        <v>4.7799663543701172</v>
      </c>
      <c r="G1369" s="1">
        <v>3</v>
      </c>
      <c r="H1369" s="1">
        <v>2</v>
      </c>
      <c r="I1369" s="1">
        <f t="shared" si="62"/>
        <v>4.7799979378195374</v>
      </c>
      <c r="J1369" s="1">
        <f t="shared" si="61"/>
        <v>0.99999339258095277</v>
      </c>
    </row>
    <row r="1370" spans="1:10">
      <c r="A1370" s="1">
        <v>9</v>
      </c>
      <c r="B1370" s="1" t="s">
        <v>9</v>
      </c>
      <c r="C1370" s="3">
        <v>42125</v>
      </c>
      <c r="D1370" s="1">
        <v>118.47799999999998</v>
      </c>
      <c r="E1370" s="1">
        <v>4.7747273445129395</v>
      </c>
      <c r="F1370" s="1">
        <v>4.7733845710754395</v>
      </c>
      <c r="G1370" s="1">
        <v>4</v>
      </c>
      <c r="H1370" s="1">
        <v>3</v>
      </c>
      <c r="I1370" s="1">
        <f t="shared" si="62"/>
        <v>4.7799979378195374</v>
      </c>
      <c r="J1370" s="1">
        <f t="shared" si="61"/>
        <v>0.99861644987505693</v>
      </c>
    </row>
    <row r="1371" spans="1:10">
      <c r="A1371" s="1">
        <v>10</v>
      </c>
      <c r="B1371" s="1" t="s">
        <v>10</v>
      </c>
      <c r="C1371" s="3">
        <v>42125</v>
      </c>
      <c r="D1371" s="1">
        <v>118.07294435440301</v>
      </c>
      <c r="E1371" s="1">
        <v>4.7713027000427246</v>
      </c>
      <c r="F1371" s="1">
        <v>4.7667555809020996</v>
      </c>
      <c r="G1371" s="1">
        <v>4</v>
      </c>
      <c r="H1371" s="1">
        <v>3</v>
      </c>
      <c r="I1371" s="1">
        <f t="shared" si="62"/>
        <v>4.7799979378195374</v>
      </c>
      <c r="J1371" s="1">
        <f t="shared" si="61"/>
        <v>0.99722963124886232</v>
      </c>
    </row>
    <row r="1372" spans="1:10">
      <c r="A1372" s="1">
        <v>11</v>
      </c>
      <c r="B1372" s="1" t="s">
        <v>11</v>
      </c>
      <c r="C1372" s="3">
        <v>42125</v>
      </c>
      <c r="D1372" s="1">
        <v>118.44827956989246</v>
      </c>
      <c r="E1372" s="1">
        <v>4.7744765281677246</v>
      </c>
      <c r="F1372" s="1">
        <v>4.7714204788208008</v>
      </c>
      <c r="G1372" s="1">
        <v>4</v>
      </c>
      <c r="H1372" s="1">
        <v>3</v>
      </c>
      <c r="I1372" s="1">
        <f t="shared" si="62"/>
        <v>4.7799979378195374</v>
      </c>
      <c r="J1372" s="1">
        <f t="shared" si="61"/>
        <v>0.99820555173656633</v>
      </c>
    </row>
    <row r="1373" spans="1:10">
      <c r="A1373" s="1">
        <v>12</v>
      </c>
      <c r="B1373" s="1" t="s">
        <v>12</v>
      </c>
      <c r="C1373" s="3">
        <v>42125</v>
      </c>
      <c r="D1373" s="1">
        <v>118.98697318007662</v>
      </c>
      <c r="E1373" s="1">
        <v>4.7790141105651855</v>
      </c>
      <c r="F1373" s="1">
        <v>4.7719411849975586</v>
      </c>
      <c r="G1373" s="1">
        <v>4</v>
      </c>
      <c r="H1373" s="1">
        <v>3</v>
      </c>
      <c r="I1373" s="1">
        <f t="shared" si="62"/>
        <v>4.7799979378195374</v>
      </c>
      <c r="J1373" s="1">
        <f t="shared" si="61"/>
        <v>0.99831448613016471</v>
      </c>
    </row>
    <row r="1374" spans="1:10">
      <c r="A1374" s="1">
        <v>13</v>
      </c>
      <c r="B1374" s="1" t="s">
        <v>13</v>
      </c>
      <c r="C1374" s="3">
        <v>42125</v>
      </c>
      <c r="D1374" s="1">
        <v>124.669453125</v>
      </c>
      <c r="E1374" s="1">
        <v>4.8256659507751465</v>
      </c>
      <c r="F1374" s="1">
        <v>4.8154573440551758</v>
      </c>
      <c r="G1374" s="1">
        <v>1</v>
      </c>
      <c r="H1374" s="1">
        <v>1</v>
      </c>
      <c r="I1374" s="1">
        <f t="shared" si="62"/>
        <v>4.7799979378195374</v>
      </c>
      <c r="J1374" s="1">
        <f t="shared" si="61"/>
        <v>1.0074182890237424</v>
      </c>
    </row>
    <row r="1375" spans="1:10">
      <c r="A1375" s="1">
        <v>14</v>
      </c>
      <c r="B1375" s="1" t="s">
        <v>14</v>
      </c>
      <c r="C1375" s="3">
        <v>42125</v>
      </c>
      <c r="D1375" s="1">
        <v>116.74993288590603</v>
      </c>
      <c r="E1375" s="1">
        <v>4.7600340843200684</v>
      </c>
      <c r="F1375" s="1">
        <v>4.7633576393127441</v>
      </c>
      <c r="G1375" s="1">
        <v>3</v>
      </c>
      <c r="H1375" s="1">
        <v>2</v>
      </c>
      <c r="I1375" s="1">
        <f t="shared" si="62"/>
        <v>4.7799979378195374</v>
      </c>
      <c r="J1375" s="1">
        <f t="shared" si="61"/>
        <v>0.99651876450089349</v>
      </c>
    </row>
    <row r="1376" spans="1:10">
      <c r="A1376" s="1">
        <v>15</v>
      </c>
      <c r="B1376" s="1" t="s">
        <v>15</v>
      </c>
      <c r="C1376" s="3">
        <v>42125</v>
      </c>
      <c r="D1376" s="1">
        <v>117.73070422535211</v>
      </c>
      <c r="E1376" s="1">
        <v>4.768399715423584</v>
      </c>
      <c r="F1376" s="1">
        <v>4.7652907371520996</v>
      </c>
      <c r="G1376" s="1">
        <v>4</v>
      </c>
      <c r="H1376" s="1">
        <v>3</v>
      </c>
      <c r="I1376" s="1">
        <f t="shared" si="62"/>
        <v>4.7799979378195374</v>
      </c>
      <c r="J1376" s="1">
        <f t="shared" si="61"/>
        <v>0.9969231784492889</v>
      </c>
    </row>
    <row r="1377" spans="1:10">
      <c r="A1377" s="1">
        <v>16</v>
      </c>
      <c r="B1377" s="1" t="s">
        <v>16</v>
      </c>
      <c r="C1377" s="3">
        <v>42125</v>
      </c>
      <c r="D1377" s="1">
        <v>121.11652173913042</v>
      </c>
      <c r="E1377" s="1">
        <v>4.7967529296875</v>
      </c>
      <c r="F1377" s="1">
        <v>4.7973194122314453</v>
      </c>
      <c r="G1377" s="1">
        <v>2</v>
      </c>
      <c r="H1377" s="1">
        <v>2</v>
      </c>
      <c r="I1377" s="1">
        <f t="shared" si="62"/>
        <v>4.7799979378195374</v>
      </c>
      <c r="J1377" s="1">
        <f t="shared" si="61"/>
        <v>1.0036237409800661</v>
      </c>
    </row>
    <row r="1378" spans="1:10">
      <c r="A1378" s="1">
        <v>17</v>
      </c>
      <c r="B1378" s="1" t="s">
        <v>17</v>
      </c>
      <c r="C1378" s="3">
        <v>42125</v>
      </c>
      <c r="D1378" s="1">
        <v>127.26</v>
      </c>
      <c r="E1378" s="1">
        <v>4.8462324142456055</v>
      </c>
      <c r="F1378" s="1">
        <v>4.8397221565246582</v>
      </c>
      <c r="G1378" s="1">
        <v>1</v>
      </c>
      <c r="H1378" s="1">
        <v>1</v>
      </c>
      <c r="I1378" s="1">
        <f t="shared" si="62"/>
        <v>4.7799979378195374</v>
      </c>
      <c r="J1378" s="1">
        <f t="shared" si="61"/>
        <v>1.0124946118140723</v>
      </c>
    </row>
    <row r="1379" spans="1:10">
      <c r="A1379" s="1">
        <v>18</v>
      </c>
      <c r="B1379" s="1" t="s">
        <v>18</v>
      </c>
      <c r="C1379" s="3">
        <v>42125</v>
      </c>
      <c r="D1379" s="1">
        <v>118.00163701067616</v>
      </c>
      <c r="E1379" s="1">
        <v>4.7706985473632813</v>
      </c>
      <c r="F1379" s="1">
        <v>4.7678666114807129</v>
      </c>
      <c r="G1379" s="1">
        <v>3</v>
      </c>
      <c r="H1379" s="1">
        <v>2</v>
      </c>
      <c r="I1379" s="1">
        <f t="shared" si="62"/>
        <v>4.7799979378195374</v>
      </c>
      <c r="J1379" s="1">
        <f t="shared" si="61"/>
        <v>0.99746206452458042</v>
      </c>
    </row>
    <row r="1380" spans="1:10">
      <c r="A1380" s="1">
        <v>19</v>
      </c>
      <c r="B1380" s="1" t="s">
        <v>19</v>
      </c>
      <c r="C1380" s="3">
        <v>42125</v>
      </c>
      <c r="D1380" s="1">
        <v>120.63639593908628</v>
      </c>
      <c r="E1380" s="1">
        <v>4.792780876159668</v>
      </c>
      <c r="F1380" s="1">
        <v>4.7867388725280762</v>
      </c>
      <c r="G1380" s="1">
        <v>3</v>
      </c>
      <c r="H1380" s="1">
        <v>2</v>
      </c>
      <c r="I1380" s="1">
        <f t="shared" si="62"/>
        <v>4.7799979378195374</v>
      </c>
      <c r="J1380" s="1">
        <f t="shared" si="61"/>
        <v>1.0014102379951264</v>
      </c>
    </row>
    <row r="1381" spans="1:10">
      <c r="A1381" s="1">
        <v>20</v>
      </c>
      <c r="B1381" s="1" t="s">
        <v>20</v>
      </c>
      <c r="C1381" s="3">
        <v>42125</v>
      </c>
      <c r="D1381" s="1">
        <v>122.58</v>
      </c>
      <c r="E1381" s="1">
        <v>4.8087639808654785</v>
      </c>
      <c r="F1381" s="1">
        <v>4.8046040534973145</v>
      </c>
      <c r="G1381" s="1">
        <v>2</v>
      </c>
      <c r="H1381" s="1">
        <v>2</v>
      </c>
      <c r="I1381" s="1">
        <f t="shared" si="62"/>
        <v>4.7799979378195374</v>
      </c>
      <c r="J1381" s="1">
        <f t="shared" si="61"/>
        <v>1.0051477251659655</v>
      </c>
    </row>
    <row r="1382" spans="1:10">
      <c r="A1382" s="1">
        <v>21</v>
      </c>
      <c r="B1382" s="1" t="s">
        <v>21</v>
      </c>
      <c r="C1382" s="3">
        <v>42125</v>
      </c>
      <c r="D1382" s="1">
        <v>122.23984126984126</v>
      </c>
      <c r="E1382" s="1">
        <v>4.8059849739074707</v>
      </c>
      <c r="F1382" s="1">
        <v>4.7759923934936523</v>
      </c>
      <c r="G1382" s="1">
        <v>4</v>
      </c>
      <c r="H1382" s="1">
        <v>3</v>
      </c>
      <c r="I1382" s="1">
        <f t="shared" si="62"/>
        <v>4.7799979378195374</v>
      </c>
      <c r="J1382" s="1">
        <f t="shared" si="61"/>
        <v>0.99916201965398499</v>
      </c>
    </row>
    <row r="1383" spans="1:10">
      <c r="A1383" s="1">
        <v>22</v>
      </c>
      <c r="B1383" s="1" t="s">
        <v>22</v>
      </c>
      <c r="C1383" s="3">
        <v>42125</v>
      </c>
      <c r="D1383" s="1">
        <v>118.65140350877192</v>
      </c>
      <c r="E1383" s="1">
        <v>4.7761898040771484</v>
      </c>
      <c r="F1383" s="1">
        <v>4.773627758026123</v>
      </c>
      <c r="G1383" s="1">
        <v>4</v>
      </c>
      <c r="H1383" s="1">
        <v>3</v>
      </c>
      <c r="I1383" s="1">
        <f t="shared" si="62"/>
        <v>4.7799979378195374</v>
      </c>
      <c r="J1383" s="1">
        <f t="shared" si="61"/>
        <v>0.99866732582811113</v>
      </c>
    </row>
    <row r="1384" spans="1:10">
      <c r="A1384" s="1">
        <v>23</v>
      </c>
      <c r="B1384" s="1" t="s">
        <v>23</v>
      </c>
      <c r="C1384" s="3">
        <v>42125</v>
      </c>
      <c r="D1384" s="1">
        <v>119.37279411764706</v>
      </c>
      <c r="E1384" s="1">
        <v>4.7822513580322266</v>
      </c>
      <c r="F1384" s="1">
        <v>4.7814903259277344</v>
      </c>
      <c r="G1384" s="1">
        <v>4</v>
      </c>
      <c r="H1384" s="1">
        <v>3</v>
      </c>
      <c r="I1384" s="1">
        <f t="shared" si="62"/>
        <v>4.7799979378195374</v>
      </c>
      <c r="J1384" s="1">
        <f t="shared" si="61"/>
        <v>1.0003122152200923</v>
      </c>
    </row>
    <row r="1385" spans="1:10">
      <c r="A1385" s="1">
        <v>24</v>
      </c>
      <c r="B1385" s="1" t="s">
        <v>24</v>
      </c>
      <c r="C1385" s="3">
        <v>42125</v>
      </c>
      <c r="D1385" s="1">
        <v>121.37540983606557</v>
      </c>
      <c r="E1385" s="1">
        <v>4.7988882064819336</v>
      </c>
      <c r="F1385" s="1">
        <v>4.7903633117675781</v>
      </c>
      <c r="G1385" s="1">
        <v>2</v>
      </c>
      <c r="H1385" s="1">
        <v>2</v>
      </c>
      <c r="I1385" s="1">
        <f t="shared" si="62"/>
        <v>4.7799979378195374</v>
      </c>
      <c r="J1385" s="1">
        <f t="shared" si="61"/>
        <v>1.0021684892091751</v>
      </c>
    </row>
    <row r="1386" spans="1:10">
      <c r="A1386" s="1">
        <v>25</v>
      </c>
      <c r="B1386" s="1" t="s">
        <v>25</v>
      </c>
      <c r="C1386" s="3">
        <v>42125</v>
      </c>
      <c r="D1386" s="1">
        <v>119.88926086956522</v>
      </c>
      <c r="E1386" s="1">
        <v>4.7865686416625977</v>
      </c>
      <c r="F1386" s="1">
        <v>4.7804045677185059</v>
      </c>
      <c r="G1386" s="1">
        <v>3</v>
      </c>
      <c r="H1386" s="1">
        <v>2</v>
      </c>
      <c r="I1386" s="1">
        <f t="shared" si="62"/>
        <v>4.7799979378195374</v>
      </c>
      <c r="J1386" s="1">
        <f t="shared" si="61"/>
        <v>1.000085069053221</v>
      </c>
    </row>
    <row r="1387" spans="1:10">
      <c r="A1387" s="1">
        <v>26</v>
      </c>
      <c r="B1387" s="1" t="s">
        <v>26</v>
      </c>
      <c r="C1387" s="3">
        <v>42125</v>
      </c>
      <c r="D1387" s="1">
        <v>117.53</v>
      </c>
      <c r="E1387" s="1">
        <v>4.7666935920715332</v>
      </c>
      <c r="F1387" s="1">
        <v>4.7643632888793945</v>
      </c>
      <c r="G1387" s="1">
        <v>4</v>
      </c>
      <c r="H1387" s="1">
        <v>3</v>
      </c>
      <c r="I1387" s="1">
        <f t="shared" si="62"/>
        <v>4.7799979378195374</v>
      </c>
      <c r="J1387" s="1">
        <f t="shared" si="61"/>
        <v>0.99672915153028818</v>
      </c>
    </row>
    <row r="1388" spans="1:10">
      <c r="A1388" s="1">
        <v>27</v>
      </c>
      <c r="B1388" s="1" t="s">
        <v>27</v>
      </c>
      <c r="C1388" s="3">
        <v>42125</v>
      </c>
      <c r="D1388" s="1">
        <v>117.69702127659576</v>
      </c>
      <c r="E1388" s="1">
        <v>4.7681136131286621</v>
      </c>
      <c r="F1388" s="1">
        <v>4.7657489776611328</v>
      </c>
      <c r="G1388" s="1">
        <v>2</v>
      </c>
      <c r="H1388" s="1">
        <v>2</v>
      </c>
      <c r="I1388" s="1">
        <f t="shared" si="62"/>
        <v>4.7799979378195374</v>
      </c>
      <c r="J1388" s="1">
        <f t="shared" si="61"/>
        <v>0.99701904470592628</v>
      </c>
    </row>
    <row r="1389" spans="1:10">
      <c r="A1389" s="1">
        <v>28</v>
      </c>
      <c r="B1389" s="1" t="s">
        <v>28</v>
      </c>
      <c r="C1389" s="3">
        <v>42125</v>
      </c>
      <c r="D1389" s="1">
        <v>120.42</v>
      </c>
      <c r="E1389" s="1">
        <v>4.7909855842590332</v>
      </c>
      <c r="F1389" s="1">
        <v>4.7824621200561523</v>
      </c>
      <c r="G1389" s="1">
        <v>2</v>
      </c>
      <c r="H1389" s="1">
        <v>2</v>
      </c>
      <c r="I1389" s="1">
        <f t="shared" si="62"/>
        <v>4.7799979378195374</v>
      </c>
      <c r="J1389" s="1">
        <f t="shared" si="61"/>
        <v>1.0005155195187676</v>
      </c>
    </row>
    <row r="1390" spans="1:10">
      <c r="A1390" s="1">
        <v>29</v>
      </c>
      <c r="B1390" s="1" t="s">
        <v>29</v>
      </c>
      <c r="C1390" s="3">
        <v>42125</v>
      </c>
      <c r="D1390" s="1">
        <v>117.23416666666665</v>
      </c>
      <c r="E1390" s="1">
        <v>4.7641735076904297</v>
      </c>
      <c r="F1390" s="1">
        <v>4.7609963417053223</v>
      </c>
      <c r="G1390" s="1">
        <v>5</v>
      </c>
      <c r="H1390" s="1">
        <v>4</v>
      </c>
      <c r="I1390" s="1">
        <f t="shared" si="62"/>
        <v>4.7799979378195374</v>
      </c>
      <c r="J1390" s="1">
        <f t="shared" si="61"/>
        <v>0.99602476897241443</v>
      </c>
    </row>
    <row r="1391" spans="1:10">
      <c r="A1391" s="1">
        <v>30</v>
      </c>
      <c r="B1391" s="1" t="s">
        <v>30</v>
      </c>
      <c r="C1391" s="3">
        <v>42125</v>
      </c>
      <c r="D1391" s="1">
        <v>119.32</v>
      </c>
      <c r="E1391" s="1">
        <v>4.7818088531494141</v>
      </c>
      <c r="F1391" s="1">
        <v>4.7714471817016602</v>
      </c>
      <c r="G1391" s="1">
        <v>4</v>
      </c>
      <c r="H1391" s="1">
        <v>3</v>
      </c>
      <c r="I1391" s="1">
        <f t="shared" si="62"/>
        <v>4.7799979378195374</v>
      </c>
      <c r="J1391" s="1">
        <f t="shared" si="61"/>
        <v>0.99821113811572526</v>
      </c>
    </row>
    <row r="1392" spans="1:10">
      <c r="A1392" s="1">
        <v>31</v>
      </c>
      <c r="B1392" s="1" t="s">
        <v>31</v>
      </c>
      <c r="C1392" s="3">
        <v>42125</v>
      </c>
      <c r="D1392" s="1">
        <v>121.738202247191</v>
      </c>
      <c r="E1392" s="1">
        <v>4.801872730255127</v>
      </c>
      <c r="F1392" s="1">
        <v>4.8038396835327148</v>
      </c>
      <c r="G1392" s="1">
        <v>2</v>
      </c>
      <c r="H1392" s="1">
        <v>2</v>
      </c>
      <c r="I1392" s="1">
        <f t="shared" si="62"/>
        <v>4.7799979378195374</v>
      </c>
      <c r="J1392" s="1">
        <f t="shared" si="61"/>
        <v>1.0049878150625422</v>
      </c>
    </row>
    <row r="1393" spans="1:10">
      <c r="A1393" s="1">
        <v>32</v>
      </c>
      <c r="B1393" s="1" t="s">
        <v>32</v>
      </c>
      <c r="C1393" s="3">
        <v>42125</v>
      </c>
      <c r="D1393" s="1">
        <v>116.50666666666667</v>
      </c>
      <c r="E1393" s="1">
        <v>4.7579483985900879</v>
      </c>
      <c r="F1393" s="1">
        <v>4.7547755241394043</v>
      </c>
      <c r="G1393" s="1">
        <v>4</v>
      </c>
      <c r="H1393" s="1">
        <v>3</v>
      </c>
      <c r="I1393" s="1">
        <f t="shared" si="62"/>
        <v>4.7799979378195374</v>
      </c>
      <c r="J1393" s="1">
        <f t="shared" si="61"/>
        <v>0.99472334214193436</v>
      </c>
    </row>
    <row r="1394" spans="1:10">
      <c r="A1394" s="1">
        <v>33</v>
      </c>
      <c r="B1394" s="1" t="s">
        <v>33</v>
      </c>
      <c r="C1394" s="3">
        <v>42125</v>
      </c>
      <c r="D1394" s="1">
        <v>120.84550420168068</v>
      </c>
      <c r="E1394" s="1">
        <v>4.7945127487182617</v>
      </c>
      <c r="F1394" s="1">
        <v>4.7922573089599609</v>
      </c>
      <c r="G1394" s="1">
        <v>2</v>
      </c>
      <c r="H1394" s="1">
        <v>2</v>
      </c>
      <c r="I1394" s="1">
        <f t="shared" si="62"/>
        <v>4.7799979378195374</v>
      </c>
      <c r="J1394" s="1">
        <f t="shared" si="61"/>
        <v>1.0025647231023735</v>
      </c>
    </row>
    <row r="1395" spans="1:10">
      <c r="A1395" s="1">
        <v>34</v>
      </c>
      <c r="B1395" s="1" t="s">
        <v>34</v>
      </c>
      <c r="C1395" s="3">
        <v>42125</v>
      </c>
      <c r="D1395" s="1">
        <v>117.55</v>
      </c>
      <c r="E1395" s="1">
        <v>4.7668638229370117</v>
      </c>
      <c r="F1395" s="1">
        <v>4.7629351615905762</v>
      </c>
      <c r="G1395" s="1">
        <v>5</v>
      </c>
      <c r="H1395" s="1">
        <v>4</v>
      </c>
      <c r="I1395" s="1">
        <f t="shared" si="62"/>
        <v>4.7799979378195374</v>
      </c>
      <c r="J1395" s="1">
        <f t="shared" si="61"/>
        <v>0.99643038000205819</v>
      </c>
    </row>
    <row r="1396" spans="1:10">
      <c r="A1396" s="1">
        <v>1</v>
      </c>
      <c r="B1396" s="1" t="s">
        <v>1</v>
      </c>
      <c r="C1396" s="3">
        <v>42156</v>
      </c>
      <c r="D1396" s="1">
        <v>115.92839506172839</v>
      </c>
      <c r="E1396" s="1">
        <v>4.7529726028442383</v>
      </c>
      <c r="F1396" s="1">
        <v>4.7444205284118652</v>
      </c>
      <c r="G1396" s="1">
        <v>5</v>
      </c>
      <c r="H1396" s="1">
        <v>4</v>
      </c>
      <c r="I1396" s="1">
        <f>AVERAGE(F1396:F1429)</f>
        <v>4.7843038474812225</v>
      </c>
      <c r="J1396" s="1">
        <f t="shared" si="61"/>
        <v>0.99166371527795949</v>
      </c>
    </row>
    <row r="1397" spans="1:10">
      <c r="A1397" s="1">
        <v>2</v>
      </c>
      <c r="B1397" s="1" t="s">
        <v>2</v>
      </c>
      <c r="C1397" s="3">
        <v>42156</v>
      </c>
      <c r="D1397" s="1">
        <v>118.9252340425532</v>
      </c>
      <c r="E1397" s="1">
        <v>4.7784948348999023</v>
      </c>
      <c r="F1397" s="1">
        <v>4.7721619606018066</v>
      </c>
      <c r="G1397" s="1">
        <v>4</v>
      </c>
      <c r="H1397" s="1">
        <v>3</v>
      </c>
      <c r="I1397" s="1">
        <f>I1396</f>
        <v>4.7843038474812225</v>
      </c>
      <c r="J1397" s="1">
        <f t="shared" si="61"/>
        <v>0.99746214135504618</v>
      </c>
    </row>
    <row r="1398" spans="1:10">
      <c r="A1398" s="1">
        <v>3</v>
      </c>
      <c r="B1398" s="1" t="s">
        <v>3</v>
      </c>
      <c r="C1398" s="3">
        <v>42156</v>
      </c>
      <c r="D1398" s="1">
        <v>120.71833333333333</v>
      </c>
      <c r="E1398" s="1">
        <v>4.7934598922729492</v>
      </c>
      <c r="F1398" s="1">
        <v>4.8048248291015625</v>
      </c>
      <c r="G1398" s="1">
        <v>1</v>
      </c>
      <c r="H1398" s="1">
        <v>1</v>
      </c>
      <c r="I1398" s="1">
        <f t="shared" ref="I1398:I1429" si="63">I1397</f>
        <v>4.7843038474812225</v>
      </c>
      <c r="J1398" s="1">
        <f t="shared" si="61"/>
        <v>1.0042892304240132</v>
      </c>
    </row>
    <row r="1399" spans="1:10">
      <c r="A1399" s="1">
        <v>4</v>
      </c>
      <c r="B1399" s="1" t="s">
        <v>4</v>
      </c>
      <c r="C1399" s="3">
        <v>42156</v>
      </c>
      <c r="D1399" s="1">
        <v>125.8776404494382</v>
      </c>
      <c r="E1399" s="1">
        <v>4.8353104591369629</v>
      </c>
      <c r="F1399" s="1">
        <v>4.8254504203796387</v>
      </c>
      <c r="G1399" s="1">
        <v>1</v>
      </c>
      <c r="H1399" s="1">
        <v>1</v>
      </c>
      <c r="I1399" s="1">
        <f t="shared" si="63"/>
        <v>4.7843038474812225</v>
      </c>
      <c r="J1399" s="1">
        <f t="shared" si="61"/>
        <v>1.0086003260265499</v>
      </c>
    </row>
    <row r="1400" spans="1:10">
      <c r="A1400" s="1">
        <v>5</v>
      </c>
      <c r="B1400" s="1" t="s">
        <v>5</v>
      </c>
      <c r="C1400" s="3">
        <v>42156</v>
      </c>
      <c r="D1400" s="1">
        <v>124.19</v>
      </c>
      <c r="E1400" s="1">
        <v>4.821812629699707</v>
      </c>
      <c r="F1400" s="1">
        <v>4.8229660987854004</v>
      </c>
      <c r="G1400" s="1">
        <v>1</v>
      </c>
      <c r="H1400" s="1">
        <v>1</v>
      </c>
      <c r="I1400" s="1">
        <f t="shared" si="63"/>
        <v>4.7843038474812225</v>
      </c>
      <c r="J1400" s="1">
        <f t="shared" si="61"/>
        <v>1.008081061014662</v>
      </c>
    </row>
    <row r="1401" spans="1:10">
      <c r="A1401" s="1">
        <v>6</v>
      </c>
      <c r="B1401" s="1" t="s">
        <v>6</v>
      </c>
      <c r="C1401" s="3">
        <v>42156</v>
      </c>
      <c r="D1401" s="1">
        <v>115.98</v>
      </c>
      <c r="E1401" s="1">
        <v>4.75341796875</v>
      </c>
      <c r="F1401" s="1">
        <v>4.7494821548461914</v>
      </c>
      <c r="G1401" s="1">
        <v>5</v>
      </c>
      <c r="H1401" s="1">
        <v>4</v>
      </c>
      <c r="I1401" s="1">
        <f t="shared" si="63"/>
        <v>4.7843038474812225</v>
      </c>
      <c r="J1401" s="1">
        <f t="shared" si="61"/>
        <v>0.99272168036456054</v>
      </c>
    </row>
    <row r="1402" spans="1:10">
      <c r="A1402" s="1">
        <v>7</v>
      </c>
      <c r="B1402" s="1" t="s">
        <v>7</v>
      </c>
      <c r="C1402" s="3">
        <v>42156</v>
      </c>
      <c r="D1402" s="1">
        <v>118.265</v>
      </c>
      <c r="E1402" s="1">
        <v>4.7729277610778809</v>
      </c>
      <c r="F1402" s="1">
        <v>4.7667827606201172</v>
      </c>
      <c r="G1402" s="1">
        <v>4</v>
      </c>
      <c r="H1402" s="1">
        <v>3</v>
      </c>
      <c r="I1402" s="1">
        <f t="shared" si="63"/>
        <v>4.7843038474812225</v>
      </c>
      <c r="J1402" s="1">
        <f t="shared" si="61"/>
        <v>0.99633779805387368</v>
      </c>
    </row>
    <row r="1403" spans="1:10">
      <c r="A1403" s="1">
        <v>8</v>
      </c>
      <c r="B1403" s="1" t="s">
        <v>8</v>
      </c>
      <c r="C1403" s="3">
        <v>42156</v>
      </c>
      <c r="D1403" s="1">
        <v>120.58</v>
      </c>
      <c r="E1403" s="1">
        <v>4.7923135757446289</v>
      </c>
      <c r="F1403" s="1">
        <v>4.7840838432312012</v>
      </c>
      <c r="G1403" s="1">
        <v>3</v>
      </c>
      <c r="H1403" s="1">
        <v>2</v>
      </c>
      <c r="I1403" s="1">
        <f t="shared" si="63"/>
        <v>4.7843038474812225</v>
      </c>
      <c r="J1403" s="1">
        <f t="shared" si="61"/>
        <v>0.9999540154101757</v>
      </c>
    </row>
    <row r="1404" spans="1:10">
      <c r="A1404" s="1">
        <v>9</v>
      </c>
      <c r="B1404" s="1" t="s">
        <v>9</v>
      </c>
      <c r="C1404" s="3">
        <v>42156</v>
      </c>
      <c r="D1404" s="1">
        <v>119.12599999999999</v>
      </c>
      <c r="E1404" s="1">
        <v>4.780181884765625</v>
      </c>
      <c r="F1404" s="1">
        <v>4.7771763801574707</v>
      </c>
      <c r="G1404" s="1">
        <v>4</v>
      </c>
      <c r="H1404" s="1">
        <v>3</v>
      </c>
      <c r="I1404" s="1">
        <f t="shared" si="63"/>
        <v>4.7843038474812225</v>
      </c>
      <c r="J1404" s="1">
        <f t="shared" si="61"/>
        <v>0.99851023940975148</v>
      </c>
    </row>
    <row r="1405" spans="1:10">
      <c r="A1405" s="1">
        <v>10</v>
      </c>
      <c r="B1405" s="1" t="s">
        <v>10</v>
      </c>
      <c r="C1405" s="3">
        <v>42156</v>
      </c>
      <c r="D1405" s="1">
        <v>118.67481361426255</v>
      </c>
      <c r="E1405" s="1">
        <v>4.7763872146606445</v>
      </c>
      <c r="F1405" s="1">
        <v>4.7704892158508301</v>
      </c>
      <c r="G1405" s="1">
        <v>4</v>
      </c>
      <c r="H1405" s="1">
        <v>3</v>
      </c>
      <c r="I1405" s="1">
        <f t="shared" si="63"/>
        <v>4.7843038474812225</v>
      </c>
      <c r="J1405" s="1">
        <f t="shared" si="61"/>
        <v>0.99711250955817421</v>
      </c>
    </row>
    <row r="1406" spans="1:10">
      <c r="A1406" s="1">
        <v>11</v>
      </c>
      <c r="B1406" s="1" t="s">
        <v>11</v>
      </c>
      <c r="C1406" s="3">
        <v>42156</v>
      </c>
      <c r="D1406" s="1">
        <v>119.17511520737325</v>
      </c>
      <c r="E1406" s="1">
        <v>4.7805938720703125</v>
      </c>
      <c r="F1406" s="1">
        <v>4.775245189666748</v>
      </c>
      <c r="G1406" s="1">
        <v>4</v>
      </c>
      <c r="H1406" s="1">
        <v>3</v>
      </c>
      <c r="I1406" s="1">
        <f t="shared" si="63"/>
        <v>4.7843038474812225</v>
      </c>
      <c r="J1406" s="1">
        <f t="shared" si="61"/>
        <v>0.99810658810492492</v>
      </c>
    </row>
    <row r="1407" spans="1:10">
      <c r="A1407" s="1">
        <v>12</v>
      </c>
      <c r="B1407" s="1" t="s">
        <v>12</v>
      </c>
      <c r="C1407" s="3">
        <v>42156</v>
      </c>
      <c r="D1407" s="1">
        <v>119.51515325670499</v>
      </c>
      <c r="E1407" s="1">
        <v>4.7834429740905762</v>
      </c>
      <c r="F1407" s="1">
        <v>4.7758588790893555</v>
      </c>
      <c r="G1407" s="1">
        <v>4</v>
      </c>
      <c r="H1407" s="1">
        <v>3</v>
      </c>
      <c r="I1407" s="1">
        <f t="shared" si="63"/>
        <v>4.7843038474812225</v>
      </c>
      <c r="J1407" s="1">
        <f t="shared" si="61"/>
        <v>0.99823485951956981</v>
      </c>
    </row>
    <row r="1408" spans="1:10">
      <c r="A1408" s="1">
        <v>13</v>
      </c>
      <c r="B1408" s="1" t="s">
        <v>13</v>
      </c>
      <c r="C1408" s="3">
        <v>42156</v>
      </c>
      <c r="D1408" s="1">
        <v>125.33828124999999</v>
      </c>
      <c r="E1408" s="1">
        <v>4.8310165405273438</v>
      </c>
      <c r="F1408" s="1">
        <v>4.8207554817199707</v>
      </c>
      <c r="G1408" s="1">
        <v>1</v>
      </c>
      <c r="H1408" s="1">
        <v>1</v>
      </c>
      <c r="I1408" s="1">
        <f t="shared" si="63"/>
        <v>4.7843038474812225</v>
      </c>
      <c r="J1408" s="1">
        <f t="shared" si="61"/>
        <v>1.0076190048543716</v>
      </c>
    </row>
    <row r="1409" spans="1:10">
      <c r="A1409" s="1">
        <v>14</v>
      </c>
      <c r="B1409" s="1" t="s">
        <v>14</v>
      </c>
      <c r="C1409" s="3">
        <v>42156</v>
      </c>
      <c r="D1409" s="1">
        <v>117.64154362416106</v>
      </c>
      <c r="E1409" s="1">
        <v>4.7676420211791992</v>
      </c>
      <c r="F1409" s="1">
        <v>4.7678790092468262</v>
      </c>
      <c r="G1409" s="1">
        <v>3</v>
      </c>
      <c r="H1409" s="1">
        <v>2</v>
      </c>
      <c r="I1409" s="1">
        <f t="shared" si="63"/>
        <v>4.7843038474812225</v>
      </c>
      <c r="J1409" s="1">
        <f t="shared" si="61"/>
        <v>0.99656693246123085</v>
      </c>
    </row>
    <row r="1410" spans="1:10">
      <c r="A1410" s="1">
        <v>15</v>
      </c>
      <c r="B1410" s="1" t="s">
        <v>15</v>
      </c>
      <c r="C1410" s="3">
        <v>42156</v>
      </c>
      <c r="D1410" s="1">
        <v>118.84309859154931</v>
      </c>
      <c r="E1410" s="1">
        <v>4.777803897857666</v>
      </c>
      <c r="F1410" s="1">
        <v>4.7691512107849121</v>
      </c>
      <c r="G1410" s="1">
        <v>4</v>
      </c>
      <c r="H1410" s="1">
        <v>3</v>
      </c>
      <c r="I1410" s="1">
        <f t="shared" si="63"/>
        <v>4.7843038474812225</v>
      </c>
      <c r="J1410" s="1">
        <f t="shared" si="61"/>
        <v>0.99683284398747207</v>
      </c>
    </row>
    <row r="1411" spans="1:10">
      <c r="A1411" s="1">
        <v>16</v>
      </c>
      <c r="B1411" s="1" t="s">
        <v>16</v>
      </c>
      <c r="C1411" s="3">
        <v>42156</v>
      </c>
      <c r="D1411" s="1">
        <v>122.31260869565216</v>
      </c>
      <c r="E1411" s="1">
        <v>4.8065800666809082</v>
      </c>
      <c r="F1411" s="1">
        <v>4.8017921447753906</v>
      </c>
      <c r="G1411" s="1">
        <v>2</v>
      </c>
      <c r="H1411" s="1">
        <v>2</v>
      </c>
      <c r="I1411" s="1">
        <f t="shared" si="63"/>
        <v>4.7843038474812225</v>
      </c>
      <c r="J1411" s="1">
        <f t="shared" ref="J1411:J1474" si="64">F1411/I1411</f>
        <v>1.0036553483749522</v>
      </c>
    </row>
    <row r="1412" spans="1:10">
      <c r="A1412" s="1">
        <v>17</v>
      </c>
      <c r="B1412" s="1" t="s">
        <v>17</v>
      </c>
      <c r="C1412" s="3">
        <v>42156</v>
      </c>
      <c r="D1412" s="1">
        <v>127.99</v>
      </c>
      <c r="E1412" s="1">
        <v>4.851952075958252</v>
      </c>
      <c r="F1412" s="1">
        <v>4.844998836517334</v>
      </c>
      <c r="G1412" s="1">
        <v>1</v>
      </c>
      <c r="H1412" s="1">
        <v>1</v>
      </c>
      <c r="I1412" s="1">
        <f t="shared" si="63"/>
        <v>4.7843038474812225</v>
      </c>
      <c r="J1412" s="1">
        <f t="shared" si="64"/>
        <v>1.0126862739012836</v>
      </c>
    </row>
    <row r="1413" spans="1:10">
      <c r="A1413" s="1">
        <v>18</v>
      </c>
      <c r="B1413" s="1" t="s">
        <v>18</v>
      </c>
      <c r="C1413" s="3">
        <v>42156</v>
      </c>
      <c r="D1413" s="1">
        <v>118.97893238434165</v>
      </c>
      <c r="E1413" s="1">
        <v>4.7789463996887207</v>
      </c>
      <c r="F1413" s="1">
        <v>4.7723417282104492</v>
      </c>
      <c r="G1413" s="1">
        <v>3</v>
      </c>
      <c r="H1413" s="1">
        <v>2</v>
      </c>
      <c r="I1413" s="1">
        <f t="shared" si="63"/>
        <v>4.7843038474812225</v>
      </c>
      <c r="J1413" s="1">
        <f t="shared" si="64"/>
        <v>0.9974997158098412</v>
      </c>
    </row>
    <row r="1414" spans="1:10">
      <c r="A1414" s="1">
        <v>19</v>
      </c>
      <c r="B1414" s="1" t="s">
        <v>19</v>
      </c>
      <c r="C1414" s="3">
        <v>42156</v>
      </c>
      <c r="D1414" s="1">
        <v>121.51025380710659</v>
      </c>
      <c r="E1414" s="1">
        <v>4.7999987602233887</v>
      </c>
      <c r="F1414" s="1">
        <v>4.7910623550415039</v>
      </c>
      <c r="G1414" s="1">
        <v>3</v>
      </c>
      <c r="H1414" s="1">
        <v>2</v>
      </c>
      <c r="I1414" s="1">
        <f t="shared" si="63"/>
        <v>4.7843038474812225</v>
      </c>
      <c r="J1414" s="1">
        <f t="shared" si="64"/>
        <v>1.001412641791938</v>
      </c>
    </row>
    <row r="1415" spans="1:10">
      <c r="A1415" s="1">
        <v>20</v>
      </c>
      <c r="B1415" s="1" t="s">
        <v>20</v>
      </c>
      <c r="C1415" s="3">
        <v>42156</v>
      </c>
      <c r="D1415" s="1">
        <v>123.67</v>
      </c>
      <c r="E1415" s="1">
        <v>4.8176169395446777</v>
      </c>
      <c r="F1415" s="1">
        <v>4.8092074394226074</v>
      </c>
      <c r="G1415" s="1">
        <v>2</v>
      </c>
      <c r="H1415" s="1">
        <v>2</v>
      </c>
      <c r="I1415" s="1">
        <f t="shared" si="63"/>
        <v>4.7843038474812225</v>
      </c>
      <c r="J1415" s="1">
        <f t="shared" si="64"/>
        <v>1.0052052697184974</v>
      </c>
    </row>
    <row r="1416" spans="1:10">
      <c r="A1416" s="1">
        <v>21</v>
      </c>
      <c r="B1416" s="1" t="s">
        <v>21</v>
      </c>
      <c r="C1416" s="3">
        <v>42156</v>
      </c>
      <c r="D1416" s="1">
        <v>121.8779365079365</v>
      </c>
      <c r="E1416" s="1">
        <v>4.8030200004577637</v>
      </c>
      <c r="F1416" s="1">
        <v>4.7803153991699219</v>
      </c>
      <c r="G1416" s="1">
        <v>4</v>
      </c>
      <c r="H1416" s="1">
        <v>3</v>
      </c>
      <c r="I1416" s="1">
        <f t="shared" si="63"/>
        <v>4.7843038474812225</v>
      </c>
      <c r="J1416" s="1">
        <f t="shared" si="64"/>
        <v>0.99916634719732522</v>
      </c>
    </row>
    <row r="1417" spans="1:10">
      <c r="A1417" s="1">
        <v>22</v>
      </c>
      <c r="B1417" s="1" t="s">
        <v>22</v>
      </c>
      <c r="C1417" s="3">
        <v>42156</v>
      </c>
      <c r="D1417" s="1">
        <v>118.60140350877191</v>
      </c>
      <c r="E1417" s="1">
        <v>4.7757682800292969</v>
      </c>
      <c r="F1417" s="1">
        <v>4.7774958610534668</v>
      </c>
      <c r="G1417" s="1">
        <v>4</v>
      </c>
      <c r="H1417" s="1">
        <v>3</v>
      </c>
      <c r="I1417" s="1">
        <f t="shared" si="63"/>
        <v>4.7843038474812225</v>
      </c>
      <c r="J1417" s="1">
        <f t="shared" si="64"/>
        <v>0.99857701629227835</v>
      </c>
    </row>
    <row r="1418" spans="1:10">
      <c r="A1418" s="1">
        <v>23</v>
      </c>
      <c r="B1418" s="1" t="s">
        <v>23</v>
      </c>
      <c r="C1418" s="3">
        <v>42156</v>
      </c>
      <c r="D1418" s="1">
        <v>120.07485294117647</v>
      </c>
      <c r="E1418" s="1">
        <v>4.7881155014038086</v>
      </c>
      <c r="F1418" s="1">
        <v>4.7856450080871582</v>
      </c>
      <c r="G1418" s="1">
        <v>4</v>
      </c>
      <c r="H1418" s="1">
        <v>3</v>
      </c>
      <c r="I1418" s="1">
        <f t="shared" si="63"/>
        <v>4.7843038474812225</v>
      </c>
      <c r="J1418" s="1">
        <f t="shared" si="64"/>
        <v>1.0002803251316577</v>
      </c>
    </row>
    <row r="1419" spans="1:10">
      <c r="A1419" s="1">
        <v>24</v>
      </c>
      <c r="B1419" s="1" t="s">
        <v>24</v>
      </c>
      <c r="C1419" s="3">
        <v>42156</v>
      </c>
      <c r="D1419" s="1">
        <v>121.89737704918034</v>
      </c>
      <c r="E1419" s="1">
        <v>4.8031797409057617</v>
      </c>
      <c r="F1419" s="1">
        <v>4.794764518737793</v>
      </c>
      <c r="G1419" s="1">
        <v>2</v>
      </c>
      <c r="H1419" s="1">
        <v>2</v>
      </c>
      <c r="I1419" s="1">
        <f t="shared" si="63"/>
        <v>4.7843038474812225</v>
      </c>
      <c r="J1419" s="1">
        <f t="shared" si="64"/>
        <v>1.0021864562933389</v>
      </c>
    </row>
    <row r="1420" spans="1:10">
      <c r="A1420" s="1">
        <v>25</v>
      </c>
      <c r="B1420" s="1" t="s">
        <v>25</v>
      </c>
      <c r="C1420" s="3">
        <v>42156</v>
      </c>
      <c r="D1420" s="1">
        <v>120.72682608695654</v>
      </c>
      <c r="E1420" s="1">
        <v>4.7935304641723633</v>
      </c>
      <c r="F1420" s="1">
        <v>4.7845959663391113</v>
      </c>
      <c r="G1420" s="1">
        <v>3</v>
      </c>
      <c r="H1420" s="1">
        <v>2</v>
      </c>
      <c r="I1420" s="1">
        <f t="shared" si="63"/>
        <v>4.7843038474812225</v>
      </c>
      <c r="J1420" s="1">
        <f t="shared" si="64"/>
        <v>1.0000610577561964</v>
      </c>
    </row>
    <row r="1421" spans="1:10">
      <c r="A1421" s="1">
        <v>26</v>
      </c>
      <c r="B1421" s="1" t="s">
        <v>26</v>
      </c>
      <c r="C1421" s="3">
        <v>42156</v>
      </c>
      <c r="D1421" s="1">
        <v>118.65</v>
      </c>
      <c r="E1421" s="1">
        <v>4.7761778831481934</v>
      </c>
      <c r="F1421" s="1">
        <v>4.7687277793884277</v>
      </c>
      <c r="G1421" s="1">
        <v>4</v>
      </c>
      <c r="H1421" s="1">
        <v>3</v>
      </c>
      <c r="I1421" s="1">
        <f t="shared" si="63"/>
        <v>4.7843038474812225</v>
      </c>
      <c r="J1421" s="1">
        <f t="shared" si="64"/>
        <v>0.99674433970137677</v>
      </c>
    </row>
    <row r="1422" spans="1:10">
      <c r="A1422" s="1">
        <v>27</v>
      </c>
      <c r="B1422" s="1" t="s">
        <v>27</v>
      </c>
      <c r="C1422" s="3">
        <v>42156</v>
      </c>
      <c r="D1422" s="1">
        <v>118.55425531914895</v>
      </c>
      <c r="E1422" s="1">
        <v>4.7753705978393555</v>
      </c>
      <c r="F1422" s="1">
        <v>4.7702932357788086</v>
      </c>
      <c r="G1422" s="1">
        <v>2</v>
      </c>
      <c r="H1422" s="1">
        <v>2</v>
      </c>
      <c r="I1422" s="1">
        <f t="shared" si="63"/>
        <v>4.7843038474812225</v>
      </c>
      <c r="J1422" s="1">
        <f t="shared" si="64"/>
        <v>0.99707154642575846</v>
      </c>
    </row>
    <row r="1423" spans="1:10">
      <c r="A1423" s="1">
        <v>28</v>
      </c>
      <c r="B1423" s="1" t="s">
        <v>28</v>
      </c>
      <c r="C1423" s="3">
        <v>42156</v>
      </c>
      <c r="D1423" s="1">
        <v>120.46</v>
      </c>
      <c r="E1423" s="1">
        <v>4.7913179397583008</v>
      </c>
      <c r="F1423" s="1">
        <v>4.7866902351379395</v>
      </c>
      <c r="G1423" s="1">
        <v>2</v>
      </c>
      <c r="H1423" s="1">
        <v>2</v>
      </c>
      <c r="I1423" s="1">
        <f t="shared" si="63"/>
        <v>4.7843038474812225</v>
      </c>
      <c r="J1423" s="1">
        <f t="shared" si="64"/>
        <v>1.0004987951712083</v>
      </c>
    </row>
    <row r="1424" spans="1:10">
      <c r="A1424" s="1">
        <v>29</v>
      </c>
      <c r="B1424" s="1" t="s">
        <v>29</v>
      </c>
      <c r="C1424" s="3">
        <v>42156</v>
      </c>
      <c r="D1424" s="1">
        <v>117.83652777777777</v>
      </c>
      <c r="E1424" s="1">
        <v>4.7692980766296387</v>
      </c>
      <c r="F1424" s="1">
        <v>4.7649526596069336</v>
      </c>
      <c r="G1424" s="1">
        <v>5</v>
      </c>
      <c r="H1424" s="1">
        <v>4</v>
      </c>
      <c r="I1424" s="1">
        <f t="shared" si="63"/>
        <v>4.7843038474812225</v>
      </c>
      <c r="J1424" s="1">
        <f t="shared" si="64"/>
        <v>0.99595527615068247</v>
      </c>
    </row>
    <row r="1425" spans="1:10">
      <c r="A1425" s="1">
        <v>30</v>
      </c>
      <c r="B1425" s="1" t="s">
        <v>30</v>
      </c>
      <c r="C1425" s="3">
        <v>42156</v>
      </c>
      <c r="D1425" s="1">
        <v>119.91</v>
      </c>
      <c r="E1425" s="1">
        <v>4.7867412567138672</v>
      </c>
      <c r="F1425" s="1">
        <v>4.7759547233581543</v>
      </c>
      <c r="G1425" s="1">
        <v>4</v>
      </c>
      <c r="H1425" s="1">
        <v>3</v>
      </c>
      <c r="I1425" s="1">
        <f t="shared" si="63"/>
        <v>4.7843038474812225</v>
      </c>
      <c r="J1425" s="1">
        <f t="shared" si="64"/>
        <v>0.99825489258432787</v>
      </c>
    </row>
    <row r="1426" spans="1:10">
      <c r="A1426" s="1">
        <v>31</v>
      </c>
      <c r="B1426" s="1" t="s">
        <v>31</v>
      </c>
      <c r="C1426" s="3">
        <v>42156</v>
      </c>
      <c r="D1426" s="1">
        <v>122.69764044943821</v>
      </c>
      <c r="E1426" s="1">
        <v>4.809722900390625</v>
      </c>
      <c r="F1426" s="1">
        <v>4.8083853721618652</v>
      </c>
      <c r="G1426" s="1">
        <v>2</v>
      </c>
      <c r="H1426" s="1">
        <v>2</v>
      </c>
      <c r="I1426" s="1">
        <f t="shared" si="63"/>
        <v>4.7843038474812225</v>
      </c>
      <c r="J1426" s="1">
        <f t="shared" si="64"/>
        <v>1.0050334438297268</v>
      </c>
    </row>
    <row r="1427" spans="1:10">
      <c r="A1427" s="1">
        <v>32</v>
      </c>
      <c r="B1427" s="1" t="s">
        <v>32</v>
      </c>
      <c r="C1427" s="3">
        <v>42156</v>
      </c>
      <c r="D1427" s="1">
        <v>117.01407407407409</v>
      </c>
      <c r="E1427" s="1">
        <v>4.7622942924499512</v>
      </c>
      <c r="F1427" s="1">
        <v>4.758934497833252</v>
      </c>
      <c r="G1427" s="1">
        <v>4</v>
      </c>
      <c r="H1427" s="1">
        <v>3</v>
      </c>
      <c r="I1427" s="1">
        <f t="shared" si="63"/>
        <v>4.7843038474812225</v>
      </c>
      <c r="J1427" s="1">
        <f t="shared" si="64"/>
        <v>0.99469737908445621</v>
      </c>
    </row>
    <row r="1428" spans="1:10">
      <c r="A1428" s="1">
        <v>33</v>
      </c>
      <c r="B1428" s="1" t="s">
        <v>33</v>
      </c>
      <c r="C1428" s="3">
        <v>42156</v>
      </c>
      <c r="D1428" s="1">
        <v>121.85693277310926</v>
      </c>
      <c r="E1428" s="1">
        <v>4.8028478622436523</v>
      </c>
      <c r="F1428" s="1">
        <v>4.7969560623168945</v>
      </c>
      <c r="G1428" s="1">
        <v>2</v>
      </c>
      <c r="H1428" s="1">
        <v>2</v>
      </c>
      <c r="I1428" s="1">
        <f t="shared" si="63"/>
        <v>4.7843038474812225</v>
      </c>
      <c r="J1428" s="1">
        <f t="shared" si="64"/>
        <v>1.0026445257740753</v>
      </c>
    </row>
    <row r="1429" spans="1:10">
      <c r="A1429" s="1">
        <v>34</v>
      </c>
      <c r="B1429" s="1" t="s">
        <v>34</v>
      </c>
      <c r="C1429" s="3">
        <v>42156</v>
      </c>
      <c r="D1429" s="1">
        <v>117.96</v>
      </c>
      <c r="E1429" s="1">
        <v>4.7703456878662109</v>
      </c>
      <c r="F1429" s="1">
        <v>4.7664890289306641</v>
      </c>
      <c r="G1429" s="1">
        <v>5</v>
      </c>
      <c r="H1429" s="1">
        <v>4</v>
      </c>
      <c r="I1429" s="1">
        <f t="shared" si="63"/>
        <v>4.7843038474812225</v>
      </c>
      <c r="J1429" s="1">
        <f t="shared" si="64"/>
        <v>0.99627640318874455</v>
      </c>
    </row>
    <row r="1430" spans="1:10">
      <c r="A1430" s="1">
        <v>1</v>
      </c>
      <c r="B1430" s="1" t="s">
        <v>1</v>
      </c>
      <c r="C1430" s="3">
        <v>42186</v>
      </c>
      <c r="D1430" s="1">
        <v>116.56296296296296</v>
      </c>
      <c r="E1430" s="1">
        <v>4.7584314346313477</v>
      </c>
      <c r="F1430" s="1">
        <v>4.7478280067443848</v>
      </c>
      <c r="G1430" s="1">
        <v>5</v>
      </c>
      <c r="H1430" s="1">
        <v>4</v>
      </c>
      <c r="I1430" s="1">
        <f>AVERAGE(F1430:F1463)</f>
        <v>4.7885307704701141</v>
      </c>
      <c r="J1430" s="1">
        <f t="shared" si="64"/>
        <v>0.99149994733734725</v>
      </c>
    </row>
    <row r="1431" spans="1:10">
      <c r="A1431" s="1">
        <v>2</v>
      </c>
      <c r="B1431" s="1" t="s">
        <v>2</v>
      </c>
      <c r="C1431" s="3">
        <v>42186</v>
      </c>
      <c r="D1431" s="1">
        <v>120.01689361702128</v>
      </c>
      <c r="E1431" s="1">
        <v>4.7876324653625488</v>
      </c>
      <c r="F1431" s="1">
        <v>4.7760190963745117</v>
      </c>
      <c r="G1431" s="1">
        <v>4</v>
      </c>
      <c r="H1431" s="1">
        <v>3</v>
      </c>
      <c r="I1431" s="1">
        <f>I1430</f>
        <v>4.7885307704701141</v>
      </c>
      <c r="J1431" s="1">
        <f t="shared" si="64"/>
        <v>0.99738715804589595</v>
      </c>
    </row>
    <row r="1432" spans="1:10">
      <c r="A1432" s="1">
        <v>3</v>
      </c>
      <c r="B1432" s="1" t="s">
        <v>3</v>
      </c>
      <c r="C1432" s="3">
        <v>42186</v>
      </c>
      <c r="D1432" s="1">
        <v>122.93425925925925</v>
      </c>
      <c r="E1432" s="1">
        <v>4.8116497993469238</v>
      </c>
      <c r="F1432" s="1">
        <v>4.8096823692321777</v>
      </c>
      <c r="G1432" s="1">
        <v>1</v>
      </c>
      <c r="H1432" s="1">
        <v>1</v>
      </c>
      <c r="I1432" s="1">
        <f t="shared" ref="I1432:I1463" si="65">I1431</f>
        <v>4.7885307704701141</v>
      </c>
      <c r="J1432" s="1">
        <f t="shared" si="64"/>
        <v>1.004417137484529</v>
      </c>
    </row>
    <row r="1433" spans="1:10">
      <c r="A1433" s="1">
        <v>4</v>
      </c>
      <c r="B1433" s="1" t="s">
        <v>4</v>
      </c>
      <c r="C1433" s="3">
        <v>42186</v>
      </c>
      <c r="D1433" s="1">
        <v>126.91640449438202</v>
      </c>
      <c r="E1433" s="1">
        <v>4.8435287475585938</v>
      </c>
      <c r="F1433" s="1">
        <v>4.8302240371704102</v>
      </c>
      <c r="G1433" s="1">
        <v>1</v>
      </c>
      <c r="H1433" s="1">
        <v>1</v>
      </c>
      <c r="I1433" s="1">
        <f t="shared" si="65"/>
        <v>4.7885307704701141</v>
      </c>
      <c r="J1433" s="1">
        <f t="shared" si="64"/>
        <v>1.0087069016988279</v>
      </c>
    </row>
    <row r="1434" spans="1:10">
      <c r="A1434" s="1">
        <v>5</v>
      </c>
      <c r="B1434" s="1" t="s">
        <v>5</v>
      </c>
      <c r="C1434" s="3">
        <v>42186</v>
      </c>
      <c r="D1434" s="1">
        <v>125.91</v>
      </c>
      <c r="E1434" s="1">
        <v>4.8355674743652344</v>
      </c>
      <c r="F1434" s="1">
        <v>4.8281912803649902</v>
      </c>
      <c r="G1434" s="1">
        <v>1</v>
      </c>
      <c r="H1434" s="1">
        <v>1</v>
      </c>
      <c r="I1434" s="1">
        <f t="shared" si="65"/>
        <v>4.7885307704701141</v>
      </c>
      <c r="J1434" s="1">
        <f t="shared" si="64"/>
        <v>1.0082823963749914</v>
      </c>
    </row>
    <row r="1435" spans="1:10">
      <c r="A1435" s="1">
        <v>6</v>
      </c>
      <c r="B1435" s="1" t="s">
        <v>6</v>
      </c>
      <c r="C1435" s="3">
        <v>42186</v>
      </c>
      <c r="D1435" s="1">
        <v>116.84</v>
      </c>
      <c r="E1435" s="1">
        <v>4.760805606842041</v>
      </c>
      <c r="F1435" s="1">
        <v>4.7533435821533203</v>
      </c>
      <c r="G1435" s="1">
        <v>5</v>
      </c>
      <c r="H1435" s="1">
        <v>4</v>
      </c>
      <c r="I1435" s="1">
        <f t="shared" si="65"/>
        <v>4.7885307704701141</v>
      </c>
      <c r="J1435" s="1">
        <f t="shared" si="64"/>
        <v>0.99265177775743119</v>
      </c>
    </row>
    <row r="1436" spans="1:10">
      <c r="A1436" s="1">
        <v>7</v>
      </c>
      <c r="B1436" s="1" t="s">
        <v>7</v>
      </c>
      <c r="C1436" s="3">
        <v>42186</v>
      </c>
      <c r="D1436" s="1">
        <v>120.35749999999999</v>
      </c>
      <c r="E1436" s="1">
        <v>4.79046630859375</v>
      </c>
      <c r="F1436" s="1">
        <v>4.7709884643554688</v>
      </c>
      <c r="G1436" s="1">
        <v>4</v>
      </c>
      <c r="H1436" s="1">
        <v>3</v>
      </c>
      <c r="I1436" s="1">
        <f t="shared" si="65"/>
        <v>4.7885307704701141</v>
      </c>
      <c r="J1436" s="1">
        <f t="shared" si="64"/>
        <v>0.99633659947998554</v>
      </c>
    </row>
    <row r="1437" spans="1:10">
      <c r="A1437" s="1">
        <v>8</v>
      </c>
      <c r="B1437" s="1" t="s">
        <v>8</v>
      </c>
      <c r="C1437" s="3">
        <v>42186</v>
      </c>
      <c r="D1437" s="1">
        <v>121.75</v>
      </c>
      <c r="E1437" s="1">
        <v>4.8019695281982422</v>
      </c>
      <c r="F1437" s="1">
        <v>4.7881045341491699</v>
      </c>
      <c r="G1437" s="1">
        <v>3</v>
      </c>
      <c r="H1437" s="1">
        <v>2</v>
      </c>
      <c r="I1437" s="1">
        <f t="shared" si="65"/>
        <v>4.7885307704701141</v>
      </c>
      <c r="J1437" s="1">
        <f t="shared" si="64"/>
        <v>0.99991098807935563</v>
      </c>
    </row>
    <row r="1438" spans="1:10">
      <c r="A1438" s="1">
        <v>9</v>
      </c>
      <c r="B1438" s="1" t="s">
        <v>9</v>
      </c>
      <c r="C1438" s="3">
        <v>42186</v>
      </c>
      <c r="D1438" s="1">
        <v>120.97</v>
      </c>
      <c r="E1438" s="1">
        <v>4.7955427169799805</v>
      </c>
      <c r="F1438" s="1">
        <v>4.7808971405029297</v>
      </c>
      <c r="G1438" s="1">
        <v>4</v>
      </c>
      <c r="H1438" s="1">
        <v>3</v>
      </c>
      <c r="I1438" s="1">
        <f t="shared" si="65"/>
        <v>4.7885307704701141</v>
      </c>
      <c r="J1438" s="1">
        <f t="shared" si="64"/>
        <v>0.99840585132829063</v>
      </c>
    </row>
    <row r="1439" spans="1:10">
      <c r="A1439" s="1">
        <v>10</v>
      </c>
      <c r="B1439" s="1" t="s">
        <v>10</v>
      </c>
      <c r="C1439" s="3">
        <v>42186</v>
      </c>
      <c r="D1439" s="1">
        <v>119.61259859535387</v>
      </c>
      <c r="E1439" s="1">
        <v>4.7842583656311035</v>
      </c>
      <c r="F1439" s="1">
        <v>4.7741513252258301</v>
      </c>
      <c r="G1439" s="1">
        <v>4</v>
      </c>
      <c r="H1439" s="1">
        <v>3</v>
      </c>
      <c r="I1439" s="1">
        <f t="shared" si="65"/>
        <v>4.7885307704701141</v>
      </c>
      <c r="J1439" s="1">
        <f t="shared" si="64"/>
        <v>0.99699710705986078</v>
      </c>
    </row>
    <row r="1440" spans="1:10">
      <c r="A1440" s="1">
        <v>11</v>
      </c>
      <c r="B1440" s="1" t="s">
        <v>11</v>
      </c>
      <c r="C1440" s="3">
        <v>42186</v>
      </c>
      <c r="D1440" s="1">
        <v>120.26622119815667</v>
      </c>
      <c r="E1440" s="1">
        <v>4.7897076606750488</v>
      </c>
      <c r="F1440" s="1">
        <v>4.7789902687072754</v>
      </c>
      <c r="G1440" s="1">
        <v>4</v>
      </c>
      <c r="H1440" s="1">
        <v>3</v>
      </c>
      <c r="I1440" s="1">
        <f t="shared" si="65"/>
        <v>4.7885307704701141</v>
      </c>
      <c r="J1440" s="1">
        <f t="shared" si="64"/>
        <v>0.99800763486335453</v>
      </c>
    </row>
    <row r="1441" spans="1:10">
      <c r="A1441" s="1">
        <v>12</v>
      </c>
      <c r="B1441" s="1" t="s">
        <v>12</v>
      </c>
      <c r="C1441" s="3">
        <v>42186</v>
      </c>
      <c r="D1441" s="1">
        <v>120.12632183908046</v>
      </c>
      <c r="E1441" s="1">
        <v>4.788543701171875</v>
      </c>
      <c r="F1441" s="1">
        <v>4.7797012329101563</v>
      </c>
      <c r="G1441" s="1">
        <v>4</v>
      </c>
      <c r="H1441" s="1">
        <v>3</v>
      </c>
      <c r="I1441" s="1">
        <f t="shared" si="65"/>
        <v>4.7885307704701141</v>
      </c>
      <c r="J1441" s="1">
        <f t="shared" si="64"/>
        <v>0.99815610716873582</v>
      </c>
    </row>
    <row r="1442" spans="1:10">
      <c r="A1442" s="1">
        <v>13</v>
      </c>
      <c r="B1442" s="1" t="s">
        <v>13</v>
      </c>
      <c r="C1442" s="3">
        <v>42186</v>
      </c>
      <c r="D1442" s="1">
        <v>128.27281249999999</v>
      </c>
      <c r="E1442" s="1">
        <v>4.8541593551635742</v>
      </c>
      <c r="F1442" s="1">
        <v>4.8259477615356445</v>
      </c>
      <c r="G1442" s="1">
        <v>1</v>
      </c>
      <c r="H1442" s="1">
        <v>1</v>
      </c>
      <c r="I1442" s="1">
        <f t="shared" si="65"/>
        <v>4.7885307704701141</v>
      </c>
      <c r="J1442" s="1">
        <f t="shared" si="64"/>
        <v>1.0078138771282985</v>
      </c>
    </row>
    <row r="1443" spans="1:10">
      <c r="A1443" s="1">
        <v>14</v>
      </c>
      <c r="B1443" s="1" t="s">
        <v>14</v>
      </c>
      <c r="C1443" s="3">
        <v>42186</v>
      </c>
      <c r="D1443" s="1">
        <v>118.96013422818791</v>
      </c>
      <c r="E1443" s="1">
        <v>4.7787885665893555</v>
      </c>
      <c r="F1443" s="1">
        <v>4.7723531723022461</v>
      </c>
      <c r="G1443" s="1">
        <v>3</v>
      </c>
      <c r="H1443" s="1">
        <v>2</v>
      </c>
      <c r="I1443" s="1">
        <f t="shared" si="65"/>
        <v>4.7885307704701141</v>
      </c>
      <c r="J1443" s="1">
        <f t="shared" si="64"/>
        <v>0.99662159460942967</v>
      </c>
    </row>
    <row r="1444" spans="1:10">
      <c r="A1444" s="1">
        <v>15</v>
      </c>
      <c r="B1444" s="1" t="s">
        <v>15</v>
      </c>
      <c r="C1444" s="3">
        <v>42186</v>
      </c>
      <c r="D1444" s="1">
        <v>119.93901408450705</v>
      </c>
      <c r="E1444" s="1">
        <v>4.7869834899902344</v>
      </c>
      <c r="F1444" s="1">
        <v>4.772946834564209</v>
      </c>
      <c r="G1444" s="1">
        <v>4</v>
      </c>
      <c r="H1444" s="1">
        <v>3</v>
      </c>
      <c r="I1444" s="1">
        <f t="shared" si="65"/>
        <v>4.7885307704701141</v>
      </c>
      <c r="J1444" s="1">
        <f t="shared" si="64"/>
        <v>0.99674557047810819</v>
      </c>
    </row>
    <row r="1445" spans="1:10">
      <c r="A1445" s="1">
        <v>16</v>
      </c>
      <c r="B1445" s="1" t="s">
        <v>16</v>
      </c>
      <c r="C1445" s="3">
        <v>42186</v>
      </c>
      <c r="D1445" s="1">
        <v>124.11043478260869</v>
      </c>
      <c r="E1445" s="1">
        <v>4.821171760559082</v>
      </c>
      <c r="F1445" s="1">
        <v>4.8061790466308594</v>
      </c>
      <c r="G1445" s="1">
        <v>2</v>
      </c>
      <c r="H1445" s="1">
        <v>2</v>
      </c>
      <c r="I1445" s="1">
        <f t="shared" si="65"/>
        <v>4.7885307704701141</v>
      </c>
      <c r="J1445" s="1">
        <f t="shared" si="64"/>
        <v>1.0036855304908092</v>
      </c>
    </row>
    <row r="1446" spans="1:10">
      <c r="A1446" s="1">
        <v>17</v>
      </c>
      <c r="B1446" s="1" t="s">
        <v>17</v>
      </c>
      <c r="C1446" s="3">
        <v>42186</v>
      </c>
      <c r="D1446" s="1">
        <v>129.78</v>
      </c>
      <c r="E1446" s="1">
        <v>4.8658409118652344</v>
      </c>
      <c r="F1446" s="1">
        <v>4.8501443862915039</v>
      </c>
      <c r="G1446" s="1">
        <v>1</v>
      </c>
      <c r="H1446" s="1">
        <v>1</v>
      </c>
      <c r="I1446" s="1">
        <f t="shared" si="65"/>
        <v>4.7885307704701141</v>
      </c>
      <c r="J1446" s="1">
        <f t="shared" si="64"/>
        <v>1.0128669144618112</v>
      </c>
    </row>
    <row r="1447" spans="1:10">
      <c r="A1447" s="1">
        <v>18</v>
      </c>
      <c r="B1447" s="1" t="s">
        <v>18</v>
      </c>
      <c r="C1447" s="3">
        <v>42186</v>
      </c>
      <c r="D1447" s="1">
        <v>120.96377224199287</v>
      </c>
      <c r="E1447" s="1">
        <v>4.7954912185668945</v>
      </c>
      <c r="F1447" s="1">
        <v>4.7767524719238281</v>
      </c>
      <c r="G1447" s="1">
        <v>3</v>
      </c>
      <c r="H1447" s="1">
        <v>2</v>
      </c>
      <c r="I1447" s="1">
        <f t="shared" si="65"/>
        <v>4.7885307704701141</v>
      </c>
      <c r="J1447" s="1">
        <f t="shared" si="64"/>
        <v>0.99754031056479364</v>
      </c>
    </row>
    <row r="1448" spans="1:10">
      <c r="A1448" s="1">
        <v>19</v>
      </c>
      <c r="B1448" s="1" t="s">
        <v>19</v>
      </c>
      <c r="C1448" s="3">
        <v>42186</v>
      </c>
      <c r="D1448" s="1">
        <v>122.86766497461929</v>
      </c>
      <c r="E1448" s="1">
        <v>4.8111081123352051</v>
      </c>
      <c r="F1448" s="1">
        <v>4.7952980995178223</v>
      </c>
      <c r="G1448" s="1">
        <v>3</v>
      </c>
      <c r="H1448" s="1">
        <v>2</v>
      </c>
      <c r="I1448" s="1">
        <f t="shared" si="65"/>
        <v>4.7885307704701141</v>
      </c>
      <c r="J1448" s="1">
        <f t="shared" si="64"/>
        <v>1.001413237039102</v>
      </c>
    </row>
    <row r="1449" spans="1:10">
      <c r="A1449" s="1">
        <v>20</v>
      </c>
      <c r="B1449" s="1" t="s">
        <v>20</v>
      </c>
      <c r="C1449" s="3">
        <v>42186</v>
      </c>
      <c r="D1449" s="1">
        <v>124.78</v>
      </c>
      <c r="E1449" s="1">
        <v>4.8265523910522461</v>
      </c>
      <c r="F1449" s="1">
        <v>4.8136887550354004</v>
      </c>
      <c r="G1449" s="1">
        <v>2</v>
      </c>
      <c r="H1449" s="1">
        <v>2</v>
      </c>
      <c r="I1449" s="1">
        <f t="shared" si="65"/>
        <v>4.7885307704701141</v>
      </c>
      <c r="J1449" s="1">
        <f t="shared" si="64"/>
        <v>1.0052538003348397</v>
      </c>
    </row>
    <row r="1450" spans="1:10">
      <c r="A1450" s="1">
        <v>21</v>
      </c>
      <c r="B1450" s="1" t="s">
        <v>21</v>
      </c>
      <c r="C1450" s="3">
        <v>42186</v>
      </c>
      <c r="D1450" s="1">
        <v>123.05285714285714</v>
      </c>
      <c r="E1450" s="1">
        <v>4.8126139640808105</v>
      </c>
      <c r="F1450" s="1">
        <v>4.7845168113708496</v>
      </c>
      <c r="G1450" s="1">
        <v>4</v>
      </c>
      <c r="H1450" s="1">
        <v>3</v>
      </c>
      <c r="I1450" s="1">
        <f t="shared" si="65"/>
        <v>4.7885307704701141</v>
      </c>
      <c r="J1450" s="1">
        <f t="shared" si="64"/>
        <v>0.9991617556006912</v>
      </c>
    </row>
    <row r="1451" spans="1:10">
      <c r="A1451" s="1">
        <v>22</v>
      </c>
      <c r="B1451" s="1" t="s">
        <v>22</v>
      </c>
      <c r="C1451" s="3">
        <v>42186</v>
      </c>
      <c r="D1451" s="1">
        <v>119.40964912280701</v>
      </c>
      <c r="E1451" s="1">
        <v>4.782559871673584</v>
      </c>
      <c r="F1451" s="1">
        <v>4.7812905311584473</v>
      </c>
      <c r="G1451" s="1">
        <v>4</v>
      </c>
      <c r="H1451" s="1">
        <v>3</v>
      </c>
      <c r="I1451" s="1">
        <f t="shared" si="65"/>
        <v>4.7885307704701141</v>
      </c>
      <c r="J1451" s="1">
        <f t="shared" si="64"/>
        <v>0.99848800401235471</v>
      </c>
    </row>
    <row r="1452" spans="1:10">
      <c r="A1452" s="1">
        <v>23</v>
      </c>
      <c r="B1452" s="1" t="s">
        <v>23</v>
      </c>
      <c r="C1452" s="3">
        <v>42186</v>
      </c>
      <c r="D1452" s="1">
        <v>121.35058823529413</v>
      </c>
      <c r="E1452" s="1">
        <v>4.7986836433410645</v>
      </c>
      <c r="F1452" s="1">
        <v>4.7897129058837891</v>
      </c>
      <c r="G1452" s="1">
        <v>4</v>
      </c>
      <c r="H1452" s="1">
        <v>3</v>
      </c>
      <c r="I1452" s="1">
        <f t="shared" si="65"/>
        <v>4.7885307704701141</v>
      </c>
      <c r="J1452" s="1">
        <f t="shared" si="64"/>
        <v>1.000246868083414</v>
      </c>
    </row>
    <row r="1453" spans="1:10">
      <c r="A1453" s="1">
        <v>24</v>
      </c>
      <c r="B1453" s="1" t="s">
        <v>24</v>
      </c>
      <c r="C1453" s="3">
        <v>42186</v>
      </c>
      <c r="D1453" s="1">
        <v>122.1449180327869</v>
      </c>
      <c r="E1453" s="1">
        <v>4.8052082061767578</v>
      </c>
      <c r="F1453" s="1">
        <v>4.7990756034851074</v>
      </c>
      <c r="G1453" s="1">
        <v>2</v>
      </c>
      <c r="H1453" s="1">
        <v>2</v>
      </c>
      <c r="I1453" s="1">
        <f t="shared" si="65"/>
        <v>4.7885307704701141</v>
      </c>
      <c r="J1453" s="1">
        <f t="shared" si="64"/>
        <v>1.0022021019641392</v>
      </c>
    </row>
    <row r="1454" spans="1:10">
      <c r="A1454" s="1">
        <v>25</v>
      </c>
      <c r="B1454" s="1" t="s">
        <v>25</v>
      </c>
      <c r="C1454" s="3">
        <v>42186</v>
      </c>
      <c r="D1454" s="1">
        <v>121.46704347826088</v>
      </c>
      <c r="E1454" s="1">
        <v>4.7996430397033691</v>
      </c>
      <c r="F1454" s="1">
        <v>4.7887158393859863</v>
      </c>
      <c r="G1454" s="1">
        <v>3</v>
      </c>
      <c r="H1454" s="1">
        <v>2</v>
      </c>
      <c r="I1454" s="1">
        <f t="shared" si="65"/>
        <v>4.7885307704701141</v>
      </c>
      <c r="J1454" s="1">
        <f t="shared" si="64"/>
        <v>1.0000386483714407</v>
      </c>
    </row>
    <row r="1455" spans="1:10">
      <c r="A1455" s="1">
        <v>26</v>
      </c>
      <c r="B1455" s="1" t="s">
        <v>26</v>
      </c>
      <c r="C1455" s="3">
        <v>42186</v>
      </c>
      <c r="D1455" s="1">
        <v>119.82</v>
      </c>
      <c r="E1455" s="1">
        <v>4.7859907150268555</v>
      </c>
      <c r="F1455" s="1">
        <v>4.7730274200439453</v>
      </c>
      <c r="G1455" s="1">
        <v>4</v>
      </c>
      <c r="H1455" s="1">
        <v>3</v>
      </c>
      <c r="I1455" s="1">
        <f t="shared" si="65"/>
        <v>4.7885307704701141</v>
      </c>
      <c r="J1455" s="1">
        <f t="shared" si="64"/>
        <v>0.996762399330965</v>
      </c>
    </row>
    <row r="1456" spans="1:10">
      <c r="A1456" s="1">
        <v>27</v>
      </c>
      <c r="B1456" s="1" t="s">
        <v>27</v>
      </c>
      <c r="C1456" s="3">
        <v>42186</v>
      </c>
      <c r="D1456" s="1">
        <v>119.96854103343466</v>
      </c>
      <c r="E1456" s="1">
        <v>4.7872295379638672</v>
      </c>
      <c r="F1456" s="1">
        <v>4.7747759819030762</v>
      </c>
      <c r="G1456" s="1">
        <v>2</v>
      </c>
      <c r="H1456" s="1">
        <v>2</v>
      </c>
      <c r="I1456" s="1">
        <f t="shared" si="65"/>
        <v>4.7885307704701141</v>
      </c>
      <c r="J1456" s="1">
        <f t="shared" si="64"/>
        <v>0.99712755556425348</v>
      </c>
    </row>
    <row r="1457" spans="1:10">
      <c r="A1457" s="1">
        <v>28</v>
      </c>
      <c r="B1457" s="1" t="s">
        <v>28</v>
      </c>
      <c r="C1457" s="3">
        <v>42186</v>
      </c>
      <c r="D1457" s="1">
        <v>122.05</v>
      </c>
      <c r="E1457" s="1">
        <v>4.8044309616088867</v>
      </c>
      <c r="F1457" s="1">
        <v>4.7908425331115723</v>
      </c>
      <c r="G1457" s="1">
        <v>2</v>
      </c>
      <c r="H1457" s="1">
        <v>2</v>
      </c>
      <c r="I1457" s="1">
        <f t="shared" si="65"/>
        <v>4.7885307704701141</v>
      </c>
      <c r="J1457" s="1">
        <f t="shared" si="64"/>
        <v>1.0004827707604416</v>
      </c>
    </row>
    <row r="1458" spans="1:10">
      <c r="A1458" s="1">
        <v>29</v>
      </c>
      <c r="B1458" s="1" t="s">
        <v>29</v>
      </c>
      <c r="C1458" s="3">
        <v>42186</v>
      </c>
      <c r="D1458" s="1">
        <v>118.87277777777778</v>
      </c>
      <c r="E1458" s="1">
        <v>4.7780537605285645</v>
      </c>
      <c r="F1458" s="1">
        <v>4.7688384056091309</v>
      </c>
      <c r="G1458" s="1">
        <v>5</v>
      </c>
      <c r="H1458" s="1">
        <v>4</v>
      </c>
      <c r="I1458" s="1">
        <f t="shared" si="65"/>
        <v>4.7885307704701141</v>
      </c>
      <c r="J1458" s="1">
        <f t="shared" si="64"/>
        <v>0.99588759771944624</v>
      </c>
    </row>
    <row r="1459" spans="1:10">
      <c r="A1459" s="1">
        <v>30</v>
      </c>
      <c r="B1459" s="1" t="s">
        <v>30</v>
      </c>
      <c r="C1459" s="3">
        <v>42186</v>
      </c>
      <c r="D1459" s="1">
        <v>121.15</v>
      </c>
      <c r="E1459" s="1">
        <v>4.7970294952392578</v>
      </c>
      <c r="F1459" s="1">
        <v>4.780364990234375</v>
      </c>
      <c r="G1459" s="1">
        <v>4</v>
      </c>
      <c r="H1459" s="1">
        <v>3</v>
      </c>
      <c r="I1459" s="1">
        <f t="shared" si="65"/>
        <v>4.7885307704701141</v>
      </c>
      <c r="J1459" s="1">
        <f t="shared" si="64"/>
        <v>0.99829472115202944</v>
      </c>
    </row>
    <row r="1460" spans="1:10">
      <c r="A1460" s="1">
        <v>31</v>
      </c>
      <c r="B1460" s="1" t="s">
        <v>31</v>
      </c>
      <c r="C1460" s="3">
        <v>42186</v>
      </c>
      <c r="D1460" s="1">
        <v>124.24325842696629</v>
      </c>
      <c r="E1460" s="1">
        <v>4.8222413063049316</v>
      </c>
      <c r="F1460" s="1">
        <v>4.8128395080566406</v>
      </c>
      <c r="G1460" s="1">
        <v>2</v>
      </c>
      <c r="H1460" s="1">
        <v>2</v>
      </c>
      <c r="I1460" s="1">
        <f t="shared" si="65"/>
        <v>4.7885307704701141</v>
      </c>
      <c r="J1460" s="1">
        <f t="shared" si="64"/>
        <v>1.0050764501162723</v>
      </c>
    </row>
    <row r="1461" spans="1:10">
      <c r="A1461" s="1">
        <v>32</v>
      </c>
      <c r="B1461" s="1" t="s">
        <v>32</v>
      </c>
      <c r="C1461" s="3">
        <v>42186</v>
      </c>
      <c r="D1461" s="1">
        <v>118.34740740740742</v>
      </c>
      <c r="E1461" s="1">
        <v>4.7736244201660156</v>
      </c>
      <c r="F1461" s="1">
        <v>4.7630419731140137</v>
      </c>
      <c r="G1461" s="1">
        <v>4</v>
      </c>
      <c r="H1461" s="1">
        <v>3</v>
      </c>
      <c r="I1461" s="1">
        <f t="shared" si="65"/>
        <v>4.7885307704701141</v>
      </c>
      <c r="J1461" s="1">
        <f t="shared" si="64"/>
        <v>0.99467711526189106</v>
      </c>
    </row>
    <row r="1462" spans="1:10">
      <c r="A1462" s="1">
        <v>33</v>
      </c>
      <c r="B1462" s="1" t="s">
        <v>33</v>
      </c>
      <c r="C1462" s="3">
        <v>42186</v>
      </c>
      <c r="D1462" s="1">
        <v>122.81092436974791</v>
      </c>
      <c r="E1462" s="1">
        <v>4.8106460571289063</v>
      </c>
      <c r="F1462" s="1">
        <v>4.8015947341918945</v>
      </c>
      <c r="G1462" s="1">
        <v>2</v>
      </c>
      <c r="H1462" s="1">
        <v>2</v>
      </c>
      <c r="I1462" s="1">
        <f t="shared" si="65"/>
        <v>4.7885307704701141</v>
      </c>
      <c r="J1462" s="1">
        <f t="shared" si="64"/>
        <v>1.0027281778791823</v>
      </c>
    </row>
    <row r="1463" spans="1:10">
      <c r="A1463" s="1">
        <v>34</v>
      </c>
      <c r="B1463" s="1" t="s">
        <v>34</v>
      </c>
      <c r="C1463" s="3">
        <v>42186</v>
      </c>
      <c r="D1463" s="1">
        <v>118.7</v>
      </c>
      <c r="E1463" s="1">
        <v>4.7765994071960449</v>
      </c>
      <c r="F1463" s="1">
        <v>4.7699770927429199</v>
      </c>
      <c r="G1463" s="1">
        <v>5</v>
      </c>
      <c r="H1463" s="1">
        <v>4</v>
      </c>
      <c r="I1463" s="1">
        <f t="shared" si="65"/>
        <v>4.7885307704701141</v>
      </c>
      <c r="J1463" s="1">
        <f t="shared" si="64"/>
        <v>0.99612539239768261</v>
      </c>
    </row>
    <row r="1464" spans="1:10">
      <c r="A1464" s="1">
        <v>1</v>
      </c>
      <c r="B1464" s="1" t="s">
        <v>1</v>
      </c>
      <c r="C1464" s="4">
        <v>42217</v>
      </c>
      <c r="D1464" s="1">
        <v>116.27370370370369</v>
      </c>
      <c r="E1464" s="1">
        <v>4.7559471130371094</v>
      </c>
      <c r="F1464" s="1">
        <v>4.7511863708496094</v>
      </c>
      <c r="G1464" s="1">
        <v>5</v>
      </c>
      <c r="H1464" s="1">
        <v>4</v>
      </c>
      <c r="I1464" s="1">
        <f>AVERAGE(F1464:F1497)</f>
        <v>4.7926777390872735</v>
      </c>
      <c r="J1464" s="1">
        <f t="shared" si="64"/>
        <v>0.99134275857955645</v>
      </c>
    </row>
    <row r="1465" spans="1:10">
      <c r="A1465" s="1">
        <v>2</v>
      </c>
      <c r="B1465" s="1" t="s">
        <v>2</v>
      </c>
      <c r="C1465" s="4">
        <v>42217</v>
      </c>
      <c r="D1465" s="1">
        <v>120.392</v>
      </c>
      <c r="E1465" s="1">
        <v>4.7907528877258301</v>
      </c>
      <c r="F1465" s="1">
        <v>4.7798008918762207</v>
      </c>
      <c r="G1465" s="1">
        <v>4</v>
      </c>
      <c r="H1465" s="1">
        <v>3</v>
      </c>
      <c r="I1465" s="1">
        <f>I1464</f>
        <v>4.7926777390872735</v>
      </c>
      <c r="J1465" s="1">
        <f t="shared" si="64"/>
        <v>0.99731322490013585</v>
      </c>
    </row>
    <row r="1466" spans="1:10">
      <c r="A1466" s="1">
        <v>3</v>
      </c>
      <c r="B1466" s="1" t="s">
        <v>3</v>
      </c>
      <c r="C1466" s="4">
        <v>42217</v>
      </c>
      <c r="D1466" s="1">
        <v>124.39777777777775</v>
      </c>
      <c r="E1466" s="1">
        <v>4.8234844207763672</v>
      </c>
      <c r="F1466" s="1">
        <v>4.8144841194152832</v>
      </c>
      <c r="G1466" s="1">
        <v>1</v>
      </c>
      <c r="H1466" s="1">
        <v>1</v>
      </c>
      <c r="I1466" s="1">
        <f t="shared" ref="I1466:I1497" si="66">I1465</f>
        <v>4.7926777390872735</v>
      </c>
      <c r="J1466" s="1">
        <f t="shared" si="64"/>
        <v>1.0045499366982606</v>
      </c>
    </row>
    <row r="1467" spans="1:10">
      <c r="A1467" s="1">
        <v>4</v>
      </c>
      <c r="B1467" s="1" t="s">
        <v>4</v>
      </c>
      <c r="C1467" s="4">
        <v>42217</v>
      </c>
      <c r="D1467" s="1">
        <v>127.826404494382</v>
      </c>
      <c r="E1467" s="1">
        <v>4.8506731986999512</v>
      </c>
      <c r="F1467" s="1">
        <v>4.8348779678344727</v>
      </c>
      <c r="G1467" s="1">
        <v>1</v>
      </c>
      <c r="H1467" s="1">
        <v>1</v>
      </c>
      <c r="I1467" s="1">
        <f t="shared" si="66"/>
        <v>4.7926777390872735</v>
      </c>
      <c r="J1467" s="1">
        <f t="shared" si="64"/>
        <v>1.0088051463178986</v>
      </c>
    </row>
    <row r="1468" spans="1:10">
      <c r="A1468" s="1">
        <v>5</v>
      </c>
      <c r="B1468" s="1" t="s">
        <v>5</v>
      </c>
      <c r="C1468" s="4">
        <v>42217</v>
      </c>
      <c r="D1468" s="1">
        <v>128.41</v>
      </c>
      <c r="E1468" s="1">
        <v>4.8552284240722656</v>
      </c>
      <c r="F1468" s="1">
        <v>4.8333268165588379</v>
      </c>
      <c r="G1468" s="1">
        <v>1</v>
      </c>
      <c r="H1468" s="1">
        <v>1</v>
      </c>
      <c r="I1468" s="1">
        <f t="shared" si="66"/>
        <v>4.7926777390872735</v>
      </c>
      <c r="J1468" s="1">
        <f t="shared" si="64"/>
        <v>1.0084814960830866</v>
      </c>
    </row>
    <row r="1469" spans="1:10">
      <c r="A1469" s="1">
        <v>6</v>
      </c>
      <c r="B1469" s="1" t="s">
        <v>6</v>
      </c>
      <c r="C1469" s="4">
        <v>42217</v>
      </c>
      <c r="D1469" s="1">
        <v>117.52</v>
      </c>
      <c r="E1469" s="1">
        <v>4.766608715057373</v>
      </c>
      <c r="F1469" s="1">
        <v>4.7571554183959961</v>
      </c>
      <c r="G1469" s="1">
        <v>5</v>
      </c>
      <c r="H1469" s="1">
        <v>4</v>
      </c>
      <c r="I1469" s="1">
        <f t="shared" si="66"/>
        <v>4.7926777390872735</v>
      </c>
      <c r="J1469" s="1">
        <f t="shared" si="64"/>
        <v>0.99258821005185249</v>
      </c>
    </row>
    <row r="1470" spans="1:10">
      <c r="A1470" s="1">
        <v>7</v>
      </c>
      <c r="B1470" s="1" t="s">
        <v>7</v>
      </c>
      <c r="C1470" s="4">
        <v>42217</v>
      </c>
      <c r="D1470" s="1">
        <v>120.58500000000001</v>
      </c>
      <c r="E1470" s="1">
        <v>4.7923550605773926</v>
      </c>
      <c r="F1470" s="1">
        <v>4.7751226425170898</v>
      </c>
      <c r="G1470" s="1">
        <v>4</v>
      </c>
      <c r="H1470" s="1">
        <v>3</v>
      </c>
      <c r="I1470" s="1">
        <f t="shared" si="66"/>
        <v>4.7926777390872735</v>
      </c>
      <c r="J1470" s="1">
        <f t="shared" si="64"/>
        <v>0.99633710056759905</v>
      </c>
    </row>
    <row r="1471" spans="1:10">
      <c r="A1471" s="1">
        <v>8</v>
      </c>
      <c r="B1471" s="1" t="s">
        <v>8</v>
      </c>
      <c r="C1471" s="4">
        <v>42217</v>
      </c>
      <c r="D1471" s="1">
        <v>122.37</v>
      </c>
      <c r="E1471" s="1">
        <v>4.8070492744445801</v>
      </c>
      <c r="F1471" s="1">
        <v>4.7920293807983398</v>
      </c>
      <c r="G1471" s="1">
        <v>3</v>
      </c>
      <c r="H1471" s="1">
        <v>2</v>
      </c>
      <c r="I1471" s="1">
        <f t="shared" si="66"/>
        <v>4.7926777390872735</v>
      </c>
      <c r="J1471" s="1">
        <f t="shared" si="64"/>
        <v>0.99986471898921014</v>
      </c>
    </row>
    <row r="1472" spans="1:10">
      <c r="A1472" s="1">
        <v>9</v>
      </c>
      <c r="B1472" s="1" t="s">
        <v>9</v>
      </c>
      <c r="C1472" s="4">
        <v>42217</v>
      </c>
      <c r="D1472" s="1">
        <v>121.26799999999999</v>
      </c>
      <c r="E1472" s="1">
        <v>4.7980031967163086</v>
      </c>
      <c r="F1472" s="1">
        <v>4.7845478057861328</v>
      </c>
      <c r="G1472" s="1">
        <v>4</v>
      </c>
      <c r="H1472" s="1">
        <v>3</v>
      </c>
      <c r="I1472" s="1">
        <f t="shared" si="66"/>
        <v>4.7926777390872735</v>
      </c>
      <c r="J1472" s="1">
        <f t="shared" si="64"/>
        <v>0.99830367620279659</v>
      </c>
    </row>
    <row r="1473" spans="1:10">
      <c r="A1473" s="1">
        <v>10</v>
      </c>
      <c r="B1473" s="1" t="s">
        <v>10</v>
      </c>
      <c r="C1473" s="4">
        <v>42217</v>
      </c>
      <c r="D1473" s="1">
        <v>120.29565099945975</v>
      </c>
      <c r="E1473" s="1">
        <v>4.789952278137207</v>
      </c>
      <c r="F1473" s="1">
        <v>4.7777433395385742</v>
      </c>
      <c r="G1473" s="1">
        <v>4</v>
      </c>
      <c r="H1473" s="1">
        <v>3</v>
      </c>
      <c r="I1473" s="1">
        <f t="shared" si="66"/>
        <v>4.7926777390872735</v>
      </c>
      <c r="J1473" s="1">
        <f t="shared" si="64"/>
        <v>0.99688391326066017</v>
      </c>
    </row>
    <row r="1474" spans="1:10">
      <c r="A1474" s="1">
        <v>11</v>
      </c>
      <c r="B1474" s="1" t="s">
        <v>11</v>
      </c>
      <c r="C1474" s="4">
        <v>42217</v>
      </c>
      <c r="D1474" s="1">
        <v>120.60992319508448</v>
      </c>
      <c r="E1474" s="1">
        <v>4.7925615310668945</v>
      </c>
      <c r="F1474" s="1">
        <v>4.7826566696166992</v>
      </c>
      <c r="G1474" s="1">
        <v>4</v>
      </c>
      <c r="H1474" s="1">
        <v>3</v>
      </c>
      <c r="I1474" s="1">
        <f t="shared" si="66"/>
        <v>4.7926777390872735</v>
      </c>
      <c r="J1474" s="1">
        <f t="shared" si="64"/>
        <v>0.99790908756730168</v>
      </c>
    </row>
    <row r="1475" spans="1:10">
      <c r="A1475" s="1">
        <v>12</v>
      </c>
      <c r="B1475" s="1" t="s">
        <v>12</v>
      </c>
      <c r="C1475" s="4">
        <v>42217</v>
      </c>
      <c r="D1475" s="1">
        <v>120.55877394636016</v>
      </c>
      <c r="E1475" s="1">
        <v>4.792137622833252</v>
      </c>
      <c r="F1475" s="1">
        <v>4.7834692001342773</v>
      </c>
      <c r="G1475" s="1">
        <v>4</v>
      </c>
      <c r="H1475" s="1">
        <v>3</v>
      </c>
      <c r="I1475" s="1">
        <f t="shared" si="66"/>
        <v>4.7926777390872735</v>
      </c>
      <c r="J1475" s="1">
        <f t="shared" ref="J1475:J1538" si="67">F1475/I1475</f>
        <v>0.99807862338043418</v>
      </c>
    </row>
    <row r="1476" spans="1:10">
      <c r="A1476" s="1">
        <v>13</v>
      </c>
      <c r="B1476" s="1" t="s">
        <v>13</v>
      </c>
      <c r="C1476" s="4">
        <v>42217</v>
      </c>
      <c r="D1476" s="1">
        <v>127.204609375</v>
      </c>
      <c r="E1476" s="1">
        <v>4.845797061920166</v>
      </c>
      <c r="F1476" s="1">
        <v>4.8310322761535645</v>
      </c>
      <c r="G1476" s="1">
        <v>1</v>
      </c>
      <c r="H1476" s="1">
        <v>1</v>
      </c>
      <c r="I1476" s="1">
        <f t="shared" si="66"/>
        <v>4.7926777390872735</v>
      </c>
      <c r="J1476" s="1">
        <f t="shared" si="67"/>
        <v>1.0080027364981137</v>
      </c>
    </row>
    <row r="1477" spans="1:10">
      <c r="A1477" s="1">
        <v>14</v>
      </c>
      <c r="B1477" s="1" t="s">
        <v>14</v>
      </c>
      <c r="C1477" s="4">
        <v>42217</v>
      </c>
      <c r="D1477" s="1">
        <v>119.09583892617448</v>
      </c>
      <c r="E1477" s="1">
        <v>4.7799286842346191</v>
      </c>
      <c r="F1477" s="1">
        <v>4.7767763137817383</v>
      </c>
      <c r="G1477" s="1">
        <v>3</v>
      </c>
      <c r="H1477" s="1">
        <v>2</v>
      </c>
      <c r="I1477" s="1">
        <f t="shared" si="66"/>
        <v>4.7926777390872735</v>
      </c>
      <c r="J1477" s="1">
        <f t="shared" si="67"/>
        <v>0.9966821417647489</v>
      </c>
    </row>
    <row r="1478" spans="1:10">
      <c r="A1478" s="1">
        <v>15</v>
      </c>
      <c r="B1478" s="1" t="s">
        <v>15</v>
      </c>
      <c r="C1478" s="4">
        <v>42217</v>
      </c>
      <c r="D1478" s="1">
        <v>119.60028169014085</v>
      </c>
      <c r="E1478" s="1">
        <v>4.7841553688049316</v>
      </c>
      <c r="F1478" s="1">
        <v>4.7766776084899902</v>
      </c>
      <c r="G1478" s="1">
        <v>4</v>
      </c>
      <c r="H1478" s="1">
        <v>3</v>
      </c>
      <c r="I1478" s="1">
        <f t="shared" si="66"/>
        <v>4.7926777390872735</v>
      </c>
      <c r="J1478" s="1">
        <f t="shared" si="67"/>
        <v>0.99666154674519591</v>
      </c>
    </row>
    <row r="1479" spans="1:10">
      <c r="A1479" s="1">
        <v>16</v>
      </c>
      <c r="B1479" s="1" t="s">
        <v>16</v>
      </c>
      <c r="C1479" s="4">
        <v>42217</v>
      </c>
      <c r="D1479" s="1">
        <v>124.05782608695651</v>
      </c>
      <c r="E1479" s="1">
        <v>4.8207478523254395</v>
      </c>
      <c r="F1479" s="1">
        <v>4.8104791641235352</v>
      </c>
      <c r="G1479" s="1">
        <v>2</v>
      </c>
      <c r="H1479" s="1">
        <v>2</v>
      </c>
      <c r="I1479" s="1">
        <f t="shared" si="66"/>
        <v>4.7926777390872735</v>
      </c>
      <c r="J1479" s="1">
        <f t="shared" si="67"/>
        <v>1.0037142962672161</v>
      </c>
    </row>
    <row r="1480" spans="1:10">
      <c r="A1480" s="1">
        <v>17</v>
      </c>
      <c r="B1480" s="1" t="s">
        <v>17</v>
      </c>
      <c r="C1480" s="4">
        <v>42217</v>
      </c>
      <c r="D1480" s="1">
        <v>129.58000000000001</v>
      </c>
      <c r="E1480" s="1">
        <v>4.8642983436584473</v>
      </c>
      <c r="F1480" s="1">
        <v>4.855158805847168</v>
      </c>
      <c r="G1480" s="1">
        <v>1</v>
      </c>
      <c r="H1480" s="1">
        <v>1</v>
      </c>
      <c r="I1480" s="1">
        <f t="shared" si="66"/>
        <v>4.7926777390872735</v>
      </c>
      <c r="J1480" s="1">
        <f t="shared" si="67"/>
        <v>1.0130367761325412</v>
      </c>
    </row>
    <row r="1481" spans="1:10">
      <c r="A1481" s="1">
        <v>18</v>
      </c>
      <c r="B1481" s="1" t="s">
        <v>18</v>
      </c>
      <c r="C1481" s="4">
        <v>42217</v>
      </c>
      <c r="D1481" s="1">
        <v>121.6344128113879</v>
      </c>
      <c r="E1481" s="1">
        <v>4.8010201454162598</v>
      </c>
      <c r="F1481" s="1">
        <v>4.7810955047607422</v>
      </c>
      <c r="G1481" s="1">
        <v>3</v>
      </c>
      <c r="H1481" s="1">
        <v>2</v>
      </c>
      <c r="I1481" s="1">
        <f t="shared" si="66"/>
        <v>4.7926777390872735</v>
      </c>
      <c r="J1481" s="1">
        <f t="shared" si="67"/>
        <v>0.99758334798267967</v>
      </c>
    </row>
    <row r="1482" spans="1:10">
      <c r="A1482" s="1">
        <v>19</v>
      </c>
      <c r="B1482" s="1" t="s">
        <v>19</v>
      </c>
      <c r="C1482" s="4">
        <v>42217</v>
      </c>
      <c r="D1482" s="1">
        <v>123.2307614213198</v>
      </c>
      <c r="E1482" s="1">
        <v>4.814058780670166</v>
      </c>
      <c r="F1482" s="1">
        <v>4.7994451522827148</v>
      </c>
      <c r="G1482" s="1">
        <v>3</v>
      </c>
      <c r="H1482" s="1">
        <v>2</v>
      </c>
      <c r="I1482" s="1">
        <f t="shared" si="66"/>
        <v>4.7926777390872735</v>
      </c>
      <c r="J1482" s="1">
        <f t="shared" si="67"/>
        <v>1.0014120317625883</v>
      </c>
    </row>
    <row r="1483" spans="1:10">
      <c r="A1483" s="1">
        <v>20</v>
      </c>
      <c r="B1483" s="1" t="s">
        <v>20</v>
      </c>
      <c r="C1483" s="4">
        <v>42217</v>
      </c>
      <c r="D1483" s="1">
        <v>126.73</v>
      </c>
      <c r="E1483" s="1">
        <v>4.8420586585998535</v>
      </c>
      <c r="F1483" s="1">
        <v>4.8180456161499023</v>
      </c>
      <c r="G1483" s="1">
        <v>2</v>
      </c>
      <c r="H1483" s="1">
        <v>2</v>
      </c>
      <c r="I1483" s="1">
        <f t="shared" si="66"/>
        <v>4.7926777390872735</v>
      </c>
      <c r="J1483" s="1">
        <f t="shared" si="67"/>
        <v>1.0052930487805884</v>
      </c>
    </row>
    <row r="1484" spans="1:10">
      <c r="A1484" s="1">
        <v>21</v>
      </c>
      <c r="B1484" s="1" t="s">
        <v>21</v>
      </c>
      <c r="C1484" s="4">
        <v>42217</v>
      </c>
      <c r="D1484" s="1">
        <v>121.18809523809523</v>
      </c>
      <c r="E1484" s="1">
        <v>4.7973437309265137</v>
      </c>
      <c r="F1484" s="1">
        <v>4.7885951995849609</v>
      </c>
      <c r="G1484" s="1">
        <v>4</v>
      </c>
      <c r="H1484" s="1">
        <v>3</v>
      </c>
      <c r="I1484" s="1">
        <f t="shared" si="66"/>
        <v>4.7926777390872735</v>
      </c>
      <c r="J1484" s="1">
        <f t="shared" si="67"/>
        <v>0.99914817149732038</v>
      </c>
    </row>
    <row r="1485" spans="1:10">
      <c r="A1485" s="1">
        <v>22</v>
      </c>
      <c r="B1485" s="1" t="s">
        <v>22</v>
      </c>
      <c r="C1485" s="4">
        <v>42217</v>
      </c>
      <c r="D1485" s="1">
        <v>119.87307017543858</v>
      </c>
      <c r="E1485" s="1">
        <v>4.786433219909668</v>
      </c>
      <c r="F1485" s="1">
        <v>4.7850117683410645</v>
      </c>
      <c r="G1485" s="1">
        <v>4</v>
      </c>
      <c r="H1485" s="1">
        <v>3</v>
      </c>
      <c r="I1485" s="1">
        <f t="shared" si="66"/>
        <v>4.7926777390872735</v>
      </c>
      <c r="J1485" s="1">
        <f t="shared" si="67"/>
        <v>0.99840048274398085</v>
      </c>
    </row>
    <row r="1486" spans="1:10">
      <c r="A1486" s="1">
        <v>23</v>
      </c>
      <c r="B1486" s="1" t="s">
        <v>23</v>
      </c>
      <c r="C1486" s="4">
        <v>42217</v>
      </c>
      <c r="D1486" s="1">
        <v>120.45955882352942</v>
      </c>
      <c r="E1486" s="1">
        <v>4.7913141250610352</v>
      </c>
      <c r="F1486" s="1">
        <v>4.7936921119689941</v>
      </c>
      <c r="G1486" s="1">
        <v>4</v>
      </c>
      <c r="H1486" s="1">
        <v>3</v>
      </c>
      <c r="I1486" s="1">
        <f t="shared" si="66"/>
        <v>4.7926777390872735</v>
      </c>
      <c r="J1486" s="1">
        <f t="shared" si="67"/>
        <v>1.0002116505504737</v>
      </c>
    </row>
    <row r="1487" spans="1:10">
      <c r="A1487" s="1">
        <v>24</v>
      </c>
      <c r="B1487" s="1" t="s">
        <v>24</v>
      </c>
      <c r="C1487" s="4">
        <v>42217</v>
      </c>
      <c r="D1487" s="1">
        <v>121.36606557377051</v>
      </c>
      <c r="E1487" s="1">
        <v>4.7988114356994629</v>
      </c>
      <c r="F1487" s="1">
        <v>4.8032970428466797</v>
      </c>
      <c r="G1487" s="1">
        <v>2</v>
      </c>
      <c r="H1487" s="1">
        <v>2</v>
      </c>
      <c r="I1487" s="1">
        <f t="shared" si="66"/>
        <v>4.7926777390872735</v>
      </c>
      <c r="J1487" s="1">
        <f t="shared" si="67"/>
        <v>1.0022157349893983</v>
      </c>
    </row>
    <row r="1488" spans="1:10">
      <c r="A1488" s="1">
        <v>25</v>
      </c>
      <c r="B1488" s="1" t="s">
        <v>25</v>
      </c>
      <c r="C1488" s="4">
        <v>42217</v>
      </c>
      <c r="D1488" s="1">
        <v>122.00943478260871</v>
      </c>
      <c r="E1488" s="1">
        <v>4.8040986061096191</v>
      </c>
      <c r="F1488" s="1">
        <v>4.7927675247192383</v>
      </c>
      <c r="G1488" s="1">
        <v>3</v>
      </c>
      <c r="H1488" s="1">
        <v>2</v>
      </c>
      <c r="I1488" s="1">
        <f t="shared" si="66"/>
        <v>4.7926777390872735</v>
      </c>
      <c r="J1488" s="1">
        <f t="shared" si="67"/>
        <v>1.0000187339180417</v>
      </c>
    </row>
    <row r="1489" spans="1:10">
      <c r="A1489" s="1">
        <v>26</v>
      </c>
      <c r="B1489" s="1" t="s">
        <v>26</v>
      </c>
      <c r="C1489" s="4">
        <v>42217</v>
      </c>
      <c r="D1489" s="1">
        <v>119.58</v>
      </c>
      <c r="E1489" s="1">
        <v>4.7839856147766113</v>
      </c>
      <c r="F1489" s="1">
        <v>4.7772579193115234</v>
      </c>
      <c r="G1489" s="1">
        <v>4</v>
      </c>
      <c r="H1489" s="1">
        <v>3</v>
      </c>
      <c r="I1489" s="1">
        <f t="shared" si="66"/>
        <v>4.7926777390872735</v>
      </c>
      <c r="J1489" s="1">
        <f t="shared" si="67"/>
        <v>0.99678262954131225</v>
      </c>
    </row>
    <row r="1490" spans="1:10">
      <c r="A1490" s="1">
        <v>27</v>
      </c>
      <c r="B1490" s="1" t="s">
        <v>27</v>
      </c>
      <c r="C1490" s="4">
        <v>42217</v>
      </c>
      <c r="D1490" s="1">
        <v>120.41346504559273</v>
      </c>
      <c r="E1490" s="1">
        <v>4.790931224822998</v>
      </c>
      <c r="F1490" s="1">
        <v>4.7791943550109863</v>
      </c>
      <c r="G1490" s="1">
        <v>2</v>
      </c>
      <c r="H1490" s="1">
        <v>2</v>
      </c>
      <c r="I1490" s="1">
        <f t="shared" si="66"/>
        <v>4.7926777390872735</v>
      </c>
      <c r="J1490" s="1">
        <f t="shared" si="67"/>
        <v>0.99718666999737504</v>
      </c>
    </row>
    <row r="1491" spans="1:10">
      <c r="A1491" s="1">
        <v>28</v>
      </c>
      <c r="B1491" s="1" t="s">
        <v>28</v>
      </c>
      <c r="C1491" s="4">
        <v>42217</v>
      </c>
      <c r="D1491" s="1">
        <v>121.14</v>
      </c>
      <c r="E1491" s="1">
        <v>4.7969470024108887</v>
      </c>
      <c r="F1491" s="1">
        <v>4.7949209213256836</v>
      </c>
      <c r="G1491" s="1">
        <v>2</v>
      </c>
      <c r="H1491" s="1">
        <v>2</v>
      </c>
      <c r="I1491" s="1">
        <f t="shared" si="66"/>
        <v>4.7926777390872735</v>
      </c>
      <c r="J1491" s="1">
        <f t="shared" si="67"/>
        <v>1.0004680436199822</v>
      </c>
    </row>
    <row r="1492" spans="1:10">
      <c r="A1492" s="1">
        <v>29</v>
      </c>
      <c r="B1492" s="1" t="s">
        <v>29</v>
      </c>
      <c r="C1492" s="4">
        <v>42217</v>
      </c>
      <c r="D1492" s="1">
        <v>119.2638888888889</v>
      </c>
      <c r="E1492" s="1">
        <v>4.7813386917114258</v>
      </c>
      <c r="F1492" s="1">
        <v>4.7726516723632813</v>
      </c>
      <c r="G1492" s="1">
        <v>5</v>
      </c>
      <c r="H1492" s="1">
        <v>4</v>
      </c>
      <c r="I1492" s="1">
        <f t="shared" si="66"/>
        <v>4.7926777390872735</v>
      </c>
      <c r="J1492" s="1">
        <f t="shared" si="67"/>
        <v>0.99582152862883577</v>
      </c>
    </row>
    <row r="1493" spans="1:10">
      <c r="A1493" s="1">
        <v>30</v>
      </c>
      <c r="B1493" s="1" t="s">
        <v>30</v>
      </c>
      <c r="C1493" s="4">
        <v>42217</v>
      </c>
      <c r="D1493" s="1">
        <v>120.51</v>
      </c>
      <c r="E1493" s="1">
        <v>4.7917327880859375</v>
      </c>
      <c r="F1493" s="1">
        <v>4.7846732139587402</v>
      </c>
      <c r="G1493" s="1">
        <v>4</v>
      </c>
      <c r="H1493" s="1">
        <v>3</v>
      </c>
      <c r="I1493" s="1">
        <f t="shared" si="66"/>
        <v>4.7926777390872735</v>
      </c>
      <c r="J1493" s="1">
        <f t="shared" si="67"/>
        <v>0.99832984282184234</v>
      </c>
    </row>
    <row r="1494" spans="1:10">
      <c r="A1494" s="1">
        <v>31</v>
      </c>
      <c r="B1494" s="1" t="s">
        <v>31</v>
      </c>
      <c r="C1494" s="4">
        <v>42217</v>
      </c>
      <c r="D1494" s="1">
        <v>124.73550561797754</v>
      </c>
      <c r="E1494" s="1">
        <v>4.8261957168579102</v>
      </c>
      <c r="F1494" s="1">
        <v>4.8172025680541992</v>
      </c>
      <c r="G1494" s="1">
        <v>2</v>
      </c>
      <c r="H1494" s="1">
        <v>2</v>
      </c>
      <c r="I1494" s="1">
        <f t="shared" si="66"/>
        <v>4.7926777390872735</v>
      </c>
      <c r="J1494" s="1">
        <f t="shared" si="67"/>
        <v>1.0051171454251786</v>
      </c>
    </row>
    <row r="1495" spans="1:10">
      <c r="A1495" s="1">
        <v>32</v>
      </c>
      <c r="B1495" s="1" t="s">
        <v>32</v>
      </c>
      <c r="C1495" s="4">
        <v>42217</v>
      </c>
      <c r="D1495" s="1">
        <v>118.69454545454546</v>
      </c>
      <c r="E1495" s="1">
        <v>4.7765531539916992</v>
      </c>
      <c r="F1495" s="1">
        <v>4.7670955657958984</v>
      </c>
      <c r="G1495" s="1">
        <v>4</v>
      </c>
      <c r="H1495" s="1">
        <v>3</v>
      </c>
      <c r="I1495" s="1">
        <f t="shared" si="66"/>
        <v>4.7926777390872735</v>
      </c>
      <c r="J1495" s="1">
        <f t="shared" si="67"/>
        <v>0.99466223796297915</v>
      </c>
    </row>
    <row r="1496" spans="1:10">
      <c r="A1496" s="1">
        <v>33</v>
      </c>
      <c r="B1496" s="1" t="s">
        <v>33</v>
      </c>
      <c r="C1496" s="4">
        <v>42217</v>
      </c>
      <c r="D1496" s="1">
        <v>123.33220588235295</v>
      </c>
      <c r="E1496" s="1">
        <v>4.8148818016052246</v>
      </c>
      <c r="F1496" s="1">
        <v>4.8061718940734863</v>
      </c>
      <c r="G1496" s="1">
        <v>2</v>
      </c>
      <c r="H1496" s="1">
        <v>2</v>
      </c>
      <c r="I1496" s="1">
        <f t="shared" si="66"/>
        <v>4.7926777390872735</v>
      </c>
      <c r="J1496" s="1">
        <f t="shared" si="67"/>
        <v>1.0028155773704874</v>
      </c>
    </row>
    <row r="1497" spans="1:10">
      <c r="A1497" s="1">
        <v>34</v>
      </c>
      <c r="B1497" s="1" t="s">
        <v>34</v>
      </c>
      <c r="C1497" s="4">
        <v>42217</v>
      </c>
      <c r="D1497" s="1">
        <v>119.09</v>
      </c>
      <c r="E1497" s="1">
        <v>4.7798795700073242</v>
      </c>
      <c r="F1497" s="1">
        <v>4.7734003067016602</v>
      </c>
      <c r="G1497" s="1">
        <v>5</v>
      </c>
      <c r="H1497" s="1">
        <v>4</v>
      </c>
      <c r="I1497" s="1">
        <f t="shared" si="66"/>
        <v>4.7926777390872735</v>
      </c>
      <c r="J1497" s="1">
        <f t="shared" si="67"/>
        <v>0.99597773240032528</v>
      </c>
    </row>
    <row r="1498" spans="1:10">
      <c r="A1498" s="1">
        <v>1</v>
      </c>
      <c r="B1498" s="1" t="s">
        <v>1</v>
      </c>
      <c r="C1498" s="3">
        <v>42248</v>
      </c>
      <c r="D1498" s="1">
        <v>116.10333333333334</v>
      </c>
      <c r="E1498" s="1">
        <v>4.7544803619384766</v>
      </c>
      <c r="F1498" s="1">
        <v>4.7544980049133301</v>
      </c>
      <c r="G1498" s="1">
        <v>5</v>
      </c>
      <c r="H1498" s="1">
        <v>4</v>
      </c>
      <c r="I1498" s="1">
        <f>AVERAGE(F1498:F1531)</f>
        <v>4.7967446130864761</v>
      </c>
      <c r="J1498" s="1">
        <f t="shared" si="67"/>
        <v>0.99119265010317859</v>
      </c>
    </row>
    <row r="1499" spans="1:10">
      <c r="A1499" s="1">
        <v>2</v>
      </c>
      <c r="B1499" s="1" t="s">
        <v>2</v>
      </c>
      <c r="C1499" s="3">
        <v>42248</v>
      </c>
      <c r="D1499" s="1">
        <v>120.23323404255319</v>
      </c>
      <c r="E1499" s="1">
        <v>4.789433479309082</v>
      </c>
      <c r="F1499" s="1">
        <v>4.7835097312927246</v>
      </c>
      <c r="G1499" s="1">
        <v>4</v>
      </c>
      <c r="H1499" s="1">
        <v>3</v>
      </c>
      <c r="I1499" s="1">
        <f>I1498</f>
        <v>4.7967446130864761</v>
      </c>
      <c r="J1499" s="1">
        <f t="shared" si="67"/>
        <v>0.99724086169656723</v>
      </c>
    </row>
    <row r="1500" spans="1:10">
      <c r="A1500" s="1">
        <v>3</v>
      </c>
      <c r="B1500" s="1" t="s">
        <v>3</v>
      </c>
      <c r="C1500" s="3">
        <v>42248</v>
      </c>
      <c r="D1500" s="1">
        <v>125.60722222222222</v>
      </c>
      <c r="E1500" s="1">
        <v>4.8331599235534668</v>
      </c>
      <c r="F1500" s="1">
        <v>4.8192300796508789</v>
      </c>
      <c r="G1500" s="1">
        <v>1</v>
      </c>
      <c r="H1500" s="1">
        <v>1</v>
      </c>
      <c r="I1500" s="1">
        <f t="shared" ref="I1500:I1531" si="68">I1499</f>
        <v>4.7967446130864761</v>
      </c>
      <c r="J1500" s="1">
        <f t="shared" si="67"/>
        <v>1.004687651392375</v>
      </c>
    </row>
    <row r="1501" spans="1:10">
      <c r="A1501" s="1">
        <v>4</v>
      </c>
      <c r="B1501" s="1" t="s">
        <v>4</v>
      </c>
      <c r="C1501" s="3">
        <v>42248</v>
      </c>
      <c r="D1501" s="1">
        <v>127.72808988764044</v>
      </c>
      <c r="E1501" s="1">
        <v>4.8499035835266113</v>
      </c>
      <c r="F1501" s="1">
        <v>4.8394126892089844</v>
      </c>
      <c r="G1501" s="1">
        <v>1</v>
      </c>
      <c r="H1501" s="1">
        <v>1</v>
      </c>
      <c r="I1501" s="1">
        <f t="shared" si="68"/>
        <v>4.7967446130864761</v>
      </c>
      <c r="J1501" s="1">
        <f t="shared" si="67"/>
        <v>1.0088952153104214</v>
      </c>
    </row>
    <row r="1502" spans="1:10">
      <c r="A1502" s="1">
        <v>5</v>
      </c>
      <c r="B1502" s="1" t="s">
        <v>5</v>
      </c>
      <c r="C1502" s="3">
        <v>42248</v>
      </c>
      <c r="D1502" s="1">
        <v>128.13</v>
      </c>
      <c r="E1502" s="1">
        <v>4.8530454635620117</v>
      </c>
      <c r="F1502" s="1">
        <v>4.8383712768554688</v>
      </c>
      <c r="G1502" s="1">
        <v>1</v>
      </c>
      <c r="H1502" s="1">
        <v>1</v>
      </c>
      <c r="I1502" s="1">
        <f t="shared" si="68"/>
        <v>4.7967446130864761</v>
      </c>
      <c r="J1502" s="1">
        <f t="shared" si="67"/>
        <v>1.0086781071594737</v>
      </c>
    </row>
    <row r="1503" spans="1:10">
      <c r="A1503" s="1">
        <v>6</v>
      </c>
      <c r="B1503" s="1" t="s">
        <v>6</v>
      </c>
      <c r="C1503" s="3">
        <v>42248</v>
      </c>
      <c r="D1503" s="1">
        <v>117.72</v>
      </c>
      <c r="E1503" s="1">
        <v>4.7683091163635254</v>
      </c>
      <c r="F1503" s="1">
        <v>4.7609138488769531</v>
      </c>
      <c r="G1503" s="1">
        <v>5</v>
      </c>
      <c r="H1503" s="1">
        <v>4</v>
      </c>
      <c r="I1503" s="1">
        <f t="shared" si="68"/>
        <v>4.7967446130864761</v>
      </c>
      <c r="J1503" s="1">
        <f t="shared" si="67"/>
        <v>0.9925301913902671</v>
      </c>
    </row>
    <row r="1504" spans="1:10">
      <c r="A1504" s="1">
        <v>7</v>
      </c>
      <c r="B1504" s="1" t="s">
        <v>7</v>
      </c>
      <c r="C1504" s="3">
        <v>42248</v>
      </c>
      <c r="D1504" s="1">
        <v>120.88749999999999</v>
      </c>
      <c r="E1504" s="1">
        <v>4.7948603630065918</v>
      </c>
      <c r="F1504" s="1">
        <v>4.7791824340820313</v>
      </c>
      <c r="G1504" s="1">
        <v>4</v>
      </c>
      <c r="H1504" s="1">
        <v>3</v>
      </c>
      <c r="I1504" s="1">
        <f t="shared" si="68"/>
        <v>4.7967446130864761</v>
      </c>
      <c r="J1504" s="1">
        <f t="shared" si="67"/>
        <v>0.99633872961330239</v>
      </c>
    </row>
    <row r="1505" spans="1:10">
      <c r="A1505" s="1">
        <v>8</v>
      </c>
      <c r="B1505" s="1" t="s">
        <v>8</v>
      </c>
      <c r="C1505" s="3">
        <v>42248</v>
      </c>
      <c r="D1505" s="1">
        <v>122.38</v>
      </c>
      <c r="E1505" s="1">
        <v>4.8071308135986328</v>
      </c>
      <c r="F1505" s="1">
        <v>4.7958598136901855</v>
      </c>
      <c r="G1505" s="1">
        <v>3</v>
      </c>
      <c r="H1505" s="1">
        <v>2</v>
      </c>
      <c r="I1505" s="1">
        <f t="shared" si="68"/>
        <v>4.7967446130864761</v>
      </c>
      <c r="J1505" s="1">
        <f t="shared" si="67"/>
        <v>0.99981554169178055</v>
      </c>
    </row>
    <row r="1506" spans="1:10">
      <c r="A1506" s="1">
        <v>9</v>
      </c>
      <c r="B1506" s="1" t="s">
        <v>9</v>
      </c>
      <c r="C1506" s="3">
        <v>42248</v>
      </c>
      <c r="D1506" s="1">
        <v>119.86599999999999</v>
      </c>
      <c r="E1506" s="1">
        <v>4.786374568939209</v>
      </c>
      <c r="F1506" s="1">
        <v>4.7881302833557129</v>
      </c>
      <c r="G1506" s="1">
        <v>4</v>
      </c>
      <c r="H1506" s="1">
        <v>3</v>
      </c>
      <c r="I1506" s="1">
        <f t="shared" si="68"/>
        <v>4.7967446130864761</v>
      </c>
      <c r="J1506" s="1">
        <f t="shared" si="67"/>
        <v>0.99820413000365671</v>
      </c>
    </row>
    <row r="1507" spans="1:10">
      <c r="A1507" s="1">
        <v>10</v>
      </c>
      <c r="B1507" s="1" t="s">
        <v>10</v>
      </c>
      <c r="C1507" s="3">
        <v>42248</v>
      </c>
      <c r="D1507" s="1">
        <v>120.08211237169098</v>
      </c>
      <c r="E1507" s="1">
        <v>4.7881755828857422</v>
      </c>
      <c r="F1507" s="1">
        <v>4.7812666893005371</v>
      </c>
      <c r="G1507" s="1">
        <v>4</v>
      </c>
      <c r="H1507" s="1">
        <v>3</v>
      </c>
      <c r="I1507" s="1">
        <f t="shared" si="68"/>
        <v>4.7967446130864761</v>
      </c>
      <c r="J1507" s="1">
        <f t="shared" si="67"/>
        <v>0.99677324414067991</v>
      </c>
    </row>
    <row r="1508" spans="1:10">
      <c r="A1508" s="1">
        <v>11</v>
      </c>
      <c r="B1508" s="1" t="s">
        <v>11</v>
      </c>
      <c r="C1508" s="3">
        <v>42248</v>
      </c>
      <c r="D1508" s="1">
        <v>120.42436251920121</v>
      </c>
      <c r="E1508" s="1">
        <v>4.7910218238830566</v>
      </c>
      <c r="F1508" s="1">
        <v>4.7862453460693359</v>
      </c>
      <c r="G1508" s="1">
        <v>4</v>
      </c>
      <c r="H1508" s="1">
        <v>3</v>
      </c>
      <c r="I1508" s="1">
        <f t="shared" si="68"/>
        <v>4.7967446130864761</v>
      </c>
      <c r="J1508" s="1">
        <f t="shared" si="67"/>
        <v>0.99781116822678106</v>
      </c>
    </row>
    <row r="1509" spans="1:10">
      <c r="A1509" s="1">
        <v>12</v>
      </c>
      <c r="B1509" s="1" t="s">
        <v>12</v>
      </c>
      <c r="C1509" s="3">
        <v>42248</v>
      </c>
      <c r="D1509" s="1">
        <v>120.8477969348659</v>
      </c>
      <c r="E1509" s="1">
        <v>4.7945318222045898</v>
      </c>
      <c r="F1509" s="1">
        <v>4.7871642112731934</v>
      </c>
      <c r="G1509" s="1">
        <v>4</v>
      </c>
      <c r="H1509" s="1">
        <v>3</v>
      </c>
      <c r="I1509" s="1">
        <f t="shared" si="68"/>
        <v>4.7967446130864761</v>
      </c>
      <c r="J1509" s="1">
        <f t="shared" si="67"/>
        <v>0.99800272839476478</v>
      </c>
    </row>
    <row r="1510" spans="1:10">
      <c r="A1510" s="1">
        <v>13</v>
      </c>
      <c r="B1510" s="1" t="s">
        <v>13</v>
      </c>
      <c r="C1510" s="3">
        <v>42248</v>
      </c>
      <c r="D1510" s="1">
        <v>127.45671874999999</v>
      </c>
      <c r="E1510" s="1">
        <v>4.8477768898010254</v>
      </c>
      <c r="F1510" s="1">
        <v>4.8360085487365723</v>
      </c>
      <c r="G1510" s="1">
        <v>1</v>
      </c>
      <c r="H1510" s="1">
        <v>1</v>
      </c>
      <c r="I1510" s="1">
        <f t="shared" si="68"/>
        <v>4.7967446130864761</v>
      </c>
      <c r="J1510" s="1">
        <f t="shared" si="67"/>
        <v>1.0081855380715863</v>
      </c>
    </row>
    <row r="1511" spans="1:10">
      <c r="A1511" s="1">
        <v>14</v>
      </c>
      <c r="B1511" s="1" t="s">
        <v>14</v>
      </c>
      <c r="C1511" s="3">
        <v>42248</v>
      </c>
      <c r="D1511" s="1">
        <v>119.76275167785234</v>
      </c>
      <c r="E1511" s="1">
        <v>4.7855129241943359</v>
      </c>
      <c r="F1511" s="1">
        <v>4.7811455726623535</v>
      </c>
      <c r="G1511" s="1">
        <v>3</v>
      </c>
      <c r="H1511" s="1">
        <v>2</v>
      </c>
      <c r="I1511" s="1">
        <f t="shared" si="68"/>
        <v>4.7967446130864761</v>
      </c>
      <c r="J1511" s="1">
        <f t="shared" si="67"/>
        <v>0.99674799438319783</v>
      </c>
    </row>
    <row r="1512" spans="1:10">
      <c r="A1512" s="1">
        <v>15</v>
      </c>
      <c r="B1512" s="1" t="s">
        <v>15</v>
      </c>
      <c r="C1512" s="3">
        <v>42248</v>
      </c>
      <c r="D1512" s="1">
        <v>119.3587323943662</v>
      </c>
      <c r="E1512" s="1">
        <v>4.7821335792541504</v>
      </c>
      <c r="F1512" s="1">
        <v>4.7803435325622559</v>
      </c>
      <c r="G1512" s="1">
        <v>4</v>
      </c>
      <c r="H1512" s="1">
        <v>3</v>
      </c>
      <c r="I1512" s="1">
        <f t="shared" si="68"/>
        <v>4.7967446130864761</v>
      </c>
      <c r="J1512" s="1">
        <f t="shared" si="67"/>
        <v>0.99658078929625005</v>
      </c>
    </row>
    <row r="1513" spans="1:10">
      <c r="A1513" s="1">
        <v>16</v>
      </c>
      <c r="B1513" s="1" t="s">
        <v>16</v>
      </c>
      <c r="C1513" s="3">
        <v>42248</v>
      </c>
      <c r="D1513" s="1">
        <v>123.94869565217391</v>
      </c>
      <c r="E1513" s="1">
        <v>4.8198676109313965</v>
      </c>
      <c r="F1513" s="1">
        <v>4.814692497253418</v>
      </c>
      <c r="G1513" s="1">
        <v>2</v>
      </c>
      <c r="H1513" s="1">
        <v>2</v>
      </c>
      <c r="I1513" s="1">
        <f t="shared" si="68"/>
        <v>4.7967446130864761</v>
      </c>
      <c r="J1513" s="1">
        <f t="shared" si="67"/>
        <v>1.0037416801632457</v>
      </c>
    </row>
    <row r="1514" spans="1:10">
      <c r="A1514" s="1">
        <v>17</v>
      </c>
      <c r="B1514" s="1" t="s">
        <v>17</v>
      </c>
      <c r="C1514" s="3">
        <v>42248</v>
      </c>
      <c r="D1514" s="1">
        <v>129.21</v>
      </c>
      <c r="E1514" s="1">
        <v>4.8614387512207031</v>
      </c>
      <c r="F1514" s="1">
        <v>4.8600449562072754</v>
      </c>
      <c r="G1514" s="1">
        <v>1</v>
      </c>
      <c r="H1514" s="1">
        <v>1</v>
      </c>
      <c r="I1514" s="1">
        <f t="shared" si="68"/>
        <v>4.7967446130864761</v>
      </c>
      <c r="J1514" s="1">
        <f t="shared" si="67"/>
        <v>1.0131965214383321</v>
      </c>
    </row>
    <row r="1515" spans="1:10">
      <c r="A1515" s="1">
        <v>18</v>
      </c>
      <c r="B1515" s="1" t="s">
        <v>18</v>
      </c>
      <c r="C1515" s="3">
        <v>42248</v>
      </c>
      <c r="D1515" s="1">
        <v>121.62249110320283</v>
      </c>
      <c r="E1515" s="1">
        <v>4.8009219169616699</v>
      </c>
      <c r="F1515" s="1">
        <v>4.7853689193725586</v>
      </c>
      <c r="G1515" s="1">
        <v>3</v>
      </c>
      <c r="H1515" s="1">
        <v>2</v>
      </c>
      <c r="I1515" s="1">
        <f t="shared" si="68"/>
        <v>4.7967446130864761</v>
      </c>
      <c r="J1515" s="1">
        <f t="shared" si="67"/>
        <v>0.99762845541476564</v>
      </c>
    </row>
    <row r="1516" spans="1:10">
      <c r="A1516" s="1">
        <v>19</v>
      </c>
      <c r="B1516" s="1" t="s">
        <v>19</v>
      </c>
      <c r="C1516" s="3">
        <v>42248</v>
      </c>
      <c r="D1516" s="1">
        <v>123.28431472081219</v>
      </c>
      <c r="E1516" s="1">
        <v>4.8144931793212891</v>
      </c>
      <c r="F1516" s="1">
        <v>4.8035030364990234</v>
      </c>
      <c r="G1516" s="1">
        <v>3</v>
      </c>
      <c r="H1516" s="1">
        <v>2</v>
      </c>
      <c r="I1516" s="1">
        <f t="shared" si="68"/>
        <v>4.7967446130864761</v>
      </c>
      <c r="J1516" s="1">
        <f t="shared" si="67"/>
        <v>1.0014089604424861</v>
      </c>
    </row>
    <row r="1517" spans="1:10">
      <c r="A1517" s="1">
        <v>20</v>
      </c>
      <c r="B1517" s="1" t="s">
        <v>20</v>
      </c>
      <c r="C1517" s="3">
        <v>42248</v>
      </c>
      <c r="D1517" s="1">
        <v>124.73</v>
      </c>
      <c r="E1517" s="1">
        <v>4.8261513710021973</v>
      </c>
      <c r="F1517" s="1">
        <v>4.8222775459289551</v>
      </c>
      <c r="G1517" s="1">
        <v>2</v>
      </c>
      <c r="H1517" s="1">
        <v>2</v>
      </c>
      <c r="I1517" s="1">
        <f t="shared" si="68"/>
        <v>4.7967446130864761</v>
      </c>
      <c r="J1517" s="1">
        <f t="shared" si="67"/>
        <v>1.0053229710776805</v>
      </c>
    </row>
    <row r="1518" spans="1:10">
      <c r="A1518" s="1">
        <v>21</v>
      </c>
      <c r="B1518" s="1" t="s">
        <v>21</v>
      </c>
      <c r="C1518" s="3">
        <v>42248</v>
      </c>
      <c r="D1518" s="1">
        <v>121.46</v>
      </c>
      <c r="E1518" s="1">
        <v>4.7995848655700684</v>
      </c>
      <c r="F1518" s="1">
        <v>4.7925519943237305</v>
      </c>
      <c r="G1518" s="1">
        <v>4</v>
      </c>
      <c r="H1518" s="1">
        <v>3</v>
      </c>
      <c r="I1518" s="1">
        <f t="shared" si="68"/>
        <v>4.7967446130864761</v>
      </c>
      <c r="J1518" s="1">
        <f t="shared" si="67"/>
        <v>0.9991259449687383</v>
      </c>
    </row>
    <row r="1519" spans="1:10">
      <c r="A1519" s="1">
        <v>22</v>
      </c>
      <c r="B1519" s="1" t="s">
        <v>22</v>
      </c>
      <c r="C1519" s="3">
        <v>42248</v>
      </c>
      <c r="D1519" s="1">
        <v>120.40394736842104</v>
      </c>
      <c r="E1519" s="1">
        <v>4.7908525466918945</v>
      </c>
      <c r="F1519" s="1">
        <v>4.7886600494384766</v>
      </c>
      <c r="G1519" s="1">
        <v>4</v>
      </c>
      <c r="H1519" s="1">
        <v>3</v>
      </c>
      <c r="I1519" s="1">
        <f t="shared" si="68"/>
        <v>4.7967446130864761</v>
      </c>
      <c r="J1519" s="1">
        <f t="shared" si="67"/>
        <v>0.99831457284051706</v>
      </c>
    </row>
    <row r="1520" spans="1:10">
      <c r="A1520" s="1">
        <v>23</v>
      </c>
      <c r="B1520" s="1" t="s">
        <v>23</v>
      </c>
      <c r="C1520" s="3">
        <v>42248</v>
      </c>
      <c r="D1520" s="1">
        <v>120.77632352941178</v>
      </c>
      <c r="E1520" s="1">
        <v>4.7939400672912598</v>
      </c>
      <c r="F1520" s="1">
        <v>4.797581672668457</v>
      </c>
      <c r="G1520" s="1">
        <v>4</v>
      </c>
      <c r="H1520" s="1">
        <v>3</v>
      </c>
      <c r="I1520" s="1">
        <f t="shared" si="68"/>
        <v>4.7967446130864761</v>
      </c>
      <c r="J1520" s="1">
        <f t="shared" si="67"/>
        <v>1.0001745057637002</v>
      </c>
    </row>
    <row r="1521" spans="1:10">
      <c r="A1521" s="1">
        <v>24</v>
      </c>
      <c r="B1521" s="1" t="s">
        <v>24</v>
      </c>
      <c r="C1521" s="3">
        <v>42248</v>
      </c>
      <c r="D1521" s="1">
        <v>122.10081967213114</v>
      </c>
      <c r="E1521" s="1">
        <v>4.804847240447998</v>
      </c>
      <c r="F1521" s="1">
        <v>4.8074302673339844</v>
      </c>
      <c r="G1521" s="1">
        <v>2</v>
      </c>
      <c r="H1521" s="1">
        <v>2</v>
      </c>
      <c r="I1521" s="1">
        <f t="shared" si="68"/>
        <v>4.7967446130864761</v>
      </c>
      <c r="J1521" s="1">
        <f t="shared" si="67"/>
        <v>1.0022276887992652</v>
      </c>
    </row>
    <row r="1522" spans="1:10">
      <c r="A1522" s="1">
        <v>25</v>
      </c>
      <c r="B1522" s="1" t="s">
        <v>25</v>
      </c>
      <c r="C1522" s="3">
        <v>42248</v>
      </c>
      <c r="D1522" s="1">
        <v>121.5503043478261</v>
      </c>
      <c r="E1522" s="1">
        <v>4.800328254699707</v>
      </c>
      <c r="F1522" s="1">
        <v>4.7967529296875</v>
      </c>
      <c r="G1522" s="1">
        <v>3</v>
      </c>
      <c r="H1522" s="1">
        <v>2</v>
      </c>
      <c r="I1522" s="1">
        <f t="shared" si="68"/>
        <v>4.7967446130864761</v>
      </c>
      <c r="J1522" s="1">
        <f t="shared" si="67"/>
        <v>1.0000017338010869</v>
      </c>
    </row>
    <row r="1523" spans="1:10">
      <c r="A1523" s="1">
        <v>26</v>
      </c>
      <c r="B1523" s="1" t="s">
        <v>26</v>
      </c>
      <c r="C1523" s="3">
        <v>42248</v>
      </c>
      <c r="D1523" s="1">
        <v>119.84</v>
      </c>
      <c r="E1523" s="1">
        <v>4.7861576080322266</v>
      </c>
      <c r="F1523" s="1">
        <v>4.7814178466796875</v>
      </c>
      <c r="G1523" s="1">
        <v>4</v>
      </c>
      <c r="H1523" s="1">
        <v>3</v>
      </c>
      <c r="I1523" s="1">
        <f t="shared" si="68"/>
        <v>4.7967446130864761</v>
      </c>
      <c r="J1523" s="1">
        <f t="shared" si="67"/>
        <v>0.99680475663328538</v>
      </c>
    </row>
    <row r="1524" spans="1:10">
      <c r="A1524" s="1">
        <v>27</v>
      </c>
      <c r="B1524" s="1" t="s">
        <v>27</v>
      </c>
      <c r="C1524" s="3">
        <v>42248</v>
      </c>
      <c r="D1524" s="1">
        <v>121.05942249240123</v>
      </c>
      <c r="E1524" s="1">
        <v>4.7962813377380371</v>
      </c>
      <c r="F1524" s="1">
        <v>4.7835445404052734</v>
      </c>
      <c r="G1524" s="1">
        <v>2</v>
      </c>
      <c r="H1524" s="1">
        <v>2</v>
      </c>
      <c r="I1524" s="1">
        <f t="shared" si="68"/>
        <v>4.7967446130864761</v>
      </c>
      <c r="J1524" s="1">
        <f t="shared" si="67"/>
        <v>0.99724811851663098</v>
      </c>
    </row>
    <row r="1525" spans="1:10">
      <c r="A1525" s="1">
        <v>28</v>
      </c>
      <c r="B1525" s="1" t="s">
        <v>28</v>
      </c>
      <c r="C1525" s="3">
        <v>42248</v>
      </c>
      <c r="D1525" s="1">
        <v>121.29</v>
      </c>
      <c r="E1525" s="1">
        <v>4.7981843948364258</v>
      </c>
      <c r="F1525" s="1">
        <v>4.7989273071289063</v>
      </c>
      <c r="G1525" s="1">
        <v>2</v>
      </c>
      <c r="H1525" s="1">
        <v>2</v>
      </c>
      <c r="I1525" s="1">
        <f t="shared" si="68"/>
        <v>4.7967446130864761</v>
      </c>
      <c r="J1525" s="1">
        <f t="shared" si="67"/>
        <v>1.0004550365338349</v>
      </c>
    </row>
    <row r="1526" spans="1:10">
      <c r="A1526" s="1">
        <v>29</v>
      </c>
      <c r="B1526" s="1" t="s">
        <v>29</v>
      </c>
      <c r="C1526" s="3">
        <v>42248</v>
      </c>
      <c r="D1526" s="1">
        <v>119.81291666666667</v>
      </c>
      <c r="E1526" s="1">
        <v>4.7859315872192383</v>
      </c>
      <c r="F1526" s="1">
        <v>4.7763910293579102</v>
      </c>
      <c r="G1526" s="1">
        <v>5</v>
      </c>
      <c r="H1526" s="1">
        <v>4</v>
      </c>
      <c r="I1526" s="1">
        <f t="shared" si="68"/>
        <v>4.7967446130864761</v>
      </c>
      <c r="J1526" s="1">
        <f t="shared" si="67"/>
        <v>0.99575679228928771</v>
      </c>
    </row>
    <row r="1527" spans="1:10">
      <c r="A1527" s="1">
        <v>30</v>
      </c>
      <c r="B1527" s="1" t="s">
        <v>30</v>
      </c>
      <c r="C1527" s="3">
        <v>42248</v>
      </c>
      <c r="D1527" s="1">
        <v>121.26</v>
      </c>
      <c r="E1527" s="1">
        <v>4.7979369163513184</v>
      </c>
      <c r="F1527" s="1">
        <v>4.7888751029968262</v>
      </c>
      <c r="G1527" s="1">
        <v>4</v>
      </c>
      <c r="H1527" s="1">
        <v>3</v>
      </c>
      <c r="I1527" s="1">
        <f t="shared" si="68"/>
        <v>4.7967446130864761</v>
      </c>
      <c r="J1527" s="1">
        <f t="shared" si="67"/>
        <v>0.99835940607132168</v>
      </c>
    </row>
    <row r="1528" spans="1:10">
      <c r="A1528" s="1">
        <v>31</v>
      </c>
      <c r="B1528" s="1" t="s">
        <v>31</v>
      </c>
      <c r="C1528" s="3">
        <v>42248</v>
      </c>
      <c r="D1528" s="1">
        <v>124.09337078651686</v>
      </c>
      <c r="E1528" s="1">
        <v>4.8210344314575195</v>
      </c>
      <c r="F1528" s="1">
        <v>4.8214755058288574</v>
      </c>
      <c r="G1528" s="1">
        <v>2</v>
      </c>
      <c r="H1528" s="1">
        <v>2</v>
      </c>
      <c r="I1528" s="1">
        <f t="shared" si="68"/>
        <v>4.7967446130864761</v>
      </c>
      <c r="J1528" s="1">
        <f t="shared" si="67"/>
        <v>1.0051557659907326</v>
      </c>
    </row>
    <row r="1529" spans="1:10">
      <c r="A1529" s="1">
        <v>32</v>
      </c>
      <c r="B1529" s="1" t="s">
        <v>32</v>
      </c>
      <c r="C1529" s="3">
        <v>42248</v>
      </c>
      <c r="D1529" s="1">
        <v>118.2716835016835</v>
      </c>
      <c r="E1529" s="1">
        <v>4.772984504699707</v>
      </c>
      <c r="F1529" s="1">
        <v>4.771092414855957</v>
      </c>
      <c r="G1529" s="1">
        <v>4</v>
      </c>
      <c r="H1529" s="1">
        <v>3</v>
      </c>
      <c r="I1529" s="1">
        <f t="shared" si="68"/>
        <v>4.7967446130864761</v>
      </c>
      <c r="J1529" s="1">
        <f t="shared" si="67"/>
        <v>0.99465216510369658</v>
      </c>
    </row>
    <row r="1530" spans="1:10">
      <c r="A1530" s="1">
        <v>33</v>
      </c>
      <c r="B1530" s="1" t="s">
        <v>33</v>
      </c>
      <c r="C1530" s="3">
        <v>42248</v>
      </c>
      <c r="D1530" s="1">
        <v>122.4711974789916</v>
      </c>
      <c r="E1530" s="1">
        <v>4.8078761100769043</v>
      </c>
      <c r="F1530" s="1">
        <v>4.8106870651245117</v>
      </c>
      <c r="G1530" s="1">
        <v>2</v>
      </c>
      <c r="H1530" s="1">
        <v>2</v>
      </c>
      <c r="I1530" s="1">
        <f t="shared" si="68"/>
        <v>4.7967446130864761</v>
      </c>
      <c r="J1530" s="1">
        <f t="shared" si="67"/>
        <v>1.0029066488134468</v>
      </c>
    </row>
    <row r="1531" spans="1:10">
      <c r="A1531" s="1">
        <v>34</v>
      </c>
      <c r="B1531" s="1" t="s">
        <v>34</v>
      </c>
      <c r="C1531" s="3">
        <v>42248</v>
      </c>
      <c r="D1531" s="1">
        <v>119.14</v>
      </c>
      <c r="E1531" s="1">
        <v>4.780299186706543</v>
      </c>
      <c r="F1531" s="1">
        <v>4.7767601013183594</v>
      </c>
      <c r="G1531" s="1">
        <v>5</v>
      </c>
      <c r="H1531" s="1">
        <v>4</v>
      </c>
      <c r="I1531" s="1">
        <f t="shared" si="68"/>
        <v>4.7967446130864761</v>
      </c>
      <c r="J1531" s="1">
        <f t="shared" si="67"/>
        <v>0.99583373446366208</v>
      </c>
    </row>
    <row r="1532" spans="1:10">
      <c r="A1532" s="1">
        <v>1</v>
      </c>
      <c r="B1532" s="1" t="s">
        <v>1</v>
      </c>
      <c r="C1532" s="3">
        <v>42278</v>
      </c>
      <c r="D1532" s="1">
        <v>116.3048148148148</v>
      </c>
      <c r="E1532" s="1">
        <v>4.7562146186828613</v>
      </c>
      <c r="F1532" s="1">
        <v>4.7577657699584961</v>
      </c>
      <c r="G1532" s="1">
        <v>5</v>
      </c>
      <c r="H1532" s="1">
        <v>4</v>
      </c>
      <c r="I1532" s="1">
        <f>AVERAGE(F1532:F1565)</f>
        <v>4.8007319674772377</v>
      </c>
      <c r="J1532" s="1">
        <f t="shared" si="67"/>
        <v>0.99105007365338915</v>
      </c>
    </row>
    <row r="1533" spans="1:10">
      <c r="A1533" s="1">
        <v>2</v>
      </c>
      <c r="B1533" s="1" t="s">
        <v>2</v>
      </c>
      <c r="C1533" s="3">
        <v>42278</v>
      </c>
      <c r="D1533" s="1">
        <v>119.45872340425531</v>
      </c>
      <c r="E1533" s="1">
        <v>4.7829709053039551</v>
      </c>
      <c r="F1533" s="1">
        <v>4.7871475219726563</v>
      </c>
      <c r="G1533" s="1">
        <v>4</v>
      </c>
      <c r="H1533" s="1">
        <v>3</v>
      </c>
      <c r="I1533" s="1">
        <f>I1532</f>
        <v>4.8007319674772377</v>
      </c>
      <c r="J1533" s="1">
        <f t="shared" si="67"/>
        <v>0.99717033869072258</v>
      </c>
    </row>
    <row r="1534" spans="1:10">
      <c r="A1534" s="1">
        <v>3</v>
      </c>
      <c r="B1534" s="1" t="s">
        <v>3</v>
      </c>
      <c r="C1534" s="3">
        <v>42278</v>
      </c>
      <c r="D1534" s="1">
        <v>124.54851851851851</v>
      </c>
      <c r="E1534" s="1">
        <v>4.8246951103210449</v>
      </c>
      <c r="F1534" s="1">
        <v>4.8239202499389648</v>
      </c>
      <c r="G1534" s="1">
        <v>1</v>
      </c>
      <c r="H1534" s="1">
        <v>1</v>
      </c>
      <c r="I1534" s="1">
        <f t="shared" ref="I1534:I1565" si="69">I1533</f>
        <v>4.8007319674772377</v>
      </c>
      <c r="J1534" s="1">
        <f t="shared" si="67"/>
        <v>1.0048301556135224</v>
      </c>
    </row>
    <row r="1535" spans="1:10">
      <c r="A1535" s="1">
        <v>4</v>
      </c>
      <c r="B1535" s="1" t="s">
        <v>4</v>
      </c>
      <c r="C1535" s="3">
        <v>42278</v>
      </c>
      <c r="D1535" s="1">
        <v>127.67898876404495</v>
      </c>
      <c r="E1535" s="1">
        <v>4.8495192527770996</v>
      </c>
      <c r="F1535" s="1">
        <v>4.8438310623168945</v>
      </c>
      <c r="G1535" s="1">
        <v>1</v>
      </c>
      <c r="H1535" s="1">
        <v>1</v>
      </c>
      <c r="I1535" s="1">
        <f t="shared" si="69"/>
        <v>4.8007319674772377</v>
      </c>
      <c r="J1535" s="1">
        <f t="shared" si="67"/>
        <v>1.0089776090670408</v>
      </c>
    </row>
    <row r="1536" spans="1:10">
      <c r="A1536" s="1">
        <v>5</v>
      </c>
      <c r="B1536" s="1" t="s">
        <v>5</v>
      </c>
      <c r="C1536" s="3">
        <v>42278</v>
      </c>
      <c r="D1536" s="1">
        <v>127.47</v>
      </c>
      <c r="E1536" s="1">
        <v>4.8478808403015137</v>
      </c>
      <c r="F1536" s="1">
        <v>4.8433237075805664</v>
      </c>
      <c r="G1536" s="1">
        <v>1</v>
      </c>
      <c r="H1536" s="1">
        <v>1</v>
      </c>
      <c r="I1536" s="1">
        <f t="shared" si="69"/>
        <v>4.8007319674772377</v>
      </c>
      <c r="J1536" s="1">
        <f t="shared" si="67"/>
        <v>1.0088719262795482</v>
      </c>
    </row>
    <row r="1537" spans="1:10">
      <c r="A1537" s="1">
        <v>6</v>
      </c>
      <c r="B1537" s="1" t="s">
        <v>6</v>
      </c>
      <c r="C1537" s="3">
        <v>42278</v>
      </c>
      <c r="D1537" s="1">
        <v>117.77800000000001</v>
      </c>
      <c r="E1537" s="1">
        <v>4.7688016891479492</v>
      </c>
      <c r="F1537" s="1">
        <v>4.764615535736084</v>
      </c>
      <c r="G1537" s="1">
        <v>5</v>
      </c>
      <c r="H1537" s="1">
        <v>4</v>
      </c>
      <c r="I1537" s="1">
        <f t="shared" si="69"/>
        <v>4.8007319674772377</v>
      </c>
      <c r="J1537" s="1">
        <f t="shared" si="67"/>
        <v>0.99247689061046818</v>
      </c>
    </row>
    <row r="1538" spans="1:10">
      <c r="A1538" s="1">
        <v>7</v>
      </c>
      <c r="B1538" s="1" t="s">
        <v>7</v>
      </c>
      <c r="C1538" s="3">
        <v>42278</v>
      </c>
      <c r="D1538" s="1">
        <v>120.57</v>
      </c>
      <c r="E1538" s="1">
        <v>4.7922306060791016</v>
      </c>
      <c r="F1538" s="1">
        <v>4.783165454864502</v>
      </c>
      <c r="G1538" s="1">
        <v>4</v>
      </c>
      <c r="H1538" s="1">
        <v>3</v>
      </c>
      <c r="I1538" s="1">
        <f t="shared" si="69"/>
        <v>4.8007319674772377</v>
      </c>
      <c r="J1538" s="1">
        <f t="shared" si="67"/>
        <v>0.99634086786520459</v>
      </c>
    </row>
    <row r="1539" spans="1:10">
      <c r="A1539" s="1">
        <v>8</v>
      </c>
      <c r="B1539" s="1" t="s">
        <v>8</v>
      </c>
      <c r="C1539" s="3">
        <v>42278</v>
      </c>
      <c r="D1539" s="1">
        <v>122.32</v>
      </c>
      <c r="E1539" s="1">
        <v>4.806640625</v>
      </c>
      <c r="F1539" s="1">
        <v>4.7995967864990234</v>
      </c>
      <c r="G1539" s="1">
        <v>3</v>
      </c>
      <c r="H1539" s="1">
        <v>2</v>
      </c>
      <c r="I1539" s="1">
        <f t="shared" si="69"/>
        <v>4.8007319674772377</v>
      </c>
      <c r="J1539" s="1">
        <f t="shared" ref="J1539:J1602" si="70">F1539/I1539</f>
        <v>0.99976354002141665</v>
      </c>
    </row>
    <row r="1540" spans="1:10">
      <c r="A1540" s="1">
        <v>9</v>
      </c>
      <c r="B1540" s="1" t="s">
        <v>9</v>
      </c>
      <c r="C1540" s="3">
        <v>42278</v>
      </c>
      <c r="D1540" s="1">
        <v>119.89999999999998</v>
      </c>
      <c r="E1540" s="1">
        <v>4.7866582870483398</v>
      </c>
      <c r="F1540" s="1">
        <v>4.7916479110717773</v>
      </c>
      <c r="G1540" s="1">
        <v>4</v>
      </c>
      <c r="H1540" s="1">
        <v>3</v>
      </c>
      <c r="I1540" s="1">
        <f t="shared" si="69"/>
        <v>4.8007319674772377</v>
      </c>
      <c r="J1540" s="1">
        <f t="shared" si="70"/>
        <v>0.99810777680007945</v>
      </c>
    </row>
    <row r="1541" spans="1:10">
      <c r="A1541" s="1">
        <v>10</v>
      </c>
      <c r="B1541" s="1" t="s">
        <v>10</v>
      </c>
      <c r="C1541" s="3">
        <v>42278</v>
      </c>
      <c r="D1541" s="1">
        <v>119.86889789303079</v>
      </c>
      <c r="E1541" s="1">
        <v>4.7863984107971191</v>
      </c>
      <c r="F1541" s="1">
        <v>4.784724235534668</v>
      </c>
      <c r="G1541" s="1">
        <v>4</v>
      </c>
      <c r="H1541" s="1">
        <v>3</v>
      </c>
      <c r="I1541" s="1">
        <f t="shared" si="69"/>
        <v>4.8007319674772377</v>
      </c>
      <c r="J1541" s="1">
        <f t="shared" si="70"/>
        <v>0.99666556432414577</v>
      </c>
    </row>
    <row r="1542" spans="1:10">
      <c r="A1542" s="1">
        <v>11</v>
      </c>
      <c r="B1542" s="1" t="s">
        <v>11</v>
      </c>
      <c r="C1542" s="3">
        <v>42278</v>
      </c>
      <c r="D1542" s="1">
        <v>120.37663594470045</v>
      </c>
      <c r="E1542" s="1">
        <v>4.7906255722045898</v>
      </c>
      <c r="F1542" s="1">
        <v>4.789759635925293</v>
      </c>
      <c r="G1542" s="1">
        <v>4</v>
      </c>
      <c r="H1542" s="1">
        <v>3</v>
      </c>
      <c r="I1542" s="1">
        <f t="shared" si="69"/>
        <v>4.8007319674772377</v>
      </c>
      <c r="J1542" s="1">
        <f t="shared" si="70"/>
        <v>0.99771444612482485</v>
      </c>
    </row>
    <row r="1543" spans="1:10">
      <c r="A1543" s="1">
        <v>12</v>
      </c>
      <c r="B1543" s="1" t="s">
        <v>12</v>
      </c>
      <c r="C1543" s="3">
        <v>42278</v>
      </c>
      <c r="D1543" s="1">
        <v>120.61506704980845</v>
      </c>
      <c r="E1543" s="1">
        <v>4.7926044464111328</v>
      </c>
      <c r="F1543" s="1">
        <v>4.7907876968383789</v>
      </c>
      <c r="G1543" s="1">
        <v>4</v>
      </c>
      <c r="H1543" s="1">
        <v>3</v>
      </c>
      <c r="I1543" s="1">
        <f t="shared" si="69"/>
        <v>4.8007319674772377</v>
      </c>
      <c r="J1543" s="1">
        <f t="shared" si="70"/>
        <v>0.99792859282579682</v>
      </c>
    </row>
    <row r="1544" spans="1:10">
      <c r="A1544" s="1">
        <v>13</v>
      </c>
      <c r="B1544" s="1" t="s">
        <v>13</v>
      </c>
      <c r="C1544" s="3">
        <v>42278</v>
      </c>
      <c r="D1544" s="1">
        <v>127.28585937499999</v>
      </c>
      <c r="E1544" s="1">
        <v>4.846435546875</v>
      </c>
      <c r="F1544" s="1">
        <v>4.8408770561218262</v>
      </c>
      <c r="G1544" s="1">
        <v>1</v>
      </c>
      <c r="H1544" s="1">
        <v>1</v>
      </c>
      <c r="I1544" s="1">
        <f t="shared" si="69"/>
        <v>4.8007319674772377</v>
      </c>
      <c r="J1544" s="1">
        <f t="shared" si="70"/>
        <v>1.0083622849424949</v>
      </c>
    </row>
    <row r="1545" spans="1:10">
      <c r="A1545" s="1">
        <v>14</v>
      </c>
      <c r="B1545" s="1" t="s">
        <v>14</v>
      </c>
      <c r="C1545" s="3">
        <v>42278</v>
      </c>
      <c r="D1545" s="1">
        <v>120.00147651006709</v>
      </c>
      <c r="E1545" s="1">
        <v>4.7875041961669922</v>
      </c>
      <c r="F1545" s="1">
        <v>4.7854580879211426</v>
      </c>
      <c r="G1545" s="1">
        <v>3</v>
      </c>
      <c r="H1545" s="1">
        <v>2</v>
      </c>
      <c r="I1545" s="1">
        <f t="shared" si="69"/>
        <v>4.8007319674772377</v>
      </c>
      <c r="J1545" s="1">
        <f t="shared" si="70"/>
        <v>0.99681842692748346</v>
      </c>
    </row>
    <row r="1546" spans="1:10">
      <c r="A1546" s="1">
        <v>15</v>
      </c>
      <c r="B1546" s="1" t="s">
        <v>15</v>
      </c>
      <c r="C1546" s="3">
        <v>42278</v>
      </c>
      <c r="D1546" s="1">
        <v>119.92422535211269</v>
      </c>
      <c r="E1546" s="1">
        <v>4.7868599891662598</v>
      </c>
      <c r="F1546" s="1">
        <v>4.7839460372924805</v>
      </c>
      <c r="G1546" s="1">
        <v>4</v>
      </c>
      <c r="H1546" s="1">
        <v>3</v>
      </c>
      <c r="I1546" s="1">
        <f t="shared" si="69"/>
        <v>4.8007319674772377</v>
      </c>
      <c r="J1546" s="1">
        <f t="shared" si="70"/>
        <v>0.99650346440949544</v>
      </c>
    </row>
    <row r="1547" spans="1:10">
      <c r="A1547" s="1">
        <v>16</v>
      </c>
      <c r="B1547" s="1" t="s">
        <v>16</v>
      </c>
      <c r="C1547" s="3">
        <v>42278</v>
      </c>
      <c r="D1547" s="1">
        <v>124.54695652173913</v>
      </c>
      <c r="E1547" s="1">
        <v>4.8246827125549316</v>
      </c>
      <c r="F1547" s="1">
        <v>4.818819522857666</v>
      </c>
      <c r="G1547" s="1">
        <v>2</v>
      </c>
      <c r="H1547" s="1">
        <v>2</v>
      </c>
      <c r="I1547" s="1">
        <f t="shared" si="69"/>
        <v>4.8007319674772377</v>
      </c>
      <c r="J1547" s="1">
        <f t="shared" si="70"/>
        <v>1.0037676661606945</v>
      </c>
    </row>
    <row r="1548" spans="1:10">
      <c r="A1548" s="1">
        <v>17</v>
      </c>
      <c r="B1548" s="1" t="s">
        <v>17</v>
      </c>
      <c r="C1548" s="3">
        <v>42278</v>
      </c>
      <c r="D1548" s="1">
        <v>129.63999999999999</v>
      </c>
      <c r="E1548" s="1">
        <v>4.8647613525390625</v>
      </c>
      <c r="F1548" s="1">
        <v>4.864804744720459</v>
      </c>
      <c r="G1548" s="1">
        <v>1</v>
      </c>
      <c r="H1548" s="1">
        <v>1</v>
      </c>
      <c r="I1548" s="1">
        <f t="shared" si="69"/>
        <v>4.8007319674772377</v>
      </c>
      <c r="J1548" s="1">
        <f t="shared" si="70"/>
        <v>1.0133464600142823</v>
      </c>
    </row>
    <row r="1549" spans="1:10">
      <c r="A1549" s="1">
        <v>18</v>
      </c>
      <c r="B1549" s="1" t="s">
        <v>18</v>
      </c>
      <c r="C1549" s="3">
        <v>42278</v>
      </c>
      <c r="D1549" s="1">
        <v>120.75270462633452</v>
      </c>
      <c r="E1549" s="1">
        <v>4.7937445640563965</v>
      </c>
      <c r="F1549" s="1">
        <v>4.7895717620849609</v>
      </c>
      <c r="G1549" s="1">
        <v>3</v>
      </c>
      <c r="H1549" s="1">
        <v>2</v>
      </c>
      <c r="I1549" s="1">
        <f t="shared" si="69"/>
        <v>4.8007319674772377</v>
      </c>
      <c r="J1549" s="1">
        <f t="shared" si="70"/>
        <v>0.99767531170915558</v>
      </c>
    </row>
    <row r="1550" spans="1:10">
      <c r="A1550" s="1">
        <v>19</v>
      </c>
      <c r="B1550" s="1" t="s">
        <v>19</v>
      </c>
      <c r="C1550" s="3">
        <v>42278</v>
      </c>
      <c r="D1550" s="1">
        <v>123.38401015228426</v>
      </c>
      <c r="E1550" s="1">
        <v>4.8153014183044434</v>
      </c>
      <c r="F1550" s="1">
        <v>4.807471752166748</v>
      </c>
      <c r="G1550" s="1">
        <v>3</v>
      </c>
      <c r="H1550" s="1">
        <v>2</v>
      </c>
      <c r="I1550" s="1">
        <f t="shared" si="69"/>
        <v>4.8007319674772377</v>
      </c>
      <c r="J1550" s="1">
        <f t="shared" si="70"/>
        <v>1.001403907723899</v>
      </c>
    </row>
    <row r="1551" spans="1:10">
      <c r="A1551" s="1">
        <v>20</v>
      </c>
      <c r="B1551" s="1" t="s">
        <v>20</v>
      </c>
      <c r="C1551" s="3">
        <v>42278</v>
      </c>
      <c r="D1551" s="1">
        <v>125.87</v>
      </c>
      <c r="E1551" s="1">
        <v>4.8352494239807129</v>
      </c>
      <c r="F1551" s="1">
        <v>4.8263850212097168</v>
      </c>
      <c r="G1551" s="1">
        <v>2</v>
      </c>
      <c r="H1551" s="1">
        <v>2</v>
      </c>
      <c r="I1551" s="1">
        <f t="shared" si="69"/>
        <v>4.8007319674772377</v>
      </c>
      <c r="J1551" s="1">
        <f t="shared" si="70"/>
        <v>1.0053435713358436</v>
      </c>
    </row>
    <row r="1552" spans="1:10">
      <c r="A1552" s="1">
        <v>21</v>
      </c>
      <c r="B1552" s="1" t="s">
        <v>21</v>
      </c>
      <c r="C1552" s="3">
        <v>42278</v>
      </c>
      <c r="D1552" s="1">
        <v>122.42968253968253</v>
      </c>
      <c r="E1552" s="1">
        <v>4.8075370788574219</v>
      </c>
      <c r="F1552" s="1">
        <v>4.7963876724243164</v>
      </c>
      <c r="G1552" s="1">
        <v>4</v>
      </c>
      <c r="H1552" s="1">
        <v>3</v>
      </c>
      <c r="I1552" s="1">
        <f t="shared" si="69"/>
        <v>4.8007319674772377</v>
      </c>
      <c r="J1552" s="1">
        <f t="shared" si="70"/>
        <v>0.99909507652533991</v>
      </c>
    </row>
    <row r="1553" spans="1:10">
      <c r="A1553" s="1">
        <v>22</v>
      </c>
      <c r="B1553" s="1" t="s">
        <v>22</v>
      </c>
      <c r="C1553" s="3">
        <v>42278</v>
      </c>
      <c r="D1553" s="1">
        <v>120.75166666666665</v>
      </c>
      <c r="E1553" s="1">
        <v>4.7937359809875488</v>
      </c>
      <c r="F1553" s="1">
        <v>4.792236328125</v>
      </c>
      <c r="G1553" s="1">
        <v>4</v>
      </c>
      <c r="H1553" s="1">
        <v>3</v>
      </c>
      <c r="I1553" s="1">
        <f t="shared" si="69"/>
        <v>4.8007319674772377</v>
      </c>
      <c r="J1553" s="1">
        <f t="shared" si="70"/>
        <v>0.99823034499534824</v>
      </c>
    </row>
    <row r="1554" spans="1:10">
      <c r="A1554" s="1">
        <v>23</v>
      </c>
      <c r="B1554" s="1" t="s">
        <v>23</v>
      </c>
      <c r="C1554" s="3">
        <v>42278</v>
      </c>
      <c r="D1554" s="1">
        <v>121.16014705882353</v>
      </c>
      <c r="E1554" s="1">
        <v>4.7971134185791016</v>
      </c>
      <c r="F1554" s="1">
        <v>4.8013801574707031</v>
      </c>
      <c r="G1554" s="1">
        <v>4</v>
      </c>
      <c r="H1554" s="1">
        <v>3</v>
      </c>
      <c r="I1554" s="1">
        <f t="shared" si="69"/>
        <v>4.8007319674772377</v>
      </c>
      <c r="J1554" s="1">
        <f t="shared" si="70"/>
        <v>1.0001350189924905</v>
      </c>
    </row>
    <row r="1555" spans="1:10">
      <c r="A1555" s="1">
        <v>24</v>
      </c>
      <c r="B1555" s="1" t="s">
        <v>24</v>
      </c>
      <c r="C1555" s="3">
        <v>42278</v>
      </c>
      <c r="D1555" s="1">
        <v>122.38442622950821</v>
      </c>
      <c r="E1555" s="1">
        <v>4.8071670532226563</v>
      </c>
      <c r="F1555" s="1">
        <v>4.8114771842956543</v>
      </c>
      <c r="G1555" s="1">
        <v>2</v>
      </c>
      <c r="H1555" s="1">
        <v>2</v>
      </c>
      <c r="I1555" s="1">
        <f t="shared" si="69"/>
        <v>4.8007319674772377</v>
      </c>
      <c r="J1555" s="1">
        <f t="shared" si="70"/>
        <v>1.0022382455198937</v>
      </c>
    </row>
    <row r="1556" spans="1:10">
      <c r="A1556" s="1">
        <v>25</v>
      </c>
      <c r="B1556" s="1" t="s">
        <v>25</v>
      </c>
      <c r="C1556" s="3">
        <v>42278</v>
      </c>
      <c r="D1556" s="1">
        <v>121.36747826086958</v>
      </c>
      <c r="E1556" s="1">
        <v>4.7988228797912598</v>
      </c>
      <c r="F1556" s="1">
        <v>4.8006763458251953</v>
      </c>
      <c r="G1556" s="1">
        <v>3</v>
      </c>
      <c r="H1556" s="1">
        <v>2</v>
      </c>
      <c r="I1556" s="1">
        <f t="shared" si="69"/>
        <v>4.8007319674772377</v>
      </c>
      <c r="J1556" s="1">
        <f t="shared" si="70"/>
        <v>0.99998841392262283</v>
      </c>
    </row>
    <row r="1557" spans="1:10">
      <c r="A1557" s="1">
        <v>26</v>
      </c>
      <c r="B1557" s="1" t="s">
        <v>26</v>
      </c>
      <c r="C1557" s="3">
        <v>42278</v>
      </c>
      <c r="D1557" s="1">
        <v>119.99</v>
      </c>
      <c r="E1557" s="1">
        <v>4.7874083518981934</v>
      </c>
      <c r="F1557" s="1">
        <v>4.7855038642883301</v>
      </c>
      <c r="G1557" s="1">
        <v>4</v>
      </c>
      <c r="H1557" s="1">
        <v>3</v>
      </c>
      <c r="I1557" s="1">
        <f t="shared" si="69"/>
        <v>4.8007319674772377</v>
      </c>
      <c r="J1557" s="1">
        <f t="shared" si="70"/>
        <v>0.99682796221658054</v>
      </c>
    </row>
    <row r="1558" spans="1:10">
      <c r="A1558" s="1">
        <v>27</v>
      </c>
      <c r="B1558" s="1" t="s">
        <v>27</v>
      </c>
      <c r="C1558" s="3">
        <v>42278</v>
      </c>
      <c r="D1558" s="1">
        <v>120.96401215805473</v>
      </c>
      <c r="E1558" s="1">
        <v>4.7954931259155273</v>
      </c>
      <c r="F1558" s="1">
        <v>4.7878246307373047</v>
      </c>
      <c r="G1558" s="1">
        <v>2</v>
      </c>
      <c r="H1558" s="1">
        <v>2</v>
      </c>
      <c r="I1558" s="1">
        <f t="shared" si="69"/>
        <v>4.8007319674772377</v>
      </c>
      <c r="J1558" s="1">
        <f t="shared" si="70"/>
        <v>0.99731138150861698</v>
      </c>
    </row>
    <row r="1559" spans="1:10">
      <c r="A1559" s="1">
        <v>28</v>
      </c>
      <c r="B1559" s="1" t="s">
        <v>28</v>
      </c>
      <c r="C1559" s="3">
        <v>42278</v>
      </c>
      <c r="D1559" s="1">
        <v>122.24</v>
      </c>
      <c r="E1559" s="1">
        <v>4.8059864044189453</v>
      </c>
      <c r="F1559" s="1">
        <v>4.8028645515441895</v>
      </c>
      <c r="G1559" s="1">
        <v>2</v>
      </c>
      <c r="H1559" s="1">
        <v>2</v>
      </c>
      <c r="I1559" s="1">
        <f t="shared" si="69"/>
        <v>4.8007319674772377</v>
      </c>
      <c r="J1559" s="1">
        <f t="shared" si="70"/>
        <v>1.0004442206066488</v>
      </c>
    </row>
    <row r="1560" spans="1:10">
      <c r="A1560" s="1">
        <v>29</v>
      </c>
      <c r="B1560" s="1" t="s">
        <v>29</v>
      </c>
      <c r="C1560" s="3">
        <v>42278</v>
      </c>
      <c r="D1560" s="1">
        <v>119.16861111111112</v>
      </c>
      <c r="E1560" s="1">
        <v>4.7805395126342773</v>
      </c>
      <c r="F1560" s="1">
        <v>4.7800564765930176</v>
      </c>
      <c r="G1560" s="1">
        <v>5</v>
      </c>
      <c r="H1560" s="1">
        <v>4</v>
      </c>
      <c r="I1560" s="1">
        <f t="shared" si="69"/>
        <v>4.8007319674772377</v>
      </c>
      <c r="J1560" s="1">
        <f t="shared" si="70"/>
        <v>0.9956932628140277</v>
      </c>
    </row>
    <row r="1561" spans="1:10">
      <c r="A1561" s="1">
        <v>30</v>
      </c>
      <c r="B1561" s="1" t="s">
        <v>30</v>
      </c>
      <c r="C1561" s="3">
        <v>42278</v>
      </c>
      <c r="D1561" s="1">
        <v>123.07</v>
      </c>
      <c r="E1561" s="1">
        <v>4.8127532005310059</v>
      </c>
      <c r="F1561" s="1">
        <v>4.7929677963256836</v>
      </c>
      <c r="G1561" s="1">
        <v>4</v>
      </c>
      <c r="H1561" s="1">
        <v>3</v>
      </c>
      <c r="I1561" s="1">
        <f t="shared" si="69"/>
        <v>4.8007319674772377</v>
      </c>
      <c r="J1561" s="1">
        <f t="shared" si="70"/>
        <v>0.99838271096904541</v>
      </c>
    </row>
    <row r="1562" spans="1:10">
      <c r="A1562" s="1">
        <v>31</v>
      </c>
      <c r="B1562" s="1" t="s">
        <v>31</v>
      </c>
      <c r="C1562" s="3">
        <v>42278</v>
      </c>
      <c r="D1562" s="1">
        <v>123.55202247191012</v>
      </c>
      <c r="E1562" s="1">
        <v>4.8166623115539551</v>
      </c>
      <c r="F1562" s="1">
        <v>4.8256607055664063</v>
      </c>
      <c r="G1562" s="1">
        <v>2</v>
      </c>
      <c r="H1562" s="1">
        <v>2</v>
      </c>
      <c r="I1562" s="1">
        <f t="shared" si="69"/>
        <v>4.8007319674772377</v>
      </c>
      <c r="J1562" s="1">
        <f t="shared" si="70"/>
        <v>1.0051926952510679</v>
      </c>
    </row>
    <row r="1563" spans="1:10">
      <c r="A1563" s="1">
        <v>32</v>
      </c>
      <c r="B1563" s="1" t="s">
        <v>32</v>
      </c>
      <c r="C1563" s="3">
        <v>42278</v>
      </c>
      <c r="D1563" s="1">
        <v>118.39983164983164</v>
      </c>
      <c r="E1563" s="1">
        <v>4.7740674018859863</v>
      </c>
      <c r="F1563" s="1">
        <v>4.775031566619873</v>
      </c>
      <c r="G1563" s="1">
        <v>4</v>
      </c>
      <c r="H1563" s="1">
        <v>3</v>
      </c>
      <c r="I1563" s="1">
        <f t="shared" si="69"/>
        <v>4.8007319674772377</v>
      </c>
      <c r="J1563" s="1">
        <f t="shared" si="70"/>
        <v>0.99464656618376679</v>
      </c>
    </row>
    <row r="1564" spans="1:10">
      <c r="A1564" s="1">
        <v>33</v>
      </c>
      <c r="B1564" s="1" t="s">
        <v>33</v>
      </c>
      <c r="C1564" s="3">
        <v>42278</v>
      </c>
      <c r="D1564" s="1">
        <v>122.18350840336136</v>
      </c>
      <c r="E1564" s="1">
        <v>4.8055238723754883</v>
      </c>
      <c r="F1564" s="1">
        <v>4.8151402473449707</v>
      </c>
      <c r="G1564" s="1">
        <v>2</v>
      </c>
      <c r="H1564" s="1">
        <v>2</v>
      </c>
      <c r="I1564" s="1">
        <f t="shared" si="69"/>
        <v>4.8007319674772377</v>
      </c>
      <c r="J1564" s="1">
        <f t="shared" si="70"/>
        <v>1.0030012672995166</v>
      </c>
    </row>
    <row r="1565" spans="1:10">
      <c r="A1565" s="1">
        <v>34</v>
      </c>
      <c r="B1565" s="1" t="s">
        <v>34</v>
      </c>
      <c r="C1565" s="3">
        <v>42278</v>
      </c>
      <c r="D1565" s="1">
        <v>119.15</v>
      </c>
      <c r="E1565" s="1">
        <v>4.7803831100463867</v>
      </c>
      <c r="F1565" s="1">
        <v>4.780059814453125</v>
      </c>
      <c r="G1565" s="1">
        <v>5</v>
      </c>
      <c r="H1565" s="1">
        <v>4</v>
      </c>
      <c r="I1565" s="1">
        <f t="shared" si="69"/>
        <v>4.8007319674772377</v>
      </c>
      <c r="J1565" s="1">
        <f t="shared" si="70"/>
        <v>0.99569395809552441</v>
      </c>
    </row>
    <row r="1566" spans="1:10">
      <c r="A1566" s="1">
        <v>1</v>
      </c>
      <c r="B1566" s="1" t="s">
        <v>1</v>
      </c>
      <c r="C1566" s="3">
        <v>42309</v>
      </c>
      <c r="D1566" s="1">
        <v>116.61617283950616</v>
      </c>
      <c r="E1566" s="1">
        <v>4.758887767791748</v>
      </c>
      <c r="F1566" s="1">
        <v>4.7609925270080566</v>
      </c>
      <c r="G1566" s="1">
        <v>5</v>
      </c>
      <c r="H1566" s="1">
        <v>4</v>
      </c>
      <c r="I1566" s="1">
        <f>AVERAGE(F1566:F1599)</f>
        <v>4.8046406998353843</v>
      </c>
      <c r="J1566" s="1">
        <f t="shared" si="70"/>
        <v>0.99091541375220349</v>
      </c>
    </row>
    <row r="1567" spans="1:10">
      <c r="A1567" s="1">
        <v>2</v>
      </c>
      <c r="B1567" s="1" t="s">
        <v>2</v>
      </c>
      <c r="C1567" s="3">
        <v>42309</v>
      </c>
      <c r="D1567" s="1">
        <v>119.91710638297872</v>
      </c>
      <c r="E1567" s="1">
        <v>4.7868008613586426</v>
      </c>
      <c r="F1567" s="1">
        <v>4.7907171249389648</v>
      </c>
      <c r="G1567" s="1">
        <v>4</v>
      </c>
      <c r="H1567" s="1">
        <v>3</v>
      </c>
      <c r="I1567" s="1">
        <f>I1566</f>
        <v>4.8046406998353843</v>
      </c>
      <c r="J1567" s="1">
        <f t="shared" si="70"/>
        <v>0.99710205699733245</v>
      </c>
    </row>
    <row r="1568" spans="1:10">
      <c r="A1568" s="1">
        <v>3</v>
      </c>
      <c r="B1568" s="1" t="s">
        <v>3</v>
      </c>
      <c r="C1568" s="3">
        <v>42309</v>
      </c>
      <c r="D1568" s="1">
        <v>123.45685185185184</v>
      </c>
      <c r="E1568" s="1">
        <v>4.8158917427062988</v>
      </c>
      <c r="F1568" s="1">
        <v>4.8285565376281738</v>
      </c>
      <c r="G1568" s="1">
        <v>1</v>
      </c>
      <c r="H1568" s="1">
        <v>1</v>
      </c>
      <c r="I1568" s="1">
        <f t="shared" ref="I1568:I1599" si="71">I1567</f>
        <v>4.8046406998353843</v>
      </c>
      <c r="J1568" s="1">
        <f t="shared" si="70"/>
        <v>1.0049776537491366</v>
      </c>
    </row>
    <row r="1569" spans="1:10">
      <c r="A1569" s="1">
        <v>4</v>
      </c>
      <c r="B1569" s="1" t="s">
        <v>4</v>
      </c>
      <c r="C1569" s="3">
        <v>42309</v>
      </c>
      <c r="D1569" s="1">
        <v>128.10464419475653</v>
      </c>
      <c r="E1569" s="1">
        <v>4.8528475761413574</v>
      </c>
      <c r="F1569" s="1">
        <v>4.8481345176696777</v>
      </c>
      <c r="G1569" s="1">
        <v>1</v>
      </c>
      <c r="H1569" s="1">
        <v>1</v>
      </c>
      <c r="I1569" s="1">
        <f t="shared" si="71"/>
        <v>4.8046406998353843</v>
      </c>
      <c r="J1569" s="1">
        <f t="shared" si="70"/>
        <v>1.0090524600176207</v>
      </c>
    </row>
    <row r="1570" spans="1:10">
      <c r="A1570" s="1">
        <v>5</v>
      </c>
      <c r="B1570" s="1" t="s">
        <v>5</v>
      </c>
      <c r="C1570" s="3">
        <v>42309</v>
      </c>
      <c r="D1570" s="1">
        <v>127.59</v>
      </c>
      <c r="E1570" s="1">
        <v>4.8488221168518066</v>
      </c>
      <c r="F1570" s="1">
        <v>4.8481841087341309</v>
      </c>
      <c r="G1570" s="1">
        <v>1</v>
      </c>
      <c r="H1570" s="1">
        <v>1</v>
      </c>
      <c r="I1570" s="1">
        <f t="shared" si="71"/>
        <v>4.8046406998353843</v>
      </c>
      <c r="J1570" s="1">
        <f t="shared" si="70"/>
        <v>1.009062781510434</v>
      </c>
    </row>
    <row r="1571" spans="1:10">
      <c r="A1571" s="1">
        <v>6</v>
      </c>
      <c r="B1571" s="1" t="s">
        <v>6</v>
      </c>
      <c r="C1571" s="3">
        <v>42309</v>
      </c>
      <c r="D1571" s="1">
        <v>117.99</v>
      </c>
      <c r="E1571" s="1">
        <v>4.7705998420715332</v>
      </c>
      <c r="F1571" s="1">
        <v>4.7682585716247559</v>
      </c>
      <c r="G1571" s="1">
        <v>5</v>
      </c>
      <c r="H1571" s="1">
        <v>4</v>
      </c>
      <c r="I1571" s="1">
        <f t="shared" si="71"/>
        <v>4.8046406998353843</v>
      </c>
      <c r="J1571" s="1">
        <f t="shared" si="70"/>
        <v>0.9924277109395766</v>
      </c>
    </row>
    <row r="1572" spans="1:10">
      <c r="A1572" s="1">
        <v>7</v>
      </c>
      <c r="B1572" s="1" t="s">
        <v>7</v>
      </c>
      <c r="C1572" s="3">
        <v>42309</v>
      </c>
      <c r="D1572" s="1">
        <v>119.94999999999999</v>
      </c>
      <c r="E1572" s="1">
        <v>4.7870750427246094</v>
      </c>
      <c r="F1572" s="1">
        <v>4.7870707511901855</v>
      </c>
      <c r="G1572" s="1">
        <v>4</v>
      </c>
      <c r="H1572" s="1">
        <v>3</v>
      </c>
      <c r="I1572" s="1">
        <f t="shared" si="71"/>
        <v>4.8046406998353843</v>
      </c>
      <c r="J1572" s="1">
        <f t="shared" si="70"/>
        <v>0.99634312954019622</v>
      </c>
    </row>
    <row r="1573" spans="1:10">
      <c r="A1573" s="1">
        <v>8</v>
      </c>
      <c r="B1573" s="1" t="s">
        <v>8</v>
      </c>
      <c r="C1573" s="3">
        <v>42309</v>
      </c>
      <c r="D1573" s="1">
        <v>122.47</v>
      </c>
      <c r="E1573" s="1">
        <v>4.807866096496582</v>
      </c>
      <c r="F1573" s="1">
        <v>4.8032445907592773</v>
      </c>
      <c r="G1573" s="1">
        <v>3</v>
      </c>
      <c r="H1573" s="1">
        <v>2</v>
      </c>
      <c r="I1573" s="1">
        <f t="shared" si="71"/>
        <v>4.8046406998353843</v>
      </c>
      <c r="J1573" s="1">
        <f t="shared" si="70"/>
        <v>0.99970942487413161</v>
      </c>
    </row>
    <row r="1574" spans="1:10">
      <c r="A1574" s="1">
        <v>9</v>
      </c>
      <c r="B1574" s="1" t="s">
        <v>9</v>
      </c>
      <c r="C1574" s="3">
        <v>42309</v>
      </c>
      <c r="D1574" s="1">
        <v>120.42099999999999</v>
      </c>
      <c r="E1574" s="1">
        <v>4.7909941673278809</v>
      </c>
      <c r="F1574" s="1">
        <v>4.7951035499572754</v>
      </c>
      <c r="G1574" s="1">
        <v>4</v>
      </c>
      <c r="H1574" s="1">
        <v>3</v>
      </c>
      <c r="I1574" s="1">
        <f t="shared" si="71"/>
        <v>4.8046406998353843</v>
      </c>
      <c r="J1574" s="1">
        <f t="shared" si="70"/>
        <v>0.9980150128856804</v>
      </c>
    </row>
    <row r="1575" spans="1:10">
      <c r="A1575" s="1">
        <v>10</v>
      </c>
      <c r="B1575" s="1" t="s">
        <v>10</v>
      </c>
      <c r="C1575" s="3">
        <v>42309</v>
      </c>
      <c r="D1575" s="1">
        <v>120.08269584008644</v>
      </c>
      <c r="E1575" s="1">
        <v>4.7881808280944824</v>
      </c>
      <c r="F1575" s="1">
        <v>4.7881193161010742</v>
      </c>
      <c r="G1575" s="1">
        <v>4</v>
      </c>
      <c r="H1575" s="1">
        <v>3</v>
      </c>
      <c r="I1575" s="1">
        <f t="shared" si="71"/>
        <v>4.8046406998353843</v>
      </c>
      <c r="J1575" s="1">
        <f t="shared" si="70"/>
        <v>0.99656136956612051</v>
      </c>
    </row>
    <row r="1576" spans="1:10">
      <c r="A1576" s="1">
        <v>11</v>
      </c>
      <c r="B1576" s="1" t="s">
        <v>11</v>
      </c>
      <c r="C1576" s="3">
        <v>42309</v>
      </c>
      <c r="D1576" s="1">
        <v>120.64771121351764</v>
      </c>
      <c r="E1576" s="1">
        <v>4.792874813079834</v>
      </c>
      <c r="F1576" s="1">
        <v>4.7932014465332031</v>
      </c>
      <c r="G1576" s="1">
        <v>4</v>
      </c>
      <c r="H1576" s="1">
        <v>3</v>
      </c>
      <c r="I1576" s="1">
        <f t="shared" si="71"/>
        <v>4.8046406998353843</v>
      </c>
      <c r="J1576" s="1">
        <f t="shared" si="70"/>
        <v>0.99761912408922204</v>
      </c>
    </row>
    <row r="1577" spans="1:10">
      <c r="A1577" s="1">
        <v>12</v>
      </c>
      <c r="B1577" s="1" t="s">
        <v>12</v>
      </c>
      <c r="C1577" s="3">
        <v>42309</v>
      </c>
      <c r="D1577" s="1">
        <v>120.690938697318</v>
      </c>
      <c r="E1577" s="1">
        <v>4.7932329177856445</v>
      </c>
      <c r="F1577" s="1">
        <v>4.7943425178527832</v>
      </c>
      <c r="G1577" s="1">
        <v>4</v>
      </c>
      <c r="H1577" s="1">
        <v>3</v>
      </c>
      <c r="I1577" s="1">
        <f t="shared" si="71"/>
        <v>4.8046406998353843</v>
      </c>
      <c r="J1577" s="1">
        <f t="shared" si="70"/>
        <v>0.99785661766904776</v>
      </c>
    </row>
    <row r="1578" spans="1:10">
      <c r="A1578" s="1">
        <v>13</v>
      </c>
      <c r="B1578" s="1" t="s">
        <v>13</v>
      </c>
      <c r="C1578" s="3">
        <v>42309</v>
      </c>
      <c r="D1578" s="1">
        <v>127.131015625</v>
      </c>
      <c r="E1578" s="1">
        <v>4.8452181816101074</v>
      </c>
      <c r="F1578" s="1">
        <v>4.8456406593322754</v>
      </c>
      <c r="G1578" s="1">
        <v>1</v>
      </c>
      <c r="H1578" s="1">
        <v>1</v>
      </c>
      <c r="I1578" s="1">
        <f t="shared" si="71"/>
        <v>4.8046406998353843</v>
      </c>
      <c r="J1578" s="1">
        <f t="shared" si="70"/>
        <v>1.0085334080232671</v>
      </c>
    </row>
    <row r="1579" spans="1:10">
      <c r="A1579" s="1">
        <v>14</v>
      </c>
      <c r="B1579" s="1" t="s">
        <v>14</v>
      </c>
      <c r="C1579" s="3">
        <v>42309</v>
      </c>
      <c r="D1579" s="1">
        <v>120.51953020134226</v>
      </c>
      <c r="E1579" s="1">
        <v>4.7918119430541992</v>
      </c>
      <c r="F1579" s="1">
        <v>4.789710521697998</v>
      </c>
      <c r="G1579" s="1">
        <v>3</v>
      </c>
      <c r="H1579" s="1">
        <v>2</v>
      </c>
      <c r="I1579" s="1">
        <f t="shared" si="71"/>
        <v>4.8046406998353843</v>
      </c>
      <c r="J1579" s="1">
        <f t="shared" si="70"/>
        <v>0.99689255054225012</v>
      </c>
    </row>
    <row r="1580" spans="1:10">
      <c r="A1580" s="1">
        <v>15</v>
      </c>
      <c r="B1580" s="1" t="s">
        <v>15</v>
      </c>
      <c r="C1580" s="3">
        <v>42309</v>
      </c>
      <c r="D1580" s="1">
        <v>120.79690140845071</v>
      </c>
      <c r="E1580" s="1">
        <v>4.7941107749938965</v>
      </c>
      <c r="F1580" s="1">
        <v>4.7874855995178223</v>
      </c>
      <c r="G1580" s="1">
        <v>4</v>
      </c>
      <c r="H1580" s="1">
        <v>3</v>
      </c>
      <c r="I1580" s="1">
        <f t="shared" si="71"/>
        <v>4.8046406998353843</v>
      </c>
      <c r="J1580" s="1">
        <f t="shared" si="70"/>
        <v>0.99642947279738325</v>
      </c>
    </row>
    <row r="1581" spans="1:10">
      <c r="A1581" s="1">
        <v>16</v>
      </c>
      <c r="B1581" s="1" t="s">
        <v>16</v>
      </c>
      <c r="C1581" s="3">
        <v>42309</v>
      </c>
      <c r="D1581" s="1">
        <v>124.43217391304347</v>
      </c>
      <c r="E1581" s="1">
        <v>4.823760986328125</v>
      </c>
      <c r="F1581" s="1">
        <v>4.8228611946105957</v>
      </c>
      <c r="G1581" s="1">
        <v>2</v>
      </c>
      <c r="H1581" s="1">
        <v>2</v>
      </c>
      <c r="I1581" s="1">
        <f t="shared" si="71"/>
        <v>4.8046406998353843</v>
      </c>
      <c r="J1581" s="1">
        <f t="shared" si="70"/>
        <v>1.0037922699975954</v>
      </c>
    </row>
    <row r="1582" spans="1:10">
      <c r="A1582" s="1">
        <v>17</v>
      </c>
      <c r="B1582" s="1" t="s">
        <v>17</v>
      </c>
      <c r="C1582" s="3">
        <v>42309</v>
      </c>
      <c r="D1582" s="1">
        <v>129.69999999999999</v>
      </c>
      <c r="E1582" s="1">
        <v>4.8652238845825195</v>
      </c>
      <c r="F1582" s="1">
        <v>4.8694415092468262</v>
      </c>
      <c r="G1582" s="1">
        <v>1</v>
      </c>
      <c r="H1582" s="1">
        <v>1</v>
      </c>
      <c r="I1582" s="1">
        <f t="shared" si="71"/>
        <v>4.8046406998353843</v>
      </c>
      <c r="J1582" s="1">
        <f t="shared" si="70"/>
        <v>1.0134871291028404</v>
      </c>
    </row>
    <row r="1583" spans="1:10">
      <c r="A1583" s="1">
        <v>18</v>
      </c>
      <c r="B1583" s="1" t="s">
        <v>18</v>
      </c>
      <c r="C1583" s="3">
        <v>42309</v>
      </c>
      <c r="D1583" s="1">
        <v>121.32434163701068</v>
      </c>
      <c r="E1583" s="1">
        <v>4.7984676361083984</v>
      </c>
      <c r="F1583" s="1">
        <v>4.7937045097351074</v>
      </c>
      <c r="G1583" s="1">
        <v>3</v>
      </c>
      <c r="H1583" s="1">
        <v>2</v>
      </c>
      <c r="I1583" s="1">
        <f t="shared" si="71"/>
        <v>4.8046406998353843</v>
      </c>
      <c r="J1583" s="1">
        <f t="shared" si="70"/>
        <v>0.99772382769420165</v>
      </c>
    </row>
    <row r="1584" spans="1:10">
      <c r="A1584" s="1">
        <v>19</v>
      </c>
      <c r="B1584" s="1" t="s">
        <v>19</v>
      </c>
      <c r="C1584" s="3">
        <v>42309</v>
      </c>
      <c r="D1584" s="1">
        <v>123.45482233502538</v>
      </c>
      <c r="E1584" s="1">
        <v>4.8158750534057617</v>
      </c>
      <c r="F1584" s="1">
        <v>4.8113522529602051</v>
      </c>
      <c r="G1584" s="1">
        <v>3</v>
      </c>
      <c r="H1584" s="1">
        <v>2</v>
      </c>
      <c r="I1584" s="1">
        <f t="shared" si="71"/>
        <v>4.8046406998353843</v>
      </c>
      <c r="J1584" s="1">
        <f t="shared" si="70"/>
        <v>1.0013968897039587</v>
      </c>
    </row>
    <row r="1585" spans="1:10">
      <c r="A1585" s="1">
        <v>20</v>
      </c>
      <c r="B1585" s="1" t="s">
        <v>20</v>
      </c>
      <c r="C1585" s="3">
        <v>42309</v>
      </c>
      <c r="D1585" s="1">
        <v>125.9</v>
      </c>
      <c r="E1585" s="1">
        <v>4.8354878425598145</v>
      </c>
      <c r="F1585" s="1">
        <v>4.8303689956665039</v>
      </c>
      <c r="G1585" s="1">
        <v>2</v>
      </c>
      <c r="H1585" s="1">
        <v>2</v>
      </c>
      <c r="I1585" s="1">
        <f t="shared" si="71"/>
        <v>4.8046406998353843</v>
      </c>
      <c r="J1585" s="1">
        <f t="shared" si="70"/>
        <v>1.0053548844624325</v>
      </c>
    </row>
    <row r="1586" spans="1:10">
      <c r="A1586" s="1">
        <v>21</v>
      </c>
      <c r="B1586" s="1" t="s">
        <v>21</v>
      </c>
      <c r="C1586" s="3">
        <v>42309</v>
      </c>
      <c r="D1586" s="1">
        <v>122.03968253968253</v>
      </c>
      <c r="E1586" s="1">
        <v>4.8043460845947266</v>
      </c>
      <c r="F1586" s="1">
        <v>4.800105094909668</v>
      </c>
      <c r="G1586" s="1">
        <v>4</v>
      </c>
      <c r="H1586" s="1">
        <v>3</v>
      </c>
      <c r="I1586" s="1">
        <f t="shared" si="71"/>
        <v>4.8046406998353843</v>
      </c>
      <c r="J1586" s="1">
        <f t="shared" si="70"/>
        <v>0.9990559949829606</v>
      </c>
    </row>
    <row r="1587" spans="1:10">
      <c r="A1587" s="1">
        <v>22</v>
      </c>
      <c r="B1587" s="1" t="s">
        <v>22</v>
      </c>
      <c r="C1587" s="3">
        <v>42309</v>
      </c>
      <c r="D1587" s="1">
        <v>120.96298245614034</v>
      </c>
      <c r="E1587" s="1">
        <v>4.7954845428466797</v>
      </c>
      <c r="F1587" s="1">
        <v>4.7957415580749512</v>
      </c>
      <c r="G1587" s="1">
        <v>4</v>
      </c>
      <c r="H1587" s="1">
        <v>3</v>
      </c>
      <c r="I1587" s="1">
        <f t="shared" si="71"/>
        <v>4.8046406998353843</v>
      </c>
      <c r="J1587" s="1">
        <f t="shared" si="70"/>
        <v>0.99814780286052651</v>
      </c>
    </row>
    <row r="1588" spans="1:10">
      <c r="A1588" s="1">
        <v>23</v>
      </c>
      <c r="B1588" s="1" t="s">
        <v>23</v>
      </c>
      <c r="C1588" s="3">
        <v>42309</v>
      </c>
      <c r="D1588" s="1">
        <v>122.01367647058824</v>
      </c>
      <c r="E1588" s="1">
        <v>4.8041329383850098</v>
      </c>
      <c r="F1588" s="1">
        <v>4.8050861358642578</v>
      </c>
      <c r="G1588" s="1">
        <v>4</v>
      </c>
      <c r="H1588" s="1">
        <v>3</v>
      </c>
      <c r="I1588" s="1">
        <f t="shared" si="71"/>
        <v>4.8046406998353843</v>
      </c>
      <c r="J1588" s="1">
        <f t="shared" si="70"/>
        <v>1.000092709539943</v>
      </c>
    </row>
    <row r="1589" spans="1:10">
      <c r="A1589" s="1">
        <v>24</v>
      </c>
      <c r="B1589" s="1" t="s">
        <v>24</v>
      </c>
      <c r="C1589" s="3">
        <v>42309</v>
      </c>
      <c r="D1589" s="1">
        <v>123.2488524590164</v>
      </c>
      <c r="E1589" s="1">
        <v>4.8142056465148926</v>
      </c>
      <c r="F1589" s="1">
        <v>4.8154382705688477</v>
      </c>
      <c r="G1589" s="1">
        <v>2</v>
      </c>
      <c r="H1589" s="1">
        <v>2</v>
      </c>
      <c r="I1589" s="1">
        <f t="shared" si="71"/>
        <v>4.8046406998353843</v>
      </c>
      <c r="J1589" s="1">
        <f t="shared" si="70"/>
        <v>1.0022473211646883</v>
      </c>
    </row>
    <row r="1590" spans="1:10">
      <c r="A1590" s="1">
        <v>25</v>
      </c>
      <c r="B1590" s="1" t="s">
        <v>25</v>
      </c>
      <c r="C1590" s="3">
        <v>42309</v>
      </c>
      <c r="D1590" s="1">
        <v>121.76069565217391</v>
      </c>
      <c r="E1590" s="1">
        <v>4.8020577430725098</v>
      </c>
      <c r="F1590" s="1">
        <v>4.8045411109924316</v>
      </c>
      <c r="G1590" s="1">
        <v>3</v>
      </c>
      <c r="H1590" s="1">
        <v>2</v>
      </c>
      <c r="I1590" s="1">
        <f t="shared" si="71"/>
        <v>4.8046406998353843</v>
      </c>
      <c r="J1590" s="1">
        <f t="shared" si="70"/>
        <v>0.99997927236412165</v>
      </c>
    </row>
    <row r="1591" spans="1:10">
      <c r="A1591" s="1">
        <v>26</v>
      </c>
      <c r="B1591" s="1" t="s">
        <v>26</v>
      </c>
      <c r="C1591" s="3">
        <v>42309</v>
      </c>
      <c r="D1591" s="1">
        <v>120.73</v>
      </c>
      <c r="E1591" s="1">
        <v>4.7935566902160645</v>
      </c>
      <c r="F1591" s="1">
        <v>4.789515495300293</v>
      </c>
      <c r="G1591" s="1">
        <v>4</v>
      </c>
      <c r="H1591" s="1">
        <v>3</v>
      </c>
      <c r="I1591" s="1">
        <f t="shared" si="71"/>
        <v>4.8046406998353843</v>
      </c>
      <c r="J1591" s="1">
        <f t="shared" si="70"/>
        <v>0.99685195928685999</v>
      </c>
    </row>
    <row r="1592" spans="1:10">
      <c r="A1592" s="1">
        <v>27</v>
      </c>
      <c r="B1592" s="1" t="s">
        <v>27</v>
      </c>
      <c r="C1592" s="3">
        <v>42309</v>
      </c>
      <c r="D1592" s="1">
        <v>121.28054711246202</v>
      </c>
      <c r="E1592" s="1">
        <v>4.7981066703796387</v>
      </c>
      <c r="F1592" s="1">
        <v>4.7920331954956055</v>
      </c>
      <c r="G1592" s="1">
        <v>2</v>
      </c>
      <c r="H1592" s="1">
        <v>2</v>
      </c>
      <c r="I1592" s="1">
        <f t="shared" si="71"/>
        <v>4.8046406998353843</v>
      </c>
      <c r="J1592" s="1">
        <f t="shared" si="70"/>
        <v>0.99737597353737384</v>
      </c>
    </row>
    <row r="1593" spans="1:10">
      <c r="A1593" s="1">
        <v>28</v>
      </c>
      <c r="B1593" s="1" t="s">
        <v>28</v>
      </c>
      <c r="C1593" s="3">
        <v>42309</v>
      </c>
      <c r="D1593" s="1">
        <v>122.81</v>
      </c>
      <c r="E1593" s="1">
        <v>4.810638427734375</v>
      </c>
      <c r="F1593" s="1">
        <v>4.8067350387573242</v>
      </c>
      <c r="G1593" s="1">
        <v>2</v>
      </c>
      <c r="H1593" s="1">
        <v>2</v>
      </c>
      <c r="I1593" s="1">
        <f t="shared" si="71"/>
        <v>4.8046406998353843</v>
      </c>
      <c r="J1593" s="1">
        <f t="shared" si="70"/>
        <v>1.0004358991759803</v>
      </c>
    </row>
    <row r="1594" spans="1:10">
      <c r="A1594" s="1">
        <v>29</v>
      </c>
      <c r="B1594" s="1" t="s">
        <v>29</v>
      </c>
      <c r="C1594" s="3">
        <v>42309</v>
      </c>
      <c r="D1594" s="1">
        <v>119.49458333333334</v>
      </c>
      <c r="E1594" s="1">
        <v>4.7832708358764648</v>
      </c>
      <c r="F1594" s="1">
        <v>4.7836465835571289</v>
      </c>
      <c r="G1594" s="1">
        <v>5</v>
      </c>
      <c r="H1594" s="1">
        <v>4</v>
      </c>
      <c r="I1594" s="1">
        <f t="shared" si="71"/>
        <v>4.8046406998353843</v>
      </c>
      <c r="J1594" s="1">
        <f t="shared" si="70"/>
        <v>0.99563045031047281</v>
      </c>
    </row>
    <row r="1595" spans="1:10">
      <c r="A1595" s="1">
        <v>30</v>
      </c>
      <c r="B1595" s="1" t="s">
        <v>30</v>
      </c>
      <c r="C1595" s="3">
        <v>42309</v>
      </c>
      <c r="D1595" s="1">
        <v>123.06</v>
      </c>
      <c r="E1595" s="1">
        <v>4.8126721382141113</v>
      </c>
      <c r="F1595" s="1">
        <v>4.7969484329223633</v>
      </c>
      <c r="G1595" s="1">
        <v>4</v>
      </c>
      <c r="H1595" s="1">
        <v>3</v>
      </c>
      <c r="I1595" s="1">
        <f t="shared" si="71"/>
        <v>4.8046406998353843</v>
      </c>
      <c r="J1595" s="1">
        <f t="shared" si="70"/>
        <v>0.99839899226735418</v>
      </c>
    </row>
    <row r="1596" spans="1:10">
      <c r="A1596" s="1">
        <v>31</v>
      </c>
      <c r="B1596" s="1" t="s">
        <v>31</v>
      </c>
      <c r="C1596" s="3">
        <v>42309</v>
      </c>
      <c r="D1596" s="1">
        <v>124.19022471910114</v>
      </c>
      <c r="E1596" s="1">
        <v>4.8218145370483398</v>
      </c>
      <c r="F1596" s="1">
        <v>4.8297591209411621</v>
      </c>
      <c r="G1596" s="1">
        <v>2</v>
      </c>
      <c r="H1596" s="1">
        <v>2</v>
      </c>
      <c r="I1596" s="1">
        <f t="shared" si="71"/>
        <v>4.8046406998353843</v>
      </c>
      <c r="J1596" s="1">
        <f t="shared" si="70"/>
        <v>1.0052279499498555</v>
      </c>
    </row>
    <row r="1597" spans="1:10">
      <c r="A1597" s="1">
        <v>32</v>
      </c>
      <c r="B1597" s="1" t="s">
        <v>32</v>
      </c>
      <c r="C1597" s="3">
        <v>42309</v>
      </c>
      <c r="D1597" s="1">
        <v>119.15346801346801</v>
      </c>
      <c r="E1597" s="1">
        <v>4.7804121971130371</v>
      </c>
      <c r="F1597" s="1">
        <v>4.7789106369018555</v>
      </c>
      <c r="G1597" s="1">
        <v>4</v>
      </c>
      <c r="H1597" s="1">
        <v>3</v>
      </c>
      <c r="I1597" s="1">
        <f t="shared" si="71"/>
        <v>4.8046406998353843</v>
      </c>
      <c r="J1597" s="1">
        <f t="shared" si="70"/>
        <v>0.99464474774681688</v>
      </c>
    </row>
    <row r="1598" spans="1:10">
      <c r="A1598" s="1">
        <v>33</v>
      </c>
      <c r="B1598" s="1" t="s">
        <v>33</v>
      </c>
      <c r="C1598" s="3">
        <v>42309</v>
      </c>
      <c r="D1598" s="1">
        <v>122.80445378151262</v>
      </c>
      <c r="E1598" s="1">
        <v>4.8105931282043457</v>
      </c>
      <c r="F1598" s="1">
        <v>4.8195314407348633</v>
      </c>
      <c r="G1598" s="1">
        <v>2</v>
      </c>
      <c r="H1598" s="1">
        <v>2</v>
      </c>
      <c r="I1598" s="1">
        <f t="shared" si="71"/>
        <v>4.8046406998353843</v>
      </c>
      <c r="J1598" s="1">
        <f t="shared" si="70"/>
        <v>1.0030992413022661</v>
      </c>
    </row>
    <row r="1599" spans="1:10">
      <c r="A1599" s="1">
        <v>34</v>
      </c>
      <c r="B1599" s="1" t="s">
        <v>34</v>
      </c>
      <c r="C1599" s="3">
        <v>42309</v>
      </c>
      <c r="D1599" s="1">
        <v>119.31</v>
      </c>
      <c r="E1599" s="1">
        <v>4.7817249298095703</v>
      </c>
      <c r="F1599" s="1">
        <v>4.7833008766174316</v>
      </c>
      <c r="G1599" s="1">
        <v>5</v>
      </c>
      <c r="H1599" s="1">
        <v>4</v>
      </c>
      <c r="I1599" s="1">
        <f t="shared" si="71"/>
        <v>4.8046406998353843</v>
      </c>
      <c r="J1599" s="1">
        <f t="shared" si="70"/>
        <v>0.99555849759615034</v>
      </c>
    </row>
    <row r="1600" spans="1:10">
      <c r="A1600" s="1">
        <v>1</v>
      </c>
      <c r="B1600" s="1" t="s">
        <v>1</v>
      </c>
      <c r="C1600" s="3">
        <v>42339</v>
      </c>
      <c r="D1600" s="1">
        <v>117.5079012345679</v>
      </c>
      <c r="E1600" s="1">
        <v>4.7665057182312012</v>
      </c>
      <c r="F1600" s="1">
        <v>4.7641806602478027</v>
      </c>
      <c r="G1600" s="1">
        <v>5</v>
      </c>
      <c r="H1600" s="1">
        <v>4</v>
      </c>
      <c r="I1600" s="1">
        <f>AVERAGE(F1600:F1633)</f>
        <v>4.8084719601799462</v>
      </c>
      <c r="J1600" s="1">
        <f t="shared" si="70"/>
        <v>0.99078890335663183</v>
      </c>
    </row>
    <row r="1601" spans="1:10">
      <c r="A1601" s="1">
        <v>2</v>
      </c>
      <c r="B1601" s="1" t="s">
        <v>2</v>
      </c>
      <c r="C1601" s="3">
        <v>42339</v>
      </c>
      <c r="D1601" s="1">
        <v>121.17651063829786</v>
      </c>
      <c r="E1601" s="1">
        <v>4.797248363494873</v>
      </c>
      <c r="F1601" s="1">
        <v>4.7942209243774414</v>
      </c>
      <c r="G1601" s="1">
        <v>4</v>
      </c>
      <c r="H1601" s="1">
        <v>3</v>
      </c>
      <c r="I1601" s="1">
        <f>I1600</f>
        <v>4.8084719601799462</v>
      </c>
      <c r="J1601" s="1">
        <f t="shared" si="70"/>
        <v>0.99703626517519062</v>
      </c>
    </row>
    <row r="1602" spans="1:10">
      <c r="A1602" s="1">
        <v>3</v>
      </c>
      <c r="B1602" s="1" t="s">
        <v>3</v>
      </c>
      <c r="C1602" s="3">
        <v>42339</v>
      </c>
      <c r="D1602" s="1">
        <v>125.2372222222222</v>
      </c>
      <c r="E1602" s="1">
        <v>4.8302097320556641</v>
      </c>
      <c r="F1602" s="1">
        <v>4.8331398963928223</v>
      </c>
      <c r="G1602" s="1">
        <v>1</v>
      </c>
      <c r="H1602" s="1">
        <v>1</v>
      </c>
      <c r="I1602" s="1">
        <f t="shared" ref="I1602:I1633" si="72">I1601</f>
        <v>4.8084719601799462</v>
      </c>
      <c r="J1602" s="1">
        <f t="shared" si="70"/>
        <v>1.0051300987958662</v>
      </c>
    </row>
    <row r="1603" spans="1:10">
      <c r="A1603" s="1">
        <v>4</v>
      </c>
      <c r="B1603" s="1" t="s">
        <v>4</v>
      </c>
      <c r="C1603" s="3">
        <v>42339</v>
      </c>
      <c r="D1603" s="1">
        <v>129.37329588014981</v>
      </c>
      <c r="E1603" s="1">
        <v>4.8627018928527832</v>
      </c>
      <c r="F1603" s="1">
        <v>4.8523268699645996</v>
      </c>
      <c r="G1603" s="1">
        <v>1</v>
      </c>
      <c r="H1603" s="1">
        <v>1</v>
      </c>
      <c r="I1603" s="1">
        <f t="shared" si="72"/>
        <v>4.8084719601799462</v>
      </c>
      <c r="J1603" s="1">
        <f t="shared" ref="J1603:J1666" si="73">F1603/I1603</f>
        <v>1.0091203422101296</v>
      </c>
    </row>
    <row r="1604" spans="1:10">
      <c r="A1604" s="1">
        <v>5</v>
      </c>
      <c r="B1604" s="1" t="s">
        <v>5</v>
      </c>
      <c r="C1604" s="3">
        <v>42339</v>
      </c>
      <c r="D1604" s="1">
        <v>128.6</v>
      </c>
      <c r="E1604" s="1">
        <v>4.8567066192626953</v>
      </c>
      <c r="F1604" s="1">
        <v>4.8529539108276367</v>
      </c>
      <c r="G1604" s="1">
        <v>1</v>
      </c>
      <c r="H1604" s="1">
        <v>1</v>
      </c>
      <c r="I1604" s="1">
        <f t="shared" si="72"/>
        <v>4.8084719601799462</v>
      </c>
      <c r="J1604" s="1">
        <f t="shared" si="73"/>
        <v>1.0092507455624273</v>
      </c>
    </row>
    <row r="1605" spans="1:10">
      <c r="A1605" s="1">
        <v>6</v>
      </c>
      <c r="B1605" s="1" t="s">
        <v>6</v>
      </c>
      <c r="C1605" s="3">
        <v>42339</v>
      </c>
      <c r="D1605" s="1">
        <v>120.22</v>
      </c>
      <c r="E1605" s="1">
        <v>4.7893233299255371</v>
      </c>
      <c r="F1605" s="1">
        <v>4.7718405723571777</v>
      </c>
      <c r="G1605" s="1">
        <v>5</v>
      </c>
      <c r="H1605" s="1">
        <v>4</v>
      </c>
      <c r="I1605" s="1">
        <f t="shared" si="72"/>
        <v>4.8084719601799462</v>
      </c>
      <c r="J1605" s="1">
        <f t="shared" si="73"/>
        <v>0.99238190674165905</v>
      </c>
    </row>
    <row r="1606" spans="1:10">
      <c r="A1606" s="1">
        <v>7</v>
      </c>
      <c r="B1606" s="1" t="s">
        <v>7</v>
      </c>
      <c r="C1606" s="3">
        <v>42339</v>
      </c>
      <c r="D1606" s="1">
        <v>121.325</v>
      </c>
      <c r="E1606" s="1">
        <v>4.7984728813171387</v>
      </c>
      <c r="F1606" s="1">
        <v>4.790898323059082</v>
      </c>
      <c r="G1606" s="1">
        <v>4</v>
      </c>
      <c r="H1606" s="1">
        <v>3</v>
      </c>
      <c r="I1606" s="1">
        <f t="shared" si="72"/>
        <v>4.8084719601799462</v>
      </c>
      <c r="J1606" s="1">
        <f t="shared" si="73"/>
        <v>0.99634527615708368</v>
      </c>
    </row>
    <row r="1607" spans="1:10">
      <c r="A1607" s="1">
        <v>8</v>
      </c>
      <c r="B1607" s="1" t="s">
        <v>8</v>
      </c>
      <c r="C1607" s="3">
        <v>42339</v>
      </c>
      <c r="D1607" s="1">
        <v>123.35</v>
      </c>
      <c r="E1607" s="1">
        <v>4.815025806427002</v>
      </c>
      <c r="F1607" s="1">
        <v>4.8068060874938965</v>
      </c>
      <c r="G1607" s="1">
        <v>3</v>
      </c>
      <c r="H1607" s="1">
        <v>2</v>
      </c>
      <c r="I1607" s="1">
        <f t="shared" si="72"/>
        <v>4.8084719601799462</v>
      </c>
      <c r="J1607" s="1">
        <f t="shared" si="73"/>
        <v>0.9996535546635511</v>
      </c>
    </row>
    <row r="1608" spans="1:10">
      <c r="A1608" s="1">
        <v>9</v>
      </c>
      <c r="B1608" s="1" t="s">
        <v>9</v>
      </c>
      <c r="C1608" s="3">
        <v>42339</v>
      </c>
      <c r="D1608" s="1">
        <v>121.58099999999999</v>
      </c>
      <c r="E1608" s="1">
        <v>4.8005805015563965</v>
      </c>
      <c r="F1608" s="1">
        <v>4.7984991073608398</v>
      </c>
      <c r="G1608" s="1">
        <v>4</v>
      </c>
      <c r="H1608" s="1">
        <v>3</v>
      </c>
      <c r="I1608" s="1">
        <f t="shared" si="72"/>
        <v>4.8084719601799462</v>
      </c>
      <c r="J1608" s="1">
        <f t="shared" si="73"/>
        <v>0.99792598295223645</v>
      </c>
    </row>
    <row r="1609" spans="1:10">
      <c r="A1609" s="1">
        <v>10</v>
      </c>
      <c r="B1609" s="1" t="s">
        <v>10</v>
      </c>
      <c r="C1609" s="3">
        <v>42339</v>
      </c>
      <c r="D1609" s="1">
        <v>121.03135602377091</v>
      </c>
      <c r="E1609" s="1">
        <v>4.7960495948791504</v>
      </c>
      <c r="F1609" s="1">
        <v>4.7914547920227051</v>
      </c>
      <c r="G1609" s="1">
        <v>4</v>
      </c>
      <c r="H1609" s="1">
        <v>3</v>
      </c>
      <c r="I1609" s="1">
        <f t="shared" si="72"/>
        <v>4.8084719601799462</v>
      </c>
      <c r="J1609" s="1">
        <f t="shared" si="73"/>
        <v>0.99646100293437001</v>
      </c>
    </row>
    <row r="1610" spans="1:10">
      <c r="A1610" s="1">
        <v>11</v>
      </c>
      <c r="B1610" s="1" t="s">
        <v>11</v>
      </c>
      <c r="C1610" s="3">
        <v>42339</v>
      </c>
      <c r="D1610" s="1">
        <v>121.83680491551456</v>
      </c>
      <c r="E1610" s="1">
        <v>4.8026823997497559</v>
      </c>
      <c r="F1610" s="1">
        <v>4.7965731620788574</v>
      </c>
      <c r="G1610" s="1">
        <v>4</v>
      </c>
      <c r="H1610" s="1">
        <v>3</v>
      </c>
      <c r="I1610" s="1">
        <f t="shared" si="72"/>
        <v>4.8084719601799462</v>
      </c>
      <c r="J1610" s="1">
        <f t="shared" si="73"/>
        <v>0.99752545128688996</v>
      </c>
    </row>
    <row r="1611" spans="1:10">
      <c r="A1611" s="1">
        <v>12</v>
      </c>
      <c r="B1611" s="1" t="s">
        <v>12</v>
      </c>
      <c r="C1611" s="3">
        <v>42339</v>
      </c>
      <c r="D1611" s="1">
        <v>121.71319923371649</v>
      </c>
      <c r="E1611" s="1">
        <v>4.8016672134399414</v>
      </c>
      <c r="F1611" s="1">
        <v>4.7978315353393555</v>
      </c>
      <c r="G1611" s="1">
        <v>4</v>
      </c>
      <c r="H1611" s="1">
        <v>3</v>
      </c>
      <c r="I1611" s="1">
        <f t="shared" si="72"/>
        <v>4.8084719601799462</v>
      </c>
      <c r="J1611" s="1">
        <f t="shared" si="73"/>
        <v>0.99778715048591182</v>
      </c>
    </row>
    <row r="1612" spans="1:10">
      <c r="A1612" s="1">
        <v>13</v>
      </c>
      <c r="B1612" s="1" t="s">
        <v>13</v>
      </c>
      <c r="C1612" s="3">
        <v>42339</v>
      </c>
      <c r="D1612" s="1">
        <v>128.43390625000001</v>
      </c>
      <c r="E1612" s="1">
        <v>4.8554143905639648</v>
      </c>
      <c r="F1612" s="1">
        <v>4.8503007888793945</v>
      </c>
      <c r="G1612" s="1">
        <v>1</v>
      </c>
      <c r="H1612" s="1">
        <v>1</v>
      </c>
      <c r="I1612" s="1">
        <f t="shared" si="72"/>
        <v>4.8084719601799462</v>
      </c>
      <c r="J1612" s="1">
        <f t="shared" si="73"/>
        <v>1.0086989856748345</v>
      </c>
    </row>
    <row r="1613" spans="1:10">
      <c r="A1613" s="1">
        <v>14</v>
      </c>
      <c r="B1613" s="1" t="s">
        <v>14</v>
      </c>
      <c r="C1613" s="3">
        <v>42339</v>
      </c>
      <c r="D1613" s="1">
        <v>122.01778523489931</v>
      </c>
      <c r="E1613" s="1">
        <v>4.8041667938232422</v>
      </c>
      <c r="F1613" s="1">
        <v>4.7939004898071289</v>
      </c>
      <c r="G1613" s="1">
        <v>3</v>
      </c>
      <c r="H1613" s="1">
        <v>2</v>
      </c>
      <c r="I1613" s="1">
        <f t="shared" si="72"/>
        <v>4.8084719601799462</v>
      </c>
      <c r="J1613" s="1">
        <f t="shared" si="73"/>
        <v>0.99696962559135482</v>
      </c>
    </row>
    <row r="1614" spans="1:10">
      <c r="A1614" s="1">
        <v>15</v>
      </c>
      <c r="B1614" s="1" t="s">
        <v>15</v>
      </c>
      <c r="C1614" s="3">
        <v>42339</v>
      </c>
      <c r="D1614" s="1">
        <v>122.06112676056338</v>
      </c>
      <c r="E1614" s="1">
        <v>4.8045220375061035</v>
      </c>
      <c r="F1614" s="1">
        <v>4.7909636497497559</v>
      </c>
      <c r="G1614" s="1">
        <v>4</v>
      </c>
      <c r="H1614" s="1">
        <v>3</v>
      </c>
      <c r="I1614" s="1">
        <f t="shared" si="72"/>
        <v>4.8084719601799462</v>
      </c>
      <c r="J1614" s="1">
        <f t="shared" si="73"/>
        <v>0.99635886190557399</v>
      </c>
    </row>
    <row r="1615" spans="1:10">
      <c r="A1615" s="1">
        <v>16</v>
      </c>
      <c r="B1615" s="1" t="s">
        <v>16</v>
      </c>
      <c r="C1615" s="3">
        <v>42339</v>
      </c>
      <c r="D1615" s="1">
        <v>125.75521739130434</v>
      </c>
      <c r="E1615" s="1">
        <v>4.8343372344970703</v>
      </c>
      <c r="F1615" s="1">
        <v>4.8268184661865234</v>
      </c>
      <c r="G1615" s="1">
        <v>2</v>
      </c>
      <c r="H1615" s="1">
        <v>2</v>
      </c>
      <c r="I1615" s="1">
        <f t="shared" si="72"/>
        <v>4.8084719601799462</v>
      </c>
      <c r="J1615" s="1">
        <f t="shared" si="73"/>
        <v>1.00381545450582</v>
      </c>
    </row>
    <row r="1616" spans="1:10">
      <c r="A1616" s="1">
        <v>17</v>
      </c>
      <c r="B1616" s="1" t="s">
        <v>17</v>
      </c>
      <c r="C1616" s="3">
        <v>42339</v>
      </c>
      <c r="D1616" s="1">
        <v>130.96</v>
      </c>
      <c r="E1616" s="1">
        <v>4.8748917579650879</v>
      </c>
      <c r="F1616" s="1">
        <v>4.8739566802978516</v>
      </c>
      <c r="G1616" s="1">
        <v>1</v>
      </c>
      <c r="H1616" s="1">
        <v>1</v>
      </c>
      <c r="I1616" s="1">
        <f t="shared" si="72"/>
        <v>4.8084719601799462</v>
      </c>
      <c r="J1616" s="1">
        <f t="shared" si="73"/>
        <v>1.0136186132850933</v>
      </c>
    </row>
    <row r="1617" spans="1:10">
      <c r="A1617" s="1">
        <v>18</v>
      </c>
      <c r="B1617" s="1" t="s">
        <v>18</v>
      </c>
      <c r="C1617" s="3">
        <v>42339</v>
      </c>
      <c r="D1617" s="1">
        <v>122.50156583629894</v>
      </c>
      <c r="E1617" s="1">
        <v>4.8081235885620117</v>
      </c>
      <c r="F1617" s="1">
        <v>4.7977685928344727</v>
      </c>
      <c r="G1617" s="1">
        <v>3</v>
      </c>
      <c r="H1617" s="1">
        <v>2</v>
      </c>
      <c r="I1617" s="1">
        <f t="shared" si="72"/>
        <v>4.8084719601799462</v>
      </c>
      <c r="J1617" s="1">
        <f t="shared" si="73"/>
        <v>0.99777406056765838</v>
      </c>
    </row>
    <row r="1618" spans="1:10">
      <c r="A1618" s="1">
        <v>19</v>
      </c>
      <c r="B1618" s="1" t="s">
        <v>19</v>
      </c>
      <c r="C1618" s="3">
        <v>42339</v>
      </c>
      <c r="D1618" s="1">
        <v>124.83918781725889</v>
      </c>
      <c r="E1618" s="1">
        <v>4.8270263671875</v>
      </c>
      <c r="F1618" s="1">
        <v>4.8151469230651855</v>
      </c>
      <c r="G1618" s="1">
        <v>3</v>
      </c>
      <c r="H1618" s="1">
        <v>2</v>
      </c>
      <c r="I1618" s="1">
        <f t="shared" si="72"/>
        <v>4.8084719601799462</v>
      </c>
      <c r="J1618" s="1">
        <f t="shared" si="73"/>
        <v>1.0013881671642293</v>
      </c>
    </row>
    <row r="1619" spans="1:10">
      <c r="A1619" s="1">
        <v>20</v>
      </c>
      <c r="B1619" s="1" t="s">
        <v>20</v>
      </c>
      <c r="C1619" s="3">
        <v>42339</v>
      </c>
      <c r="D1619" s="1">
        <v>127.83</v>
      </c>
      <c r="E1619" s="1">
        <v>4.8507013320922852</v>
      </c>
      <c r="F1619" s="1">
        <v>4.8342304229736328</v>
      </c>
      <c r="G1619" s="1">
        <v>2</v>
      </c>
      <c r="H1619" s="1">
        <v>2</v>
      </c>
      <c r="I1619" s="1">
        <f t="shared" si="72"/>
        <v>4.8084719601799462</v>
      </c>
      <c r="J1619" s="1">
        <f t="shared" si="73"/>
        <v>1.0053568915462123</v>
      </c>
    </row>
    <row r="1620" spans="1:10">
      <c r="A1620" s="1">
        <v>21</v>
      </c>
      <c r="B1620" s="1" t="s">
        <v>21</v>
      </c>
      <c r="C1620" s="3">
        <v>42339</v>
      </c>
      <c r="D1620" s="1">
        <v>122.98015873015872</v>
      </c>
      <c r="E1620" s="1">
        <v>4.8120231628417969</v>
      </c>
      <c r="F1620" s="1">
        <v>4.8037066459655762</v>
      </c>
      <c r="G1620" s="1">
        <v>4</v>
      </c>
      <c r="H1620" s="1">
        <v>3</v>
      </c>
      <c r="I1620" s="1">
        <f t="shared" si="72"/>
        <v>4.8084719601799462</v>
      </c>
      <c r="J1620" s="1">
        <f t="shared" si="73"/>
        <v>0.9990089753556155</v>
      </c>
    </row>
    <row r="1621" spans="1:10">
      <c r="A1621" s="1">
        <v>22</v>
      </c>
      <c r="B1621" s="1" t="s">
        <v>22</v>
      </c>
      <c r="C1621" s="3">
        <v>42339</v>
      </c>
      <c r="D1621" s="1">
        <v>122.08289473684209</v>
      </c>
      <c r="E1621" s="1">
        <v>4.8047003746032715</v>
      </c>
      <c r="F1621" s="1">
        <v>4.7991757392883301</v>
      </c>
      <c r="G1621" s="1">
        <v>4</v>
      </c>
      <c r="H1621" s="1">
        <v>3</v>
      </c>
      <c r="I1621" s="1">
        <f t="shared" si="72"/>
        <v>4.8084719601799462</v>
      </c>
      <c r="J1621" s="1">
        <f t="shared" si="73"/>
        <v>0.99806669957346117</v>
      </c>
    </row>
    <row r="1622" spans="1:10">
      <c r="A1622" s="1">
        <v>23</v>
      </c>
      <c r="B1622" s="1" t="s">
        <v>23</v>
      </c>
      <c r="C1622" s="3">
        <v>42339</v>
      </c>
      <c r="D1622" s="1">
        <v>125.01838235294119</v>
      </c>
      <c r="E1622" s="1">
        <v>4.828460693359375</v>
      </c>
      <c r="F1622" s="1">
        <v>4.8086972236633301</v>
      </c>
      <c r="G1622" s="1">
        <v>4</v>
      </c>
      <c r="H1622" s="1">
        <v>3</v>
      </c>
      <c r="I1622" s="1">
        <f t="shared" si="72"/>
        <v>4.8084719601799462</v>
      </c>
      <c r="J1622" s="1">
        <f t="shared" si="73"/>
        <v>1.0000468472074391</v>
      </c>
    </row>
    <row r="1623" spans="1:10">
      <c r="A1623" s="1">
        <v>24</v>
      </c>
      <c r="B1623" s="1" t="s">
        <v>24</v>
      </c>
      <c r="C1623" s="3">
        <v>42339</v>
      </c>
      <c r="D1623" s="1">
        <v>125.51459016393443</v>
      </c>
      <c r="E1623" s="1">
        <v>4.8324217796325684</v>
      </c>
      <c r="F1623" s="1">
        <v>4.8193135261535645</v>
      </c>
      <c r="G1623" s="1">
        <v>2</v>
      </c>
      <c r="H1623" s="1">
        <v>2</v>
      </c>
      <c r="I1623" s="1">
        <f t="shared" si="72"/>
        <v>4.8084719601799462</v>
      </c>
      <c r="J1623" s="1">
        <f t="shared" si="73"/>
        <v>1.0022546800861896</v>
      </c>
    </row>
    <row r="1624" spans="1:10">
      <c r="A1624" s="1">
        <v>25</v>
      </c>
      <c r="B1624" s="1" t="s">
        <v>25</v>
      </c>
      <c r="C1624" s="3">
        <v>42339</v>
      </c>
      <c r="D1624" s="1">
        <v>123.07517391304349</v>
      </c>
      <c r="E1624" s="1">
        <v>4.8127951622009277</v>
      </c>
      <c r="F1624" s="1">
        <v>4.808351993560791</v>
      </c>
      <c r="G1624" s="1">
        <v>3</v>
      </c>
      <c r="H1624" s="1">
        <v>2</v>
      </c>
      <c r="I1624" s="1">
        <f t="shared" si="72"/>
        <v>4.8084719601799462</v>
      </c>
      <c r="J1624" s="1">
        <f t="shared" si="73"/>
        <v>0.99997505098913986</v>
      </c>
    </row>
    <row r="1625" spans="1:10">
      <c r="A1625" s="1">
        <v>26</v>
      </c>
      <c r="B1625" s="1" t="s">
        <v>26</v>
      </c>
      <c r="C1625" s="3">
        <v>42339</v>
      </c>
      <c r="D1625" s="1">
        <v>122.78</v>
      </c>
      <c r="E1625" s="1">
        <v>4.810394287109375</v>
      </c>
      <c r="F1625" s="1">
        <v>4.7934503555297852</v>
      </c>
      <c r="G1625" s="1">
        <v>4</v>
      </c>
      <c r="H1625" s="1">
        <v>3</v>
      </c>
      <c r="I1625" s="1">
        <f t="shared" si="72"/>
        <v>4.8084719601799462</v>
      </c>
      <c r="J1625" s="1">
        <f t="shared" si="73"/>
        <v>0.99687601284263305</v>
      </c>
    </row>
    <row r="1626" spans="1:10">
      <c r="A1626" s="1">
        <v>27</v>
      </c>
      <c r="B1626" s="1" t="s">
        <v>27</v>
      </c>
      <c r="C1626" s="3">
        <v>42339</v>
      </c>
      <c r="D1626" s="1">
        <v>122.12565349544076</v>
      </c>
      <c r="E1626" s="1">
        <v>4.8050503730773926</v>
      </c>
      <c r="F1626" s="1">
        <v>4.7961702346801758</v>
      </c>
      <c r="G1626" s="1">
        <v>2</v>
      </c>
      <c r="H1626" s="1">
        <v>2</v>
      </c>
      <c r="I1626" s="1">
        <f t="shared" si="72"/>
        <v>4.8084719601799462</v>
      </c>
      <c r="J1626" s="1">
        <f t="shared" si="73"/>
        <v>0.99744165597685841</v>
      </c>
    </row>
    <row r="1627" spans="1:10">
      <c r="A1627" s="1">
        <v>28</v>
      </c>
      <c r="B1627" s="1" t="s">
        <v>28</v>
      </c>
      <c r="C1627" s="3">
        <v>42339</v>
      </c>
      <c r="D1627" s="1">
        <v>125.22</v>
      </c>
      <c r="E1627" s="1">
        <v>4.8300724029541016</v>
      </c>
      <c r="F1627" s="1">
        <v>4.8105416297912598</v>
      </c>
      <c r="G1627" s="1">
        <v>2</v>
      </c>
      <c r="H1627" s="1">
        <v>2</v>
      </c>
      <c r="I1627" s="1">
        <f t="shared" si="72"/>
        <v>4.8084719601799462</v>
      </c>
      <c r="J1627" s="1">
        <f t="shared" si="73"/>
        <v>1.0004304214786846</v>
      </c>
    </row>
    <row r="1628" spans="1:10">
      <c r="A1628" s="1">
        <v>29</v>
      </c>
      <c r="B1628" s="1" t="s">
        <v>29</v>
      </c>
      <c r="C1628" s="3">
        <v>42339</v>
      </c>
      <c r="D1628" s="1">
        <v>120.34</v>
      </c>
      <c r="E1628" s="1">
        <v>4.790320873260498</v>
      </c>
      <c r="F1628" s="1">
        <v>4.7871618270874023</v>
      </c>
      <c r="G1628" s="1">
        <v>5</v>
      </c>
      <c r="H1628" s="1">
        <v>4</v>
      </c>
      <c r="I1628" s="1">
        <f t="shared" si="72"/>
        <v>4.8084719601799462</v>
      </c>
      <c r="J1628" s="1">
        <f t="shared" si="73"/>
        <v>0.9955682110098556</v>
      </c>
    </row>
    <row r="1629" spans="1:10">
      <c r="A1629" s="1">
        <v>30</v>
      </c>
      <c r="B1629" s="1" t="s">
        <v>30</v>
      </c>
      <c r="C1629" s="3">
        <v>42339</v>
      </c>
      <c r="D1629" s="1">
        <v>125.2</v>
      </c>
      <c r="E1629" s="1">
        <v>4.8299126625061035</v>
      </c>
      <c r="F1629" s="1">
        <v>4.800816535949707</v>
      </c>
      <c r="G1629" s="1">
        <v>4</v>
      </c>
      <c r="H1629" s="1">
        <v>3</v>
      </c>
      <c r="I1629" s="1">
        <f t="shared" si="72"/>
        <v>4.8084719601799462</v>
      </c>
      <c r="J1629" s="1">
        <f t="shared" si="73"/>
        <v>0.99840792994247751</v>
      </c>
    </row>
    <row r="1630" spans="1:10">
      <c r="A1630" s="1">
        <v>31</v>
      </c>
      <c r="B1630" s="1" t="s">
        <v>31</v>
      </c>
      <c r="C1630" s="3">
        <v>42339</v>
      </c>
      <c r="D1630" s="1">
        <v>126.41033707865168</v>
      </c>
      <c r="E1630" s="1">
        <v>4.8395333290100098</v>
      </c>
      <c r="F1630" s="1">
        <v>4.833773136138916</v>
      </c>
      <c r="G1630" s="1">
        <v>2</v>
      </c>
      <c r="H1630" s="1">
        <v>2</v>
      </c>
      <c r="I1630" s="1">
        <f t="shared" si="72"/>
        <v>4.8084719601799462</v>
      </c>
      <c r="J1630" s="1">
        <f t="shared" si="73"/>
        <v>1.0052617913067798</v>
      </c>
    </row>
    <row r="1631" spans="1:10">
      <c r="A1631" s="1">
        <v>32</v>
      </c>
      <c r="B1631" s="1" t="s">
        <v>32</v>
      </c>
      <c r="C1631" s="3">
        <v>42339</v>
      </c>
      <c r="D1631" s="1">
        <v>120.52791245791246</v>
      </c>
      <c r="E1631" s="1">
        <v>4.7918815612792969</v>
      </c>
      <c r="F1631" s="1">
        <v>4.7827286720275879</v>
      </c>
      <c r="G1631" s="1">
        <v>4</v>
      </c>
      <c r="H1631" s="1">
        <v>3</v>
      </c>
      <c r="I1631" s="1">
        <f t="shared" si="72"/>
        <v>4.8084719601799462</v>
      </c>
      <c r="J1631" s="1">
        <f t="shared" si="73"/>
        <v>0.99464626426741298</v>
      </c>
    </row>
    <row r="1632" spans="1:10">
      <c r="A1632" s="1">
        <v>33</v>
      </c>
      <c r="B1632" s="1" t="s">
        <v>33</v>
      </c>
      <c r="C1632" s="3">
        <v>42339</v>
      </c>
      <c r="D1632" s="1">
        <v>124.56235294117647</v>
      </c>
      <c r="E1632" s="1">
        <v>4.8248062133789063</v>
      </c>
      <c r="F1632" s="1">
        <v>4.8238606452941895</v>
      </c>
      <c r="G1632" s="1">
        <v>2</v>
      </c>
      <c r="H1632" s="1">
        <v>2</v>
      </c>
      <c r="I1632" s="1">
        <f t="shared" si="72"/>
        <v>4.8084719601799462</v>
      </c>
      <c r="J1632" s="1">
        <f t="shared" si="73"/>
        <v>1.0032003275139547</v>
      </c>
    </row>
    <row r="1633" spans="1:10">
      <c r="A1633" s="1">
        <v>34</v>
      </c>
      <c r="B1633" s="1" t="s">
        <v>34</v>
      </c>
      <c r="C1633" s="3">
        <v>42339</v>
      </c>
      <c r="D1633" s="1">
        <v>120.45</v>
      </c>
      <c r="E1633" s="1">
        <v>4.7912344932556152</v>
      </c>
      <c r="F1633" s="1">
        <v>4.7864866256713867</v>
      </c>
      <c r="G1633" s="1">
        <v>5</v>
      </c>
      <c r="H1633" s="1">
        <v>4</v>
      </c>
      <c r="I1633" s="1">
        <f t="shared" si="72"/>
        <v>4.8084719601799462</v>
      </c>
      <c r="J1633" s="1">
        <f t="shared" si="73"/>
        <v>0.99542779188677299</v>
      </c>
    </row>
    <row r="1634" spans="1:10">
      <c r="A1634" s="1">
        <v>1</v>
      </c>
      <c r="B1634" s="1" t="s">
        <v>1</v>
      </c>
      <c r="C1634" s="3">
        <v>42370</v>
      </c>
      <c r="D1634" s="1">
        <v>118.08975308641976</v>
      </c>
      <c r="E1634" s="1">
        <v>4.7714447975158691</v>
      </c>
      <c r="F1634" s="1">
        <v>4.7673335075378418</v>
      </c>
      <c r="G1634" s="1">
        <v>5</v>
      </c>
      <c r="H1634" s="1">
        <v>4</v>
      </c>
      <c r="I1634" s="1">
        <f>AVERAGE(F1634:F1667)</f>
        <v>4.8122268704807061</v>
      </c>
      <c r="J1634" s="1">
        <f t="shared" si="73"/>
        <v>0.99067097953792449</v>
      </c>
    </row>
    <row r="1635" spans="1:10">
      <c r="A1635" s="1">
        <v>2</v>
      </c>
      <c r="B1635" s="1" t="s">
        <v>2</v>
      </c>
      <c r="C1635" s="3">
        <v>42370</v>
      </c>
      <c r="D1635" s="1">
        <v>121.88097872340425</v>
      </c>
      <c r="E1635" s="1">
        <v>4.8030447959899902</v>
      </c>
      <c r="F1635" s="1">
        <v>4.797661304473877</v>
      </c>
      <c r="G1635" s="1">
        <v>4</v>
      </c>
      <c r="H1635" s="1">
        <v>3</v>
      </c>
      <c r="I1635" s="1">
        <f>I1634</f>
        <v>4.8122268704807061</v>
      </c>
      <c r="J1635" s="1">
        <f t="shared" si="73"/>
        <v>0.99697321709909859</v>
      </c>
    </row>
    <row r="1636" spans="1:10">
      <c r="A1636" s="1">
        <v>3</v>
      </c>
      <c r="B1636" s="1" t="s">
        <v>3</v>
      </c>
      <c r="C1636" s="3">
        <v>42370</v>
      </c>
      <c r="D1636" s="1">
        <v>125.97203703703703</v>
      </c>
      <c r="E1636" s="1">
        <v>4.8360600471496582</v>
      </c>
      <c r="F1636" s="1">
        <v>4.8376712799072266</v>
      </c>
      <c r="G1636" s="1">
        <v>1</v>
      </c>
      <c r="H1636" s="1">
        <v>1</v>
      </c>
      <c r="I1636" s="1">
        <f t="shared" ref="I1636:I1667" si="74">I1635</f>
        <v>4.8122268704807061</v>
      </c>
      <c r="J1636" s="1">
        <f t="shared" si="73"/>
        <v>1.0052874500956308</v>
      </c>
    </row>
    <row r="1637" spans="1:10">
      <c r="A1637" s="1">
        <v>4</v>
      </c>
      <c r="B1637" s="1" t="s">
        <v>4</v>
      </c>
      <c r="C1637" s="3">
        <v>42370</v>
      </c>
      <c r="D1637" s="1">
        <v>130.50576779026215</v>
      </c>
      <c r="E1637" s="1">
        <v>4.8714175224304199</v>
      </c>
      <c r="F1637" s="1">
        <v>4.8564109802246094</v>
      </c>
      <c r="G1637" s="1">
        <v>1</v>
      </c>
      <c r="H1637" s="1">
        <v>1</v>
      </c>
      <c r="I1637" s="1">
        <f t="shared" si="74"/>
        <v>4.8122268704807061</v>
      </c>
      <c r="J1637" s="1">
        <f t="shared" si="73"/>
        <v>1.0091816348092271</v>
      </c>
    </row>
    <row r="1638" spans="1:10">
      <c r="A1638" s="1">
        <v>5</v>
      </c>
      <c r="B1638" s="1" t="s">
        <v>5</v>
      </c>
      <c r="C1638" s="3">
        <v>42370</v>
      </c>
      <c r="D1638" s="1">
        <v>129.46</v>
      </c>
      <c r="E1638" s="1">
        <v>4.8633718490600586</v>
      </c>
      <c r="F1638" s="1">
        <v>4.8576335906982422</v>
      </c>
      <c r="G1638" s="1">
        <v>1</v>
      </c>
      <c r="H1638" s="1">
        <v>1</v>
      </c>
      <c r="I1638" s="1">
        <f t="shared" si="74"/>
        <v>4.8122268704807061</v>
      </c>
      <c r="J1638" s="1">
        <f t="shared" si="73"/>
        <v>1.0094356981579715</v>
      </c>
    </row>
    <row r="1639" spans="1:10">
      <c r="A1639" s="1">
        <v>6</v>
      </c>
      <c r="B1639" s="1" t="s">
        <v>6</v>
      </c>
      <c r="C1639" s="3">
        <v>42370</v>
      </c>
      <c r="D1639" s="1">
        <v>119.52</v>
      </c>
      <c r="E1639" s="1">
        <v>4.7834835052490234</v>
      </c>
      <c r="F1639" s="1">
        <v>4.7753596305847168</v>
      </c>
      <c r="G1639" s="1">
        <v>5</v>
      </c>
      <c r="H1639" s="1">
        <v>4</v>
      </c>
      <c r="I1639" s="1">
        <f t="shared" si="74"/>
        <v>4.8122268704807061</v>
      </c>
      <c r="J1639" s="1">
        <f t="shared" si="73"/>
        <v>0.99233884002391048</v>
      </c>
    </row>
    <row r="1640" spans="1:10">
      <c r="A1640" s="1">
        <v>7</v>
      </c>
      <c r="B1640" s="1" t="s">
        <v>7</v>
      </c>
      <c r="C1640" s="3">
        <v>42370</v>
      </c>
      <c r="D1640" s="1">
        <v>122.44499999999999</v>
      </c>
      <c r="E1640" s="1">
        <v>4.8076620101928711</v>
      </c>
      <c r="F1640" s="1">
        <v>4.7946467399597168</v>
      </c>
      <c r="G1640" s="1">
        <v>4</v>
      </c>
      <c r="H1640" s="1">
        <v>3</v>
      </c>
      <c r="I1640" s="1">
        <f t="shared" si="74"/>
        <v>4.8122268704807061</v>
      </c>
      <c r="J1640" s="1">
        <f t="shared" si="73"/>
        <v>0.99634677853015829</v>
      </c>
    </row>
    <row r="1641" spans="1:10">
      <c r="A1641" s="1">
        <v>8</v>
      </c>
      <c r="B1641" s="1" t="s">
        <v>8</v>
      </c>
      <c r="C1641" s="3">
        <v>42370</v>
      </c>
      <c r="D1641" s="1">
        <v>123.65</v>
      </c>
      <c r="E1641" s="1">
        <v>4.8174548149108887</v>
      </c>
      <c r="F1641" s="1">
        <v>4.8102850914001465</v>
      </c>
      <c r="G1641" s="1">
        <v>3</v>
      </c>
      <c r="H1641" s="1">
        <v>2</v>
      </c>
      <c r="I1641" s="1">
        <f t="shared" si="74"/>
        <v>4.8122268704807061</v>
      </c>
      <c r="J1641" s="1">
        <f t="shared" si="73"/>
        <v>0.99959649053695476</v>
      </c>
    </row>
    <row r="1642" spans="1:10">
      <c r="A1642" s="1">
        <v>9</v>
      </c>
      <c r="B1642" s="1" t="s">
        <v>9</v>
      </c>
      <c r="C1642" s="3">
        <v>42370</v>
      </c>
      <c r="D1642" s="1">
        <v>122.13399999999999</v>
      </c>
      <c r="E1642" s="1">
        <v>4.8051190376281738</v>
      </c>
      <c r="F1642" s="1">
        <v>4.8018369674682617</v>
      </c>
      <c r="G1642" s="1">
        <v>4</v>
      </c>
      <c r="H1642" s="1">
        <v>3</v>
      </c>
      <c r="I1642" s="1">
        <f t="shared" si="74"/>
        <v>4.8122268704807061</v>
      </c>
      <c r="J1642" s="1">
        <f t="shared" si="73"/>
        <v>0.99784093657841066</v>
      </c>
    </row>
    <row r="1643" spans="1:10">
      <c r="A1643" s="1">
        <v>10</v>
      </c>
      <c r="B1643" s="1" t="s">
        <v>10</v>
      </c>
      <c r="C1643" s="3">
        <v>42370</v>
      </c>
      <c r="D1643" s="1">
        <v>121.7392112371691</v>
      </c>
      <c r="E1643" s="1">
        <v>4.8018813133239746</v>
      </c>
      <c r="F1643" s="1">
        <v>4.7947344779968262</v>
      </c>
      <c r="G1643" s="1">
        <v>4</v>
      </c>
      <c r="H1643" s="1">
        <v>3</v>
      </c>
      <c r="I1643" s="1">
        <f t="shared" si="74"/>
        <v>4.8122268704807061</v>
      </c>
      <c r="J1643" s="1">
        <f t="shared" si="73"/>
        <v>0.99636501084535678</v>
      </c>
    </row>
    <row r="1644" spans="1:10">
      <c r="A1644" s="1">
        <v>11</v>
      </c>
      <c r="B1644" s="1" t="s">
        <v>11</v>
      </c>
      <c r="C1644" s="3">
        <v>42370</v>
      </c>
      <c r="D1644" s="1">
        <v>122.4195238095238</v>
      </c>
      <c r="E1644" s="1">
        <v>4.8074536323547363</v>
      </c>
      <c r="F1644" s="1">
        <v>4.7998781204223633</v>
      </c>
      <c r="G1644" s="1">
        <v>4</v>
      </c>
      <c r="H1644" s="1">
        <v>3</v>
      </c>
      <c r="I1644" s="1">
        <f t="shared" si="74"/>
        <v>4.8122268704807061</v>
      </c>
      <c r="J1644" s="1">
        <f t="shared" si="73"/>
        <v>0.99743388032386981</v>
      </c>
    </row>
    <row r="1645" spans="1:10">
      <c r="A1645" s="1">
        <v>12</v>
      </c>
      <c r="B1645" s="1" t="s">
        <v>12</v>
      </c>
      <c r="C1645" s="3">
        <v>42370</v>
      </c>
      <c r="D1645" s="1">
        <v>122.49964559386973</v>
      </c>
      <c r="E1645" s="1">
        <v>4.8081083297729492</v>
      </c>
      <c r="F1645" s="1">
        <v>4.8012561798095703</v>
      </c>
      <c r="G1645" s="1">
        <v>4</v>
      </c>
      <c r="H1645" s="1">
        <v>3</v>
      </c>
      <c r="I1645" s="1">
        <f t="shared" si="74"/>
        <v>4.8122268704807061</v>
      </c>
      <c r="J1645" s="1">
        <f t="shared" si="73"/>
        <v>0.99772024657889002</v>
      </c>
    </row>
    <row r="1646" spans="1:10">
      <c r="A1646" s="1">
        <v>13</v>
      </c>
      <c r="B1646" s="1" t="s">
        <v>13</v>
      </c>
      <c r="C1646" s="3">
        <v>42370</v>
      </c>
      <c r="D1646" s="1">
        <v>128.848203125</v>
      </c>
      <c r="E1646" s="1">
        <v>4.8586349487304688</v>
      </c>
      <c r="F1646" s="1">
        <v>4.8548598289489746</v>
      </c>
      <c r="G1646" s="1">
        <v>1</v>
      </c>
      <c r="H1646" s="1">
        <v>1</v>
      </c>
      <c r="I1646" s="1">
        <f t="shared" si="74"/>
        <v>4.8122268704807061</v>
      </c>
      <c r="J1646" s="1">
        <f t="shared" si="73"/>
        <v>1.0088592993671577</v>
      </c>
    </row>
    <row r="1647" spans="1:10">
      <c r="A1647" s="1">
        <v>14</v>
      </c>
      <c r="B1647" s="1" t="s">
        <v>14</v>
      </c>
      <c r="C1647" s="3">
        <v>42370</v>
      </c>
      <c r="D1647" s="1">
        <v>122.55577181208052</v>
      </c>
      <c r="E1647" s="1">
        <v>4.8085660934448242</v>
      </c>
      <c r="F1647" s="1">
        <v>4.7980256080627441</v>
      </c>
      <c r="G1647" s="1">
        <v>3</v>
      </c>
      <c r="H1647" s="1">
        <v>2</v>
      </c>
      <c r="I1647" s="1">
        <f t="shared" si="74"/>
        <v>4.8122268704807061</v>
      </c>
      <c r="J1647" s="1">
        <f t="shared" si="73"/>
        <v>0.9970489208426403</v>
      </c>
    </row>
    <row r="1648" spans="1:10">
      <c r="A1648" s="1">
        <v>15</v>
      </c>
      <c r="B1648" s="1" t="s">
        <v>15</v>
      </c>
      <c r="C1648" s="3">
        <v>42370</v>
      </c>
      <c r="D1648" s="1">
        <v>122.49704225352113</v>
      </c>
      <c r="E1648" s="1">
        <v>4.8080868721008301</v>
      </c>
      <c r="F1648" s="1">
        <v>4.7943816184997559</v>
      </c>
      <c r="G1648" s="1">
        <v>4</v>
      </c>
      <c r="H1648" s="1">
        <v>3</v>
      </c>
      <c r="I1648" s="1">
        <f t="shared" si="74"/>
        <v>4.8122268704807061</v>
      </c>
      <c r="J1648" s="1">
        <f t="shared" si="73"/>
        <v>0.99629168522988454</v>
      </c>
    </row>
    <row r="1649" spans="1:10">
      <c r="A1649" s="1">
        <v>16</v>
      </c>
      <c r="B1649" s="1" t="s">
        <v>16</v>
      </c>
      <c r="C1649" s="3">
        <v>42370</v>
      </c>
      <c r="D1649" s="1">
        <v>125.99391304347827</v>
      </c>
      <c r="E1649" s="1">
        <v>4.8362336158752441</v>
      </c>
      <c r="F1649" s="1">
        <v>4.830693244934082</v>
      </c>
      <c r="G1649" s="1">
        <v>2</v>
      </c>
      <c r="H1649" s="1">
        <v>2</v>
      </c>
      <c r="I1649" s="1">
        <f t="shared" si="74"/>
        <v>4.8122268704807061</v>
      </c>
      <c r="J1649" s="1">
        <f t="shared" si="73"/>
        <v>1.0038373865053314</v>
      </c>
    </row>
    <row r="1650" spans="1:10">
      <c r="A1650" s="1">
        <v>17</v>
      </c>
      <c r="B1650" s="1" t="s">
        <v>17</v>
      </c>
      <c r="C1650" s="3">
        <v>42370</v>
      </c>
      <c r="D1650" s="1">
        <v>132.04</v>
      </c>
      <c r="E1650" s="1">
        <v>4.8831048011779785</v>
      </c>
      <c r="F1650" s="1">
        <v>4.8783540725708008</v>
      </c>
      <c r="G1650" s="1">
        <v>1</v>
      </c>
      <c r="H1650" s="1">
        <v>1</v>
      </c>
      <c r="I1650" s="1">
        <f t="shared" si="74"/>
        <v>4.8122268704807061</v>
      </c>
      <c r="J1650" s="1">
        <f t="shared" si="73"/>
        <v>1.0137414972049081</v>
      </c>
    </row>
    <row r="1651" spans="1:10">
      <c r="A1651" s="1">
        <v>18</v>
      </c>
      <c r="B1651" s="1" t="s">
        <v>18</v>
      </c>
      <c r="C1651" s="3">
        <v>42370</v>
      </c>
      <c r="D1651" s="1">
        <v>123.17843416370107</v>
      </c>
      <c r="E1651" s="1">
        <v>4.813633918762207</v>
      </c>
      <c r="F1651" s="1">
        <v>4.8017640113830566</v>
      </c>
      <c r="G1651" s="1">
        <v>3</v>
      </c>
      <c r="H1651" s="1">
        <v>2</v>
      </c>
      <c r="I1651" s="1">
        <f t="shared" si="74"/>
        <v>4.8122268704807061</v>
      </c>
      <c r="J1651" s="1">
        <f t="shared" si="73"/>
        <v>0.99782577601196842</v>
      </c>
    </row>
    <row r="1652" spans="1:10">
      <c r="A1652" s="1">
        <v>19</v>
      </c>
      <c r="B1652" s="1" t="s">
        <v>19</v>
      </c>
      <c r="C1652" s="3">
        <v>42370</v>
      </c>
      <c r="D1652" s="1">
        <v>125.23573604060914</v>
      </c>
      <c r="E1652" s="1">
        <v>4.830197811126709</v>
      </c>
      <c r="F1652" s="1">
        <v>4.8188571929931641</v>
      </c>
      <c r="G1652" s="1">
        <v>3</v>
      </c>
      <c r="H1652" s="1">
        <v>2</v>
      </c>
      <c r="I1652" s="1">
        <f t="shared" si="74"/>
        <v>4.8122268704807061</v>
      </c>
      <c r="J1652" s="1">
        <f t="shared" si="73"/>
        <v>1.0013778075495838</v>
      </c>
    </row>
    <row r="1653" spans="1:10">
      <c r="A1653" s="1">
        <v>20</v>
      </c>
      <c r="B1653" s="1" t="s">
        <v>20</v>
      </c>
      <c r="C1653" s="3">
        <v>42370</v>
      </c>
      <c r="D1653" s="1">
        <v>128.5</v>
      </c>
      <c r="E1653" s="1">
        <v>4.855928897857666</v>
      </c>
      <c r="F1653" s="1">
        <v>4.8379716873168945</v>
      </c>
      <c r="G1653" s="1">
        <v>2</v>
      </c>
      <c r="H1653" s="1">
        <v>2</v>
      </c>
      <c r="I1653" s="1">
        <f t="shared" si="74"/>
        <v>4.8122268704807061</v>
      </c>
      <c r="J1653" s="1">
        <f t="shared" si="73"/>
        <v>1.0053498759574517</v>
      </c>
    </row>
    <row r="1654" spans="1:10">
      <c r="A1654" s="1">
        <v>21</v>
      </c>
      <c r="B1654" s="1" t="s">
        <v>21</v>
      </c>
      <c r="C1654" s="3">
        <v>42370</v>
      </c>
      <c r="D1654" s="1">
        <v>123.32492063492063</v>
      </c>
      <c r="E1654" s="1">
        <v>4.8148226737976074</v>
      </c>
      <c r="F1654" s="1">
        <v>4.8071951866149902</v>
      </c>
      <c r="G1654" s="1">
        <v>4</v>
      </c>
      <c r="H1654" s="1">
        <v>3</v>
      </c>
      <c r="I1654" s="1">
        <f t="shared" si="74"/>
        <v>4.8122268704807061</v>
      </c>
      <c r="J1654" s="1">
        <f t="shared" si="73"/>
        <v>0.99895439595822444</v>
      </c>
    </row>
    <row r="1655" spans="1:10">
      <c r="A1655" s="1">
        <v>22</v>
      </c>
      <c r="B1655" s="1" t="s">
        <v>22</v>
      </c>
      <c r="C1655" s="3">
        <v>42370</v>
      </c>
      <c r="D1655" s="1">
        <v>123.48736842105262</v>
      </c>
      <c r="E1655" s="1">
        <v>4.816138744354248</v>
      </c>
      <c r="F1655" s="1">
        <v>4.8025407791137695</v>
      </c>
      <c r="G1655" s="1">
        <v>4</v>
      </c>
      <c r="H1655" s="1">
        <v>3</v>
      </c>
      <c r="I1655" s="1">
        <f t="shared" si="74"/>
        <v>4.8122268704807061</v>
      </c>
      <c r="J1655" s="1">
        <f t="shared" si="73"/>
        <v>0.99798719145467696</v>
      </c>
    </row>
    <row r="1656" spans="1:10">
      <c r="A1656" s="1">
        <v>23</v>
      </c>
      <c r="B1656" s="1" t="s">
        <v>23</v>
      </c>
      <c r="C1656" s="3">
        <v>42370</v>
      </c>
      <c r="D1656" s="1">
        <v>125.94220588235294</v>
      </c>
      <c r="E1656" s="1">
        <v>4.8358230590820313</v>
      </c>
      <c r="F1656" s="1">
        <v>4.8122119903564453</v>
      </c>
      <c r="G1656" s="1">
        <v>4</v>
      </c>
      <c r="H1656" s="1">
        <v>3</v>
      </c>
      <c r="I1656" s="1">
        <f t="shared" si="74"/>
        <v>4.8122268704807061</v>
      </c>
      <c r="J1656" s="1">
        <f t="shared" si="73"/>
        <v>0.99999690785063522</v>
      </c>
    </row>
    <row r="1657" spans="1:10">
      <c r="A1657" s="1">
        <v>24</v>
      </c>
      <c r="B1657" s="1" t="s">
        <v>24</v>
      </c>
      <c r="C1657" s="3">
        <v>42370</v>
      </c>
      <c r="D1657" s="1">
        <v>126.59360655737706</v>
      </c>
      <c r="E1657" s="1">
        <v>4.8409819602966309</v>
      </c>
      <c r="F1657" s="1">
        <v>4.8231043815612793</v>
      </c>
      <c r="G1657" s="1">
        <v>2</v>
      </c>
      <c r="H1657" s="1">
        <v>2</v>
      </c>
      <c r="I1657" s="1">
        <f t="shared" si="74"/>
        <v>4.8122268704807061</v>
      </c>
      <c r="J1657" s="1">
        <f t="shared" si="73"/>
        <v>1.0022603903293292</v>
      </c>
    </row>
    <row r="1658" spans="1:10">
      <c r="A1658" s="1">
        <v>25</v>
      </c>
      <c r="B1658" s="1" t="s">
        <v>25</v>
      </c>
      <c r="C1658" s="3">
        <v>42370</v>
      </c>
      <c r="D1658" s="1">
        <v>123.47617391304348</v>
      </c>
      <c r="E1658" s="1">
        <v>4.8160481452941895</v>
      </c>
      <c r="F1658" s="1">
        <v>4.8121118545532227</v>
      </c>
      <c r="G1658" s="1">
        <v>3</v>
      </c>
      <c r="H1658" s="1">
        <v>2</v>
      </c>
      <c r="I1658" s="1">
        <f t="shared" si="74"/>
        <v>4.8122268704807061</v>
      </c>
      <c r="J1658" s="1">
        <f t="shared" si="73"/>
        <v>0.99997609923002817</v>
      </c>
    </row>
    <row r="1659" spans="1:10">
      <c r="A1659" s="1">
        <v>26</v>
      </c>
      <c r="B1659" s="1" t="s">
        <v>26</v>
      </c>
      <c r="C1659" s="3">
        <v>42370</v>
      </c>
      <c r="D1659" s="1">
        <v>122.71</v>
      </c>
      <c r="E1659" s="1">
        <v>4.8098239898681641</v>
      </c>
      <c r="F1659" s="1">
        <v>4.797307014465332</v>
      </c>
      <c r="G1659" s="1">
        <v>4</v>
      </c>
      <c r="H1659" s="1">
        <v>3</v>
      </c>
      <c r="I1659" s="1">
        <f t="shared" si="74"/>
        <v>4.8122268704807061</v>
      </c>
      <c r="J1659" s="1">
        <f t="shared" si="73"/>
        <v>0.99689959421761765</v>
      </c>
    </row>
    <row r="1660" spans="1:10">
      <c r="A1660" s="1">
        <v>27</v>
      </c>
      <c r="B1660" s="1" t="s">
        <v>27</v>
      </c>
      <c r="C1660" s="3">
        <v>42370</v>
      </c>
      <c r="D1660" s="1">
        <v>123.62060790273559</v>
      </c>
      <c r="E1660" s="1">
        <v>4.8172173500061035</v>
      </c>
      <c r="F1660" s="1">
        <v>4.800234317779541</v>
      </c>
      <c r="G1660" s="1">
        <v>2</v>
      </c>
      <c r="H1660" s="1">
        <v>2</v>
      </c>
      <c r="I1660" s="1">
        <f t="shared" si="74"/>
        <v>4.8122268704807061</v>
      </c>
      <c r="J1660" s="1">
        <f t="shared" si="73"/>
        <v>0.99750789956002905</v>
      </c>
    </row>
    <row r="1661" spans="1:10">
      <c r="A1661" s="1">
        <v>28</v>
      </c>
      <c r="B1661" s="1" t="s">
        <v>28</v>
      </c>
      <c r="C1661" s="3">
        <v>42370</v>
      </c>
      <c r="D1661" s="1">
        <v>124.71</v>
      </c>
      <c r="E1661" s="1">
        <v>4.825991153717041</v>
      </c>
      <c r="F1661" s="1">
        <v>4.8142871856689453</v>
      </c>
      <c r="G1661" s="1">
        <v>2</v>
      </c>
      <c r="H1661" s="1">
        <v>2</v>
      </c>
      <c r="I1661" s="1">
        <f t="shared" si="74"/>
        <v>4.8122268704807061</v>
      </c>
      <c r="J1661" s="1">
        <f t="shared" si="73"/>
        <v>1.0004281417405481</v>
      </c>
    </row>
    <row r="1662" spans="1:10">
      <c r="A1662" s="1">
        <v>29</v>
      </c>
      <c r="B1662" s="1" t="s">
        <v>29</v>
      </c>
      <c r="C1662" s="3">
        <v>42370</v>
      </c>
      <c r="D1662" s="1">
        <v>122.04194444444445</v>
      </c>
      <c r="E1662" s="1">
        <v>4.8043646812438965</v>
      </c>
      <c r="F1662" s="1">
        <v>4.7906022071838379</v>
      </c>
      <c r="G1662" s="1">
        <v>5</v>
      </c>
      <c r="H1662" s="1">
        <v>4</v>
      </c>
      <c r="I1662" s="1">
        <f t="shared" si="74"/>
        <v>4.8122268704807061</v>
      </c>
      <c r="J1662" s="1">
        <f t="shared" si="73"/>
        <v>0.99550630843497445</v>
      </c>
    </row>
    <row r="1663" spans="1:10">
      <c r="A1663" s="1">
        <v>30</v>
      </c>
      <c r="B1663" s="1" t="s">
        <v>30</v>
      </c>
      <c r="C1663" s="3">
        <v>42370</v>
      </c>
      <c r="D1663" s="1">
        <v>124.98</v>
      </c>
      <c r="E1663" s="1">
        <v>4.8281536102294922</v>
      </c>
      <c r="F1663" s="1">
        <v>4.8045711517333984</v>
      </c>
      <c r="G1663" s="1">
        <v>4</v>
      </c>
      <c r="H1663" s="1">
        <v>3</v>
      </c>
      <c r="I1663" s="1">
        <f t="shared" si="74"/>
        <v>4.8122268704807061</v>
      </c>
      <c r="J1663" s="1">
        <f t="shared" si="73"/>
        <v>0.99840911100965135</v>
      </c>
    </row>
    <row r="1664" spans="1:10">
      <c r="A1664" s="1">
        <v>31</v>
      </c>
      <c r="B1664" s="1" t="s">
        <v>31</v>
      </c>
      <c r="C1664" s="3">
        <v>42370</v>
      </c>
      <c r="D1664" s="1">
        <v>126.47235955056181</v>
      </c>
      <c r="E1664" s="1">
        <v>4.8400239944458008</v>
      </c>
      <c r="F1664" s="1">
        <v>4.8377022743225098</v>
      </c>
      <c r="G1664" s="1">
        <v>2</v>
      </c>
      <c r="H1664" s="1">
        <v>2</v>
      </c>
      <c r="I1664" s="1">
        <f t="shared" si="74"/>
        <v>4.8122268704807061</v>
      </c>
      <c r="J1664" s="1">
        <f t="shared" si="73"/>
        <v>1.005293890859152</v>
      </c>
    </row>
    <row r="1665" spans="1:10">
      <c r="A1665" s="1">
        <v>32</v>
      </c>
      <c r="B1665" s="1" t="s">
        <v>32</v>
      </c>
      <c r="C1665" s="3">
        <v>42370</v>
      </c>
      <c r="D1665" s="1">
        <v>120.92983164983164</v>
      </c>
      <c r="E1665" s="1">
        <v>4.7952103614807129</v>
      </c>
      <c r="F1665" s="1">
        <v>4.7864847183227539</v>
      </c>
      <c r="G1665" s="1">
        <v>4</v>
      </c>
      <c r="H1665" s="1">
        <v>3</v>
      </c>
      <c r="I1665" s="1">
        <f t="shared" si="74"/>
        <v>4.8122268704807061</v>
      </c>
      <c r="J1665" s="1">
        <f t="shared" si="73"/>
        <v>0.99465067777334848</v>
      </c>
    </row>
    <row r="1666" spans="1:10">
      <c r="A1666" s="1">
        <v>33</v>
      </c>
      <c r="B1666" s="1" t="s">
        <v>33</v>
      </c>
      <c r="C1666" s="3">
        <v>42370</v>
      </c>
      <c r="D1666" s="1">
        <v>125.66065126050422</v>
      </c>
      <c r="E1666" s="1">
        <v>4.833585262298584</v>
      </c>
      <c r="F1666" s="1">
        <v>4.8281259536743164</v>
      </c>
      <c r="G1666" s="1">
        <v>2</v>
      </c>
      <c r="H1666" s="1">
        <v>2</v>
      </c>
      <c r="I1666" s="1">
        <f t="shared" si="74"/>
        <v>4.8122268704807061</v>
      </c>
      <c r="J1666" s="1">
        <f t="shared" si="73"/>
        <v>1.0033038931084357</v>
      </c>
    </row>
    <row r="1667" spans="1:10">
      <c r="A1667" s="1">
        <v>34</v>
      </c>
      <c r="B1667" s="1" t="s">
        <v>34</v>
      </c>
      <c r="C1667" s="3">
        <v>42370</v>
      </c>
      <c r="D1667" s="1">
        <v>121.09</v>
      </c>
      <c r="E1667" s="1">
        <v>4.7965340614318848</v>
      </c>
      <c r="F1667" s="1">
        <v>4.7896194458007813</v>
      </c>
      <c r="G1667" s="1">
        <v>5</v>
      </c>
      <c r="H1667" s="1">
        <v>4</v>
      </c>
      <c r="I1667" s="1">
        <f t="shared" si="74"/>
        <v>4.8122268704807061</v>
      </c>
      <c r="J1667" s="1">
        <f t="shared" ref="J1667:J1730" si="75">F1667/I1667</f>
        <v>0.99530208668701725</v>
      </c>
    </row>
    <row r="1668" spans="1:10">
      <c r="A1668" s="1">
        <v>1</v>
      </c>
      <c r="B1668" s="1" t="s">
        <v>1</v>
      </c>
      <c r="C1668" s="3">
        <v>42401</v>
      </c>
      <c r="D1668" s="1">
        <v>118.10950617283952</v>
      </c>
      <c r="E1668" s="1">
        <v>4.7716121673583984</v>
      </c>
      <c r="F1668" s="1">
        <v>4.770453929901123</v>
      </c>
      <c r="G1668" s="1">
        <v>5</v>
      </c>
      <c r="H1668" s="1">
        <v>4</v>
      </c>
      <c r="I1668" s="1">
        <f>AVERAGE(F1668:F1701)</f>
        <v>4.8159071697908287</v>
      </c>
      <c r="J1668" s="1">
        <f t="shared" si="75"/>
        <v>0.99056185298279331</v>
      </c>
    </row>
    <row r="1669" spans="1:10">
      <c r="A1669" s="1">
        <v>2</v>
      </c>
      <c r="B1669" s="1" t="s">
        <v>2</v>
      </c>
      <c r="C1669" s="3">
        <v>42401</v>
      </c>
      <c r="D1669" s="1">
        <v>121.89629787234041</v>
      </c>
      <c r="E1669" s="1">
        <v>4.8031706809997559</v>
      </c>
      <c r="F1669" s="1">
        <v>4.8010401725769043</v>
      </c>
      <c r="G1669" s="1">
        <v>4</v>
      </c>
      <c r="H1669" s="1">
        <v>3</v>
      </c>
      <c r="I1669" s="1">
        <f>I1668</f>
        <v>4.8159071697908287</v>
      </c>
      <c r="J1669" s="1">
        <f t="shared" si="75"/>
        <v>0.99691293941312198</v>
      </c>
    </row>
    <row r="1670" spans="1:10">
      <c r="A1670" s="1">
        <v>3</v>
      </c>
      <c r="B1670" s="1" t="s">
        <v>3</v>
      </c>
      <c r="C1670" s="3">
        <v>42401</v>
      </c>
      <c r="D1670" s="1">
        <v>126.74703703703702</v>
      </c>
      <c r="E1670" s="1">
        <v>4.8421931266784668</v>
      </c>
      <c r="F1670" s="1">
        <v>4.8421511650085449</v>
      </c>
      <c r="G1670" s="1">
        <v>1</v>
      </c>
      <c r="H1670" s="1">
        <v>1</v>
      </c>
      <c r="I1670" s="1">
        <f t="shared" ref="I1670:I1701" si="76">I1669</f>
        <v>4.8159071697908287</v>
      </c>
      <c r="J1670" s="1">
        <f t="shared" si="75"/>
        <v>1.005449439595169</v>
      </c>
    </row>
    <row r="1671" spans="1:10">
      <c r="A1671" s="1">
        <v>4</v>
      </c>
      <c r="B1671" s="1" t="s">
        <v>4</v>
      </c>
      <c r="C1671" s="3">
        <v>42401</v>
      </c>
      <c r="D1671" s="1">
        <v>130.24786516853933</v>
      </c>
      <c r="E1671" s="1">
        <v>4.8694391250610352</v>
      </c>
      <c r="F1671" s="1">
        <v>4.8603916168212891</v>
      </c>
      <c r="G1671" s="1">
        <v>1</v>
      </c>
      <c r="H1671" s="1">
        <v>1</v>
      </c>
      <c r="I1671" s="1">
        <f t="shared" si="76"/>
        <v>4.8159071697908287</v>
      </c>
      <c r="J1671" s="1">
        <f t="shared" si="75"/>
        <v>1.0092369818316893</v>
      </c>
    </row>
    <row r="1672" spans="1:10">
      <c r="A1672" s="1">
        <v>5</v>
      </c>
      <c r="B1672" s="1" t="s">
        <v>5</v>
      </c>
      <c r="C1672" s="3">
        <v>42401</v>
      </c>
      <c r="D1672" s="1">
        <v>129.13999999999999</v>
      </c>
      <c r="E1672" s="1">
        <v>4.8608970642089844</v>
      </c>
      <c r="F1672" s="1">
        <v>4.8622236251831055</v>
      </c>
      <c r="G1672" s="1">
        <v>1</v>
      </c>
      <c r="H1672" s="1">
        <v>1</v>
      </c>
      <c r="I1672" s="1">
        <f t="shared" si="76"/>
        <v>4.8159071697908287</v>
      </c>
      <c r="J1672" s="1">
        <f t="shared" si="75"/>
        <v>1.0096173895715455</v>
      </c>
    </row>
    <row r="1673" spans="1:10">
      <c r="A1673" s="1">
        <v>6</v>
      </c>
      <c r="B1673" s="1" t="s">
        <v>6</v>
      </c>
      <c r="C1673" s="3">
        <v>42401</v>
      </c>
      <c r="D1673" s="1">
        <v>120.32</v>
      </c>
      <c r="E1673" s="1">
        <v>4.7901549339294434</v>
      </c>
      <c r="F1673" s="1">
        <v>4.7788152694702148</v>
      </c>
      <c r="G1673" s="1">
        <v>5</v>
      </c>
      <c r="H1673" s="1">
        <v>4</v>
      </c>
      <c r="I1673" s="1">
        <f t="shared" si="76"/>
        <v>4.8159071697908287</v>
      </c>
      <c r="J1673" s="1">
        <f t="shared" si="75"/>
        <v>0.99229804499694607</v>
      </c>
    </row>
    <row r="1674" spans="1:10">
      <c r="A1674" s="1">
        <v>7</v>
      </c>
      <c r="B1674" s="1" t="s">
        <v>7</v>
      </c>
      <c r="C1674" s="3">
        <v>42401</v>
      </c>
      <c r="D1674" s="1">
        <v>122.5025</v>
      </c>
      <c r="E1674" s="1">
        <v>4.808131217956543</v>
      </c>
      <c r="F1674" s="1">
        <v>4.798316478729248</v>
      </c>
      <c r="G1674" s="1">
        <v>4</v>
      </c>
      <c r="H1674" s="1">
        <v>3</v>
      </c>
      <c r="I1674" s="1">
        <f t="shared" si="76"/>
        <v>4.8159071697908287</v>
      </c>
      <c r="J1674" s="1">
        <f t="shared" si="75"/>
        <v>0.99634737746360158</v>
      </c>
    </row>
    <row r="1675" spans="1:10">
      <c r="A1675" s="1">
        <v>8</v>
      </c>
      <c r="B1675" s="1" t="s">
        <v>8</v>
      </c>
      <c r="C1675" s="3">
        <v>42401</v>
      </c>
      <c r="D1675" s="1">
        <v>123.57</v>
      </c>
      <c r="E1675" s="1">
        <v>4.816807746887207</v>
      </c>
      <c r="F1675" s="1">
        <v>4.813685417175293</v>
      </c>
      <c r="G1675" s="1">
        <v>3</v>
      </c>
      <c r="H1675" s="1">
        <v>2</v>
      </c>
      <c r="I1675" s="1">
        <f t="shared" si="76"/>
        <v>4.8159071697908287</v>
      </c>
      <c r="J1675" s="1">
        <f t="shared" si="75"/>
        <v>0.99953866373723477</v>
      </c>
    </row>
    <row r="1676" spans="1:10">
      <c r="A1676" s="1">
        <v>9</v>
      </c>
      <c r="B1676" s="1" t="s">
        <v>9</v>
      </c>
      <c r="C1676" s="3">
        <v>42401</v>
      </c>
      <c r="D1676" s="1">
        <v>122.39899999999999</v>
      </c>
      <c r="E1676" s="1">
        <v>4.807286262512207</v>
      </c>
      <c r="F1676" s="1">
        <v>4.8051199913024902</v>
      </c>
      <c r="G1676" s="1">
        <v>4</v>
      </c>
      <c r="H1676" s="1">
        <v>3</v>
      </c>
      <c r="I1676" s="1">
        <f t="shared" si="76"/>
        <v>4.8159071697908287</v>
      </c>
      <c r="J1676" s="1">
        <f t="shared" si="75"/>
        <v>0.99776009418204648</v>
      </c>
    </row>
    <row r="1677" spans="1:10">
      <c r="A1677" s="1">
        <v>10</v>
      </c>
      <c r="B1677" s="1" t="s">
        <v>10</v>
      </c>
      <c r="C1677" s="3">
        <v>42401</v>
      </c>
      <c r="D1677" s="1">
        <v>121.53418152350082</v>
      </c>
      <c r="E1677" s="1">
        <v>4.8001956939697266</v>
      </c>
      <c r="F1677" s="1">
        <v>4.7979607582092285</v>
      </c>
      <c r="G1677" s="1">
        <v>4</v>
      </c>
      <c r="H1677" s="1">
        <v>3</v>
      </c>
      <c r="I1677" s="1">
        <f t="shared" si="76"/>
        <v>4.8159071697908287</v>
      </c>
      <c r="J1677" s="1">
        <f t="shared" si="75"/>
        <v>0.99627351380562856</v>
      </c>
    </row>
    <row r="1678" spans="1:10">
      <c r="A1678" s="1">
        <v>11</v>
      </c>
      <c r="B1678" s="1" t="s">
        <v>11</v>
      </c>
      <c r="C1678" s="3">
        <v>42401</v>
      </c>
      <c r="D1678" s="1">
        <v>122.12499231950842</v>
      </c>
      <c r="E1678" s="1">
        <v>4.8050451278686523</v>
      </c>
      <c r="F1678" s="1">
        <v>4.8031187057495117</v>
      </c>
      <c r="G1678" s="1">
        <v>4</v>
      </c>
      <c r="H1678" s="1">
        <v>3</v>
      </c>
      <c r="I1678" s="1">
        <f t="shared" si="76"/>
        <v>4.8159071697908287</v>
      </c>
      <c r="J1678" s="1">
        <f t="shared" si="75"/>
        <v>0.99734453684623814</v>
      </c>
    </row>
    <row r="1679" spans="1:10">
      <c r="A1679" s="1">
        <v>12</v>
      </c>
      <c r="B1679" s="1" t="s">
        <v>12</v>
      </c>
      <c r="C1679" s="3">
        <v>42401</v>
      </c>
      <c r="D1679" s="1">
        <v>122.38264367816092</v>
      </c>
      <c r="E1679" s="1">
        <v>4.8071527481079102</v>
      </c>
      <c r="F1679" s="1">
        <v>4.8046197891235352</v>
      </c>
      <c r="G1679" s="1">
        <v>4</v>
      </c>
      <c r="H1679" s="1">
        <v>3</v>
      </c>
      <c r="I1679" s="1">
        <f t="shared" si="76"/>
        <v>4.8159071697908287</v>
      </c>
      <c r="J1679" s="1">
        <f t="shared" si="75"/>
        <v>0.99765622960133105</v>
      </c>
    </row>
    <row r="1680" spans="1:10">
      <c r="A1680" s="1">
        <v>13</v>
      </c>
      <c r="B1680" s="1" t="s">
        <v>13</v>
      </c>
      <c r="C1680" s="3">
        <v>42401</v>
      </c>
      <c r="D1680" s="1">
        <v>129.25843749999999</v>
      </c>
      <c r="E1680" s="1">
        <v>4.861814022064209</v>
      </c>
      <c r="F1680" s="1">
        <v>4.8593201637268066</v>
      </c>
      <c r="G1680" s="1">
        <v>1</v>
      </c>
      <c r="H1680" s="1">
        <v>1</v>
      </c>
      <c r="I1680" s="1">
        <f t="shared" si="76"/>
        <v>4.8159071697908287</v>
      </c>
      <c r="J1680" s="1">
        <f t="shared" si="75"/>
        <v>1.0090144997412531</v>
      </c>
    </row>
    <row r="1681" spans="1:10">
      <c r="A1681" s="1">
        <v>14</v>
      </c>
      <c r="B1681" s="1" t="s">
        <v>14</v>
      </c>
      <c r="C1681" s="3">
        <v>42401</v>
      </c>
      <c r="D1681" s="1">
        <v>122.73369127516779</v>
      </c>
      <c r="E1681" s="1">
        <v>4.8100171089172363</v>
      </c>
      <c r="F1681" s="1">
        <v>4.8020834922790527</v>
      </c>
      <c r="G1681" s="1">
        <v>3</v>
      </c>
      <c r="H1681" s="1">
        <v>2</v>
      </c>
      <c r="I1681" s="1">
        <f t="shared" si="76"/>
        <v>4.8159071697908287</v>
      </c>
      <c r="J1681" s="1">
        <f t="shared" si="75"/>
        <v>0.99712957973972405</v>
      </c>
    </row>
    <row r="1682" spans="1:10">
      <c r="A1682" s="1">
        <v>15</v>
      </c>
      <c r="B1682" s="1" t="s">
        <v>15</v>
      </c>
      <c r="C1682" s="3">
        <v>42401</v>
      </c>
      <c r="D1682" s="1">
        <v>121.97943661971831</v>
      </c>
      <c r="E1682" s="1">
        <v>4.8038525581359863</v>
      </c>
      <c r="F1682" s="1">
        <v>4.7977428436279297</v>
      </c>
      <c r="G1682" s="1">
        <v>4</v>
      </c>
      <c r="H1682" s="1">
        <v>3</v>
      </c>
      <c r="I1682" s="1">
        <f t="shared" si="76"/>
        <v>4.8159071697908287</v>
      </c>
      <c r="J1682" s="1">
        <f t="shared" si="75"/>
        <v>0.99622826488914906</v>
      </c>
    </row>
    <row r="1683" spans="1:10">
      <c r="A1683" s="1">
        <v>16</v>
      </c>
      <c r="B1683" s="1" t="s">
        <v>16</v>
      </c>
      <c r="C1683" s="3">
        <v>42401</v>
      </c>
      <c r="D1683" s="1">
        <v>126.30173913043477</v>
      </c>
      <c r="E1683" s="1">
        <v>4.8386735916137695</v>
      </c>
      <c r="F1683" s="1">
        <v>4.8344874382019043</v>
      </c>
      <c r="G1683" s="1">
        <v>2</v>
      </c>
      <c r="H1683" s="1">
        <v>2</v>
      </c>
      <c r="I1683" s="1">
        <f t="shared" si="76"/>
        <v>4.8159071697908287</v>
      </c>
      <c r="J1683" s="1">
        <f t="shared" si="75"/>
        <v>1.0038581035215184</v>
      </c>
    </row>
    <row r="1684" spans="1:10">
      <c r="A1684" s="1">
        <v>17</v>
      </c>
      <c r="B1684" s="1" t="s">
        <v>17</v>
      </c>
      <c r="C1684" s="3">
        <v>42401</v>
      </c>
      <c r="D1684" s="1">
        <v>132.27000000000001</v>
      </c>
      <c r="E1684" s="1">
        <v>4.8848452568054199</v>
      </c>
      <c r="F1684" s="1">
        <v>4.8826346397399902</v>
      </c>
      <c r="G1684" s="1">
        <v>1</v>
      </c>
      <c r="H1684" s="1">
        <v>1</v>
      </c>
      <c r="I1684" s="1">
        <f t="shared" si="76"/>
        <v>4.8159071697908287</v>
      </c>
      <c r="J1684" s="1">
        <f t="shared" si="75"/>
        <v>1.0138556387398263</v>
      </c>
    </row>
    <row r="1685" spans="1:10">
      <c r="A1685" s="1">
        <v>18</v>
      </c>
      <c r="B1685" s="1" t="s">
        <v>18</v>
      </c>
      <c r="C1685" s="3">
        <v>42401</v>
      </c>
      <c r="D1685" s="1">
        <v>122.78508896797153</v>
      </c>
      <c r="E1685" s="1">
        <v>4.8104357719421387</v>
      </c>
      <c r="F1685" s="1">
        <v>4.8056931495666504</v>
      </c>
      <c r="G1685" s="1">
        <v>3</v>
      </c>
      <c r="H1685" s="1">
        <v>2</v>
      </c>
      <c r="I1685" s="1">
        <f t="shared" si="76"/>
        <v>4.8159071697908287</v>
      </c>
      <c r="J1685" s="1">
        <f t="shared" si="75"/>
        <v>0.99787910774355271</v>
      </c>
    </row>
    <row r="1686" spans="1:10">
      <c r="A1686" s="1">
        <v>19</v>
      </c>
      <c r="B1686" s="1" t="s">
        <v>19</v>
      </c>
      <c r="C1686" s="3">
        <v>42401</v>
      </c>
      <c r="D1686" s="1">
        <v>124.77944162436548</v>
      </c>
      <c r="E1686" s="1">
        <v>4.8265476226806641</v>
      </c>
      <c r="F1686" s="1">
        <v>4.8224868774414063</v>
      </c>
      <c r="G1686" s="1">
        <v>3</v>
      </c>
      <c r="H1686" s="1">
        <v>2</v>
      </c>
      <c r="I1686" s="1">
        <f t="shared" si="76"/>
        <v>4.8159071697908287</v>
      </c>
      <c r="J1686" s="1">
        <f t="shared" si="75"/>
        <v>1.0013662447008636</v>
      </c>
    </row>
    <row r="1687" spans="1:10">
      <c r="A1687" s="1">
        <v>20</v>
      </c>
      <c r="B1687" s="1" t="s">
        <v>20</v>
      </c>
      <c r="C1687" s="3">
        <v>42401</v>
      </c>
      <c r="D1687" s="1">
        <v>127.28</v>
      </c>
      <c r="E1687" s="1">
        <v>4.8463892936706543</v>
      </c>
      <c r="F1687" s="1">
        <v>4.8415956497192383</v>
      </c>
      <c r="G1687" s="1">
        <v>2</v>
      </c>
      <c r="H1687" s="1">
        <v>2</v>
      </c>
      <c r="I1687" s="1">
        <f t="shared" si="76"/>
        <v>4.8159071697908287</v>
      </c>
      <c r="J1687" s="1">
        <f t="shared" si="75"/>
        <v>1.0053340895126774</v>
      </c>
    </row>
    <row r="1688" spans="1:10">
      <c r="A1688" s="1">
        <v>21</v>
      </c>
      <c r="B1688" s="1" t="s">
        <v>21</v>
      </c>
      <c r="C1688" s="3">
        <v>42401</v>
      </c>
      <c r="D1688" s="1">
        <v>123.3838095238095</v>
      </c>
      <c r="E1688" s="1">
        <v>4.8152999877929688</v>
      </c>
      <c r="F1688" s="1">
        <v>4.8105740547180176</v>
      </c>
      <c r="G1688" s="1">
        <v>4</v>
      </c>
      <c r="H1688" s="1">
        <v>3</v>
      </c>
      <c r="I1688" s="1">
        <f t="shared" si="76"/>
        <v>4.8159071697908287</v>
      </c>
      <c r="J1688" s="1">
        <f t="shared" si="75"/>
        <v>0.99889260426233617</v>
      </c>
    </row>
    <row r="1689" spans="1:10">
      <c r="A1689" s="1">
        <v>22</v>
      </c>
      <c r="B1689" s="1" t="s">
        <v>22</v>
      </c>
      <c r="C1689" s="3">
        <v>42401</v>
      </c>
      <c r="D1689" s="1">
        <v>123.4644736842105</v>
      </c>
      <c r="E1689" s="1">
        <v>4.815953254699707</v>
      </c>
      <c r="F1689" s="1">
        <v>4.8058376312255859</v>
      </c>
      <c r="G1689" s="1">
        <v>4</v>
      </c>
      <c r="H1689" s="1">
        <v>3</v>
      </c>
      <c r="I1689" s="1">
        <f t="shared" si="76"/>
        <v>4.8159071697908287</v>
      </c>
      <c r="J1689" s="1">
        <f t="shared" si="75"/>
        <v>0.99790910866629512</v>
      </c>
    </row>
    <row r="1690" spans="1:10">
      <c r="A1690" s="1">
        <v>23</v>
      </c>
      <c r="B1690" s="1" t="s">
        <v>23</v>
      </c>
      <c r="C1690" s="3">
        <v>42401</v>
      </c>
      <c r="D1690" s="1">
        <v>125.51602941176471</v>
      </c>
      <c r="E1690" s="1">
        <v>4.8324337005615234</v>
      </c>
      <c r="F1690" s="1">
        <v>4.8156299591064453</v>
      </c>
      <c r="G1690" s="1">
        <v>4</v>
      </c>
      <c r="H1690" s="1">
        <v>3</v>
      </c>
      <c r="I1690" s="1">
        <f t="shared" si="76"/>
        <v>4.8159071697908287</v>
      </c>
      <c r="J1690" s="1">
        <f t="shared" si="75"/>
        <v>0.99994243853242804</v>
      </c>
    </row>
    <row r="1691" spans="1:10">
      <c r="A1691" s="1">
        <v>24</v>
      </c>
      <c r="B1691" s="1" t="s">
        <v>24</v>
      </c>
      <c r="C1691" s="3">
        <v>42401</v>
      </c>
      <c r="D1691" s="1">
        <v>125.72295081967215</v>
      </c>
      <c r="E1691" s="1">
        <v>4.834080696105957</v>
      </c>
      <c r="F1691" s="1">
        <v>4.8268122673034668</v>
      </c>
      <c r="G1691" s="1">
        <v>2</v>
      </c>
      <c r="H1691" s="1">
        <v>2</v>
      </c>
      <c r="I1691" s="1">
        <f t="shared" si="76"/>
        <v>4.8159071697908287</v>
      </c>
      <c r="J1691" s="1">
        <f t="shared" si="75"/>
        <v>1.0022643911371556</v>
      </c>
    </row>
    <row r="1692" spans="1:10">
      <c r="A1692" s="1">
        <v>25</v>
      </c>
      <c r="B1692" s="1" t="s">
        <v>25</v>
      </c>
      <c r="C1692" s="3">
        <v>42401</v>
      </c>
      <c r="D1692" s="1">
        <v>123.04956521739132</v>
      </c>
      <c r="E1692" s="1">
        <v>4.8125872611999512</v>
      </c>
      <c r="F1692" s="1">
        <v>4.8158249855041504</v>
      </c>
      <c r="G1692" s="1">
        <v>3</v>
      </c>
      <c r="H1692" s="1">
        <v>2</v>
      </c>
      <c r="I1692" s="1">
        <f t="shared" si="76"/>
        <v>4.8159071697908287</v>
      </c>
      <c r="J1692" s="1">
        <f t="shared" si="75"/>
        <v>0.99998293482748302</v>
      </c>
    </row>
    <row r="1693" spans="1:10">
      <c r="A1693" s="1">
        <v>26</v>
      </c>
      <c r="B1693" s="1" t="s">
        <v>26</v>
      </c>
      <c r="C1693" s="3">
        <v>42401</v>
      </c>
      <c r="D1693" s="1">
        <v>122.25</v>
      </c>
      <c r="E1693" s="1">
        <v>4.806067943572998</v>
      </c>
      <c r="F1693" s="1">
        <v>4.8010859489440918</v>
      </c>
      <c r="G1693" s="1">
        <v>4</v>
      </c>
      <c r="H1693" s="1">
        <v>3</v>
      </c>
      <c r="I1693" s="1">
        <f t="shared" si="76"/>
        <v>4.8159071697908287</v>
      </c>
      <c r="J1693" s="1">
        <f t="shared" si="75"/>
        <v>0.99692244465597113</v>
      </c>
    </row>
    <row r="1694" spans="1:10">
      <c r="A1694" s="1">
        <v>27</v>
      </c>
      <c r="B1694" s="1" t="s">
        <v>27</v>
      </c>
      <c r="C1694" s="3">
        <v>42401</v>
      </c>
      <c r="D1694" s="1">
        <v>123.52069908814592</v>
      </c>
      <c r="E1694" s="1">
        <v>4.816408634185791</v>
      </c>
      <c r="F1694" s="1">
        <v>4.8042263984680176</v>
      </c>
      <c r="G1694" s="1">
        <v>2</v>
      </c>
      <c r="H1694" s="1">
        <v>2</v>
      </c>
      <c r="I1694" s="1">
        <f t="shared" si="76"/>
        <v>4.8159071697908287</v>
      </c>
      <c r="J1694" s="1">
        <f t="shared" si="75"/>
        <v>0.99757454392059675</v>
      </c>
    </row>
    <row r="1695" spans="1:10">
      <c r="A1695" s="1">
        <v>28</v>
      </c>
      <c r="B1695" s="1" t="s">
        <v>28</v>
      </c>
      <c r="C1695" s="3">
        <v>42401</v>
      </c>
      <c r="D1695" s="1">
        <v>123.95</v>
      </c>
      <c r="E1695" s="1">
        <v>4.819878101348877</v>
      </c>
      <c r="F1695" s="1">
        <v>4.8179764747619629</v>
      </c>
      <c r="G1695" s="1">
        <v>2</v>
      </c>
      <c r="H1695" s="1">
        <v>2</v>
      </c>
      <c r="I1695" s="1">
        <f t="shared" si="76"/>
        <v>4.8159071697908287</v>
      </c>
      <c r="J1695" s="1">
        <f t="shared" si="75"/>
        <v>1.00042968124139</v>
      </c>
    </row>
    <row r="1696" spans="1:10">
      <c r="A1696" s="1">
        <v>29</v>
      </c>
      <c r="B1696" s="1" t="s">
        <v>29</v>
      </c>
      <c r="C1696" s="3">
        <v>42401</v>
      </c>
      <c r="D1696" s="1">
        <v>121.77097222222224</v>
      </c>
      <c r="E1696" s="1">
        <v>4.8021421432495117</v>
      </c>
      <c r="F1696" s="1">
        <v>4.7939672470092773</v>
      </c>
      <c r="G1696" s="1">
        <v>5</v>
      </c>
      <c r="H1696" s="1">
        <v>4</v>
      </c>
      <c r="I1696" s="1">
        <f t="shared" si="76"/>
        <v>4.8159071697908287</v>
      </c>
      <c r="J1696" s="1">
        <f t="shared" si="75"/>
        <v>0.99544428037999244</v>
      </c>
    </row>
    <row r="1697" spans="1:10">
      <c r="A1697" s="1">
        <v>30</v>
      </c>
      <c r="B1697" s="1" t="s">
        <v>30</v>
      </c>
      <c r="C1697" s="3">
        <v>42401</v>
      </c>
      <c r="D1697" s="1">
        <v>123.96</v>
      </c>
      <c r="E1697" s="1">
        <v>4.8199591636657715</v>
      </c>
      <c r="F1697" s="1">
        <v>4.8082146644592285</v>
      </c>
      <c r="G1697" s="1">
        <v>4</v>
      </c>
      <c r="H1697" s="1">
        <v>3</v>
      </c>
      <c r="I1697" s="1">
        <f t="shared" si="76"/>
        <v>4.8159071697908287</v>
      </c>
      <c r="J1697" s="1">
        <f t="shared" si="75"/>
        <v>0.99840268820382305</v>
      </c>
    </row>
    <row r="1698" spans="1:10">
      <c r="A1698" s="1">
        <v>31</v>
      </c>
      <c r="B1698" s="1" t="s">
        <v>31</v>
      </c>
      <c r="C1698" s="3">
        <v>42401</v>
      </c>
      <c r="D1698" s="1">
        <v>127.39550561797753</v>
      </c>
      <c r="E1698" s="1">
        <v>4.8472962379455566</v>
      </c>
      <c r="F1698" s="1">
        <v>4.841547966003418</v>
      </c>
      <c r="G1698" s="1">
        <v>2</v>
      </c>
      <c r="H1698" s="1">
        <v>2</v>
      </c>
      <c r="I1698" s="1">
        <f t="shared" si="76"/>
        <v>4.8159071697908287</v>
      </c>
      <c r="J1698" s="1">
        <f t="shared" si="75"/>
        <v>1.005324188218043</v>
      </c>
    </row>
    <row r="1699" spans="1:10">
      <c r="A1699" s="1">
        <v>32</v>
      </c>
      <c r="B1699" s="1" t="s">
        <v>32</v>
      </c>
      <c r="C1699" s="3">
        <v>42401</v>
      </c>
      <c r="D1699" s="1">
        <v>120.75912457912457</v>
      </c>
      <c r="E1699" s="1">
        <v>4.7937979698181152</v>
      </c>
      <c r="F1699" s="1">
        <v>4.7901768684387207</v>
      </c>
      <c r="G1699" s="1">
        <v>4</v>
      </c>
      <c r="H1699" s="1">
        <v>3</v>
      </c>
      <c r="I1699" s="1">
        <f t="shared" si="76"/>
        <v>4.8159071697908287</v>
      </c>
      <c r="J1699" s="1">
        <f t="shared" si="75"/>
        <v>0.99465722646949906</v>
      </c>
    </row>
    <row r="1700" spans="1:10">
      <c r="A1700" s="1">
        <v>33</v>
      </c>
      <c r="B1700" s="1" t="s">
        <v>33</v>
      </c>
      <c r="C1700" s="3">
        <v>42401</v>
      </c>
      <c r="D1700" s="1">
        <v>126.00401260504204</v>
      </c>
      <c r="E1700" s="1">
        <v>4.8363137245178223</v>
      </c>
      <c r="F1700" s="1">
        <v>4.8323264122009277</v>
      </c>
      <c r="G1700" s="1">
        <v>2</v>
      </c>
      <c r="H1700" s="1">
        <v>2</v>
      </c>
      <c r="I1700" s="1">
        <f t="shared" si="76"/>
        <v>4.8159071697908287</v>
      </c>
      <c r="J1700" s="1">
        <f t="shared" si="75"/>
        <v>1.0034093768486847</v>
      </c>
    </row>
    <row r="1701" spans="1:10">
      <c r="A1701" s="1">
        <v>34</v>
      </c>
      <c r="B1701" s="1" t="s">
        <v>34</v>
      </c>
      <c r="C1701" s="3">
        <v>42401</v>
      </c>
      <c r="D1701" s="1">
        <v>120.98</v>
      </c>
      <c r="E1701" s="1">
        <v>4.7956252098083496</v>
      </c>
      <c r="F1701" s="1">
        <v>4.7927017211914063</v>
      </c>
      <c r="G1701" s="1">
        <v>5</v>
      </c>
      <c r="H1701" s="1">
        <v>4</v>
      </c>
      <c r="I1701" s="1">
        <f t="shared" si="76"/>
        <v>4.8159071697908287</v>
      </c>
      <c r="J1701" s="1">
        <f t="shared" si="75"/>
        <v>0.99518150002039385</v>
      </c>
    </row>
    <row r="1702" spans="1:10">
      <c r="A1702" s="1">
        <v>1</v>
      </c>
      <c r="B1702" s="1" t="s">
        <v>1</v>
      </c>
      <c r="C1702" s="3">
        <v>42430</v>
      </c>
      <c r="D1702" s="1">
        <v>117.8561728395062</v>
      </c>
      <c r="E1702" s="1">
        <v>4.7694649696350098</v>
      </c>
      <c r="F1702" s="1">
        <v>4.7735443115234375</v>
      </c>
      <c r="G1702" s="1">
        <v>5</v>
      </c>
      <c r="H1702" s="1">
        <v>4</v>
      </c>
      <c r="I1702" s="1">
        <f>AVERAGE(F1702:F1735)</f>
        <v>4.8195152843699738</v>
      </c>
      <c r="J1702" s="1">
        <f t="shared" si="75"/>
        <v>0.99046149454165577</v>
      </c>
    </row>
    <row r="1703" spans="1:10">
      <c r="A1703" s="1">
        <v>2</v>
      </c>
      <c r="B1703" s="1" t="s">
        <v>2</v>
      </c>
      <c r="C1703" s="3">
        <v>42430</v>
      </c>
      <c r="D1703" s="1">
        <v>122.12893617021275</v>
      </c>
      <c r="E1703" s="1">
        <v>4.8050775527954102</v>
      </c>
      <c r="F1703" s="1">
        <v>4.8043608665466309</v>
      </c>
      <c r="G1703" s="1">
        <v>4</v>
      </c>
      <c r="H1703" s="1">
        <v>3</v>
      </c>
      <c r="I1703" s="1">
        <f>I1702</f>
        <v>4.8195152843699738</v>
      </c>
      <c r="J1703" s="1">
        <f t="shared" si="75"/>
        <v>0.99685561370196507</v>
      </c>
    </row>
    <row r="1704" spans="1:10">
      <c r="A1704" s="1">
        <v>3</v>
      </c>
      <c r="B1704" s="1" t="s">
        <v>3</v>
      </c>
      <c r="C1704" s="3">
        <v>42430</v>
      </c>
      <c r="D1704" s="1">
        <v>126.40499999999999</v>
      </c>
      <c r="E1704" s="1">
        <v>4.8394908905029297</v>
      </c>
      <c r="F1704" s="1">
        <v>4.8465795516967773</v>
      </c>
      <c r="G1704" s="1">
        <v>1</v>
      </c>
      <c r="H1704" s="1">
        <v>1</v>
      </c>
      <c r="I1704" s="1">
        <f t="shared" ref="I1704:I1735" si="77">I1703</f>
        <v>4.8195152843699738</v>
      </c>
      <c r="J1704" s="1">
        <f t="shared" si="75"/>
        <v>1.0056155579409769</v>
      </c>
    </row>
    <row r="1705" spans="1:10">
      <c r="A1705" s="1">
        <v>4</v>
      </c>
      <c r="B1705" s="1" t="s">
        <v>4</v>
      </c>
      <c r="C1705" s="3">
        <v>42430</v>
      </c>
      <c r="D1705" s="1">
        <v>130.38059925093634</v>
      </c>
      <c r="E1705" s="1">
        <v>4.870457649230957</v>
      </c>
      <c r="F1705" s="1">
        <v>4.8642730712890625</v>
      </c>
      <c r="G1705" s="1">
        <v>1</v>
      </c>
      <c r="H1705" s="1">
        <v>1</v>
      </c>
      <c r="I1705" s="1">
        <f t="shared" si="77"/>
        <v>4.8195152843699738</v>
      </c>
      <c r="J1705" s="1">
        <f t="shared" si="75"/>
        <v>1.0092867818189604</v>
      </c>
    </row>
    <row r="1706" spans="1:10">
      <c r="A1706" s="1">
        <v>5</v>
      </c>
      <c r="B1706" s="1" t="s">
        <v>5</v>
      </c>
      <c r="C1706" s="3">
        <v>42430</v>
      </c>
      <c r="D1706" s="1">
        <v>129.19</v>
      </c>
      <c r="E1706" s="1">
        <v>4.8612842559814453</v>
      </c>
      <c r="F1706" s="1">
        <v>4.8667263984680176</v>
      </c>
      <c r="G1706" s="1">
        <v>1</v>
      </c>
      <c r="H1706" s="1">
        <v>1</v>
      </c>
      <c r="I1706" s="1">
        <f t="shared" si="77"/>
        <v>4.8195152843699738</v>
      </c>
      <c r="J1706" s="1">
        <f t="shared" si="75"/>
        <v>1.0097958220510583</v>
      </c>
    </row>
    <row r="1707" spans="1:10">
      <c r="A1707" s="1">
        <v>6</v>
      </c>
      <c r="B1707" s="1" t="s">
        <v>6</v>
      </c>
      <c r="C1707" s="3">
        <v>42430</v>
      </c>
      <c r="D1707" s="1">
        <v>120.5</v>
      </c>
      <c r="E1707" s="1">
        <v>4.7916498184204102</v>
      </c>
      <c r="F1707" s="1">
        <v>4.7822070121765137</v>
      </c>
      <c r="G1707" s="1">
        <v>5</v>
      </c>
      <c r="H1707" s="1">
        <v>4</v>
      </c>
      <c r="I1707" s="1">
        <f t="shared" si="77"/>
        <v>4.8195152843699738</v>
      </c>
      <c r="J1707" s="1">
        <f t="shared" si="75"/>
        <v>0.99225891609588757</v>
      </c>
    </row>
    <row r="1708" spans="1:10">
      <c r="A1708" s="1">
        <v>7</v>
      </c>
      <c r="B1708" s="1" t="s">
        <v>7</v>
      </c>
      <c r="C1708" s="3">
        <v>42430</v>
      </c>
      <c r="D1708" s="1">
        <v>122.41249999999999</v>
      </c>
      <c r="E1708" s="1">
        <v>4.807396411895752</v>
      </c>
      <c r="F1708" s="1">
        <v>4.8019089698791504</v>
      </c>
      <c r="G1708" s="1">
        <v>4</v>
      </c>
      <c r="H1708" s="1">
        <v>3</v>
      </c>
      <c r="I1708" s="1">
        <f t="shared" si="77"/>
        <v>4.8195152843699738</v>
      </c>
      <c r="J1708" s="1">
        <f t="shared" si="75"/>
        <v>0.99634687028632907</v>
      </c>
    </row>
    <row r="1709" spans="1:10">
      <c r="A1709" s="1">
        <v>8</v>
      </c>
      <c r="B1709" s="1" t="s">
        <v>8</v>
      </c>
      <c r="C1709" s="3">
        <v>42430</v>
      </c>
      <c r="D1709" s="1">
        <v>123.75</v>
      </c>
      <c r="E1709" s="1">
        <v>4.8182635307312012</v>
      </c>
      <c r="F1709" s="1">
        <v>4.8170132637023926</v>
      </c>
      <c r="G1709" s="1">
        <v>3</v>
      </c>
      <c r="H1709" s="1">
        <v>2</v>
      </c>
      <c r="I1709" s="1">
        <f t="shared" si="77"/>
        <v>4.8195152843699738</v>
      </c>
      <c r="J1709" s="1">
        <f t="shared" si="75"/>
        <v>0.99948085636833739</v>
      </c>
    </row>
    <row r="1710" spans="1:10">
      <c r="A1710" s="1">
        <v>9</v>
      </c>
      <c r="B1710" s="1" t="s">
        <v>9</v>
      </c>
      <c r="C1710" s="3">
        <v>42430</v>
      </c>
      <c r="D1710" s="1">
        <v>122.649</v>
      </c>
      <c r="E1710" s="1">
        <v>4.8093266487121582</v>
      </c>
      <c r="F1710" s="1">
        <v>4.8083500862121582</v>
      </c>
      <c r="G1710" s="1">
        <v>4</v>
      </c>
      <c r="H1710" s="1">
        <v>3</v>
      </c>
      <c r="I1710" s="1">
        <f t="shared" si="77"/>
        <v>4.8195152843699738</v>
      </c>
      <c r="J1710" s="1">
        <f t="shared" si="75"/>
        <v>0.99768333587528502</v>
      </c>
    </row>
    <row r="1711" spans="1:10">
      <c r="A1711" s="1">
        <v>10</v>
      </c>
      <c r="B1711" s="1" t="s">
        <v>10</v>
      </c>
      <c r="C1711" s="3">
        <v>42430</v>
      </c>
      <c r="D1711" s="1">
        <v>121.77168557536467</v>
      </c>
      <c r="E1711" s="1">
        <v>4.8021478652954102</v>
      </c>
      <c r="F1711" s="1">
        <v>4.8011393547058105</v>
      </c>
      <c r="G1711" s="1">
        <v>4</v>
      </c>
      <c r="H1711" s="1">
        <v>3</v>
      </c>
      <c r="I1711" s="1">
        <f t="shared" si="77"/>
        <v>4.8195152843699738</v>
      </c>
      <c r="J1711" s="1">
        <f t="shared" si="75"/>
        <v>0.99618718302984588</v>
      </c>
    </row>
    <row r="1712" spans="1:10">
      <c r="A1712" s="1">
        <v>11</v>
      </c>
      <c r="B1712" s="1" t="s">
        <v>11</v>
      </c>
      <c r="C1712" s="3">
        <v>42430</v>
      </c>
      <c r="D1712" s="1">
        <v>122.5990322580645</v>
      </c>
      <c r="E1712" s="1">
        <v>4.8089189529418945</v>
      </c>
      <c r="F1712" s="1">
        <v>4.8062982559204102</v>
      </c>
      <c r="G1712" s="1">
        <v>4</v>
      </c>
      <c r="H1712" s="1">
        <v>3</v>
      </c>
      <c r="I1712" s="1">
        <f t="shared" si="77"/>
        <v>4.8195152843699738</v>
      </c>
      <c r="J1712" s="1">
        <f t="shared" si="75"/>
        <v>0.99725760213015047</v>
      </c>
    </row>
    <row r="1713" spans="1:10">
      <c r="A1713" s="1">
        <v>12</v>
      </c>
      <c r="B1713" s="1" t="s">
        <v>12</v>
      </c>
      <c r="C1713" s="3">
        <v>42430</v>
      </c>
      <c r="D1713" s="1">
        <v>122.43235632183907</v>
      </c>
      <c r="E1713" s="1">
        <v>4.807558536529541</v>
      </c>
      <c r="F1713" s="1">
        <v>4.8079261779785156</v>
      </c>
      <c r="G1713" s="1">
        <v>4</v>
      </c>
      <c r="H1713" s="1">
        <v>3</v>
      </c>
      <c r="I1713" s="1">
        <f t="shared" si="77"/>
        <v>4.8195152843699738</v>
      </c>
      <c r="J1713" s="1">
        <f t="shared" si="75"/>
        <v>0.99759537926375241</v>
      </c>
    </row>
    <row r="1714" spans="1:10">
      <c r="A1714" s="1">
        <v>13</v>
      </c>
      <c r="B1714" s="1" t="s">
        <v>13</v>
      </c>
      <c r="C1714" s="3">
        <v>42430</v>
      </c>
      <c r="D1714" s="1">
        <v>129.181796875</v>
      </c>
      <c r="E1714" s="1">
        <v>4.8612208366394043</v>
      </c>
      <c r="F1714" s="1">
        <v>4.8636841773986816</v>
      </c>
      <c r="G1714" s="1">
        <v>1</v>
      </c>
      <c r="H1714" s="1">
        <v>1</v>
      </c>
      <c r="I1714" s="1">
        <f t="shared" si="77"/>
        <v>4.8195152843699738</v>
      </c>
      <c r="J1714" s="1">
        <f t="shared" si="75"/>
        <v>1.0091645923754928</v>
      </c>
    </row>
    <row r="1715" spans="1:10">
      <c r="A1715" s="1">
        <v>14</v>
      </c>
      <c r="B1715" s="1" t="s">
        <v>14</v>
      </c>
      <c r="C1715" s="3">
        <v>42430</v>
      </c>
      <c r="D1715" s="1">
        <v>122.90664429530202</v>
      </c>
      <c r="E1715" s="1">
        <v>4.8114252090454102</v>
      </c>
      <c r="F1715" s="1">
        <v>4.8060741424560547</v>
      </c>
      <c r="G1715" s="1">
        <v>3</v>
      </c>
      <c r="H1715" s="1">
        <v>2</v>
      </c>
      <c r="I1715" s="1">
        <f t="shared" si="77"/>
        <v>4.8195152843699738</v>
      </c>
      <c r="J1715" s="1">
        <f t="shared" si="75"/>
        <v>0.9972111008844583</v>
      </c>
    </row>
    <row r="1716" spans="1:10">
      <c r="A1716" s="1">
        <v>15</v>
      </c>
      <c r="B1716" s="1" t="s">
        <v>15</v>
      </c>
      <c r="C1716" s="3">
        <v>42430</v>
      </c>
      <c r="D1716" s="1">
        <v>121.79915492957747</v>
      </c>
      <c r="E1716" s="1">
        <v>4.8023734092712402</v>
      </c>
      <c r="F1716" s="1">
        <v>4.8010501861572266</v>
      </c>
      <c r="G1716" s="1">
        <v>4</v>
      </c>
      <c r="H1716" s="1">
        <v>3</v>
      </c>
      <c r="I1716" s="1">
        <f t="shared" si="77"/>
        <v>4.8195152843699738</v>
      </c>
      <c r="J1716" s="1">
        <f t="shared" si="75"/>
        <v>0.99616868147038962</v>
      </c>
    </row>
    <row r="1717" spans="1:10">
      <c r="A1717" s="1">
        <v>16</v>
      </c>
      <c r="B1717" s="1" t="s">
        <v>16</v>
      </c>
      <c r="C1717" s="3">
        <v>42430</v>
      </c>
      <c r="D1717" s="1">
        <v>126.59652173913042</v>
      </c>
      <c r="E1717" s="1">
        <v>4.8410048484802246</v>
      </c>
      <c r="F1717" s="1">
        <v>4.838202953338623</v>
      </c>
      <c r="G1717" s="1">
        <v>2</v>
      </c>
      <c r="H1717" s="1">
        <v>2</v>
      </c>
      <c r="I1717" s="1">
        <f t="shared" si="77"/>
        <v>4.8195152843699738</v>
      </c>
      <c r="J1717" s="1">
        <f t="shared" si="75"/>
        <v>1.003877499679118</v>
      </c>
    </row>
    <row r="1718" spans="1:10">
      <c r="A1718" s="1">
        <v>17</v>
      </c>
      <c r="B1718" s="1" t="s">
        <v>17</v>
      </c>
      <c r="C1718" s="3">
        <v>42430</v>
      </c>
      <c r="D1718" s="1">
        <v>132.38999999999999</v>
      </c>
      <c r="E1718" s="1">
        <v>4.8857522010803223</v>
      </c>
      <c r="F1718" s="1">
        <v>4.8868021965026855</v>
      </c>
      <c r="G1718" s="1">
        <v>1</v>
      </c>
      <c r="H1718" s="1">
        <v>1</v>
      </c>
      <c r="I1718" s="1">
        <f t="shared" si="77"/>
        <v>4.8195152843699738</v>
      </c>
      <c r="J1718" s="1">
        <f t="shared" si="75"/>
        <v>1.0139613442768669</v>
      </c>
    </row>
    <row r="1719" spans="1:10">
      <c r="A1719" s="1">
        <v>18</v>
      </c>
      <c r="B1719" s="1" t="s">
        <v>18</v>
      </c>
      <c r="C1719" s="3">
        <v>42430</v>
      </c>
      <c r="D1719" s="1">
        <v>123.11078291814947</v>
      </c>
      <c r="E1719" s="1">
        <v>4.813084602355957</v>
      </c>
      <c r="F1719" s="1">
        <v>4.8095583915710449</v>
      </c>
      <c r="G1719" s="1">
        <v>3</v>
      </c>
      <c r="H1719" s="1">
        <v>2</v>
      </c>
      <c r="I1719" s="1">
        <f t="shared" si="77"/>
        <v>4.8195152843699738</v>
      </c>
      <c r="J1719" s="1">
        <f t="shared" si="75"/>
        <v>0.99793404684674003</v>
      </c>
    </row>
    <row r="1720" spans="1:10">
      <c r="A1720" s="1">
        <v>19</v>
      </c>
      <c r="B1720" s="1" t="s">
        <v>19</v>
      </c>
      <c r="C1720" s="3">
        <v>42430</v>
      </c>
      <c r="D1720" s="1">
        <v>125.32467005076143</v>
      </c>
      <c r="E1720" s="1">
        <v>4.8309078216552734</v>
      </c>
      <c r="F1720" s="1">
        <v>4.8260383605957031</v>
      </c>
      <c r="G1720" s="1">
        <v>3</v>
      </c>
      <c r="H1720" s="1">
        <v>2</v>
      </c>
      <c r="I1720" s="1">
        <f t="shared" si="77"/>
        <v>4.8195152843699738</v>
      </c>
      <c r="J1720" s="1">
        <f t="shared" si="75"/>
        <v>1.0013534714262415</v>
      </c>
    </row>
    <row r="1721" spans="1:10">
      <c r="A1721" s="1">
        <v>20</v>
      </c>
      <c r="B1721" s="1" t="s">
        <v>20</v>
      </c>
      <c r="C1721" s="3">
        <v>42430</v>
      </c>
      <c r="D1721" s="1">
        <v>127.64</v>
      </c>
      <c r="E1721" s="1">
        <v>4.8492136001586914</v>
      </c>
      <c r="F1721" s="1">
        <v>4.8451061248779297</v>
      </c>
      <c r="G1721" s="1">
        <v>2</v>
      </c>
      <c r="H1721" s="1">
        <v>2</v>
      </c>
      <c r="I1721" s="1">
        <f t="shared" si="77"/>
        <v>4.8195152843699738</v>
      </c>
      <c r="J1721" s="1">
        <f t="shared" si="75"/>
        <v>1.0053098369852564</v>
      </c>
    </row>
    <row r="1722" spans="1:10">
      <c r="A1722" s="1">
        <v>21</v>
      </c>
      <c r="B1722" s="1" t="s">
        <v>21</v>
      </c>
      <c r="C1722" s="3">
        <v>42430</v>
      </c>
      <c r="D1722" s="1">
        <v>123.06682539682539</v>
      </c>
      <c r="E1722" s="1">
        <v>4.8127274513244629</v>
      </c>
      <c r="F1722" s="1">
        <v>4.813847541809082</v>
      </c>
      <c r="G1722" s="1">
        <v>4</v>
      </c>
      <c r="H1722" s="1">
        <v>3</v>
      </c>
      <c r="I1722" s="1">
        <f t="shared" si="77"/>
        <v>4.8195152843699738</v>
      </c>
      <c r="J1722" s="1">
        <f t="shared" si="75"/>
        <v>0.99882400153823092</v>
      </c>
    </row>
    <row r="1723" spans="1:10">
      <c r="A1723" s="1">
        <v>22</v>
      </c>
      <c r="B1723" s="1" t="s">
        <v>22</v>
      </c>
      <c r="C1723" s="3">
        <v>42430</v>
      </c>
      <c r="D1723" s="1">
        <v>123.38026315789473</v>
      </c>
      <c r="E1723" s="1">
        <v>4.8152713775634766</v>
      </c>
      <c r="F1723" s="1">
        <v>4.8090682029724121</v>
      </c>
      <c r="G1723" s="1">
        <v>4</v>
      </c>
      <c r="H1723" s="1">
        <v>3</v>
      </c>
      <c r="I1723" s="1">
        <f t="shared" si="77"/>
        <v>4.8195152843699738</v>
      </c>
      <c r="J1723" s="1">
        <f t="shared" si="75"/>
        <v>0.99783233773914104</v>
      </c>
    </row>
    <row r="1724" spans="1:10">
      <c r="A1724" s="1">
        <v>23</v>
      </c>
      <c r="B1724" s="1" t="s">
        <v>23</v>
      </c>
      <c r="C1724" s="3">
        <v>42430</v>
      </c>
      <c r="D1724" s="1">
        <v>124.56264705882353</v>
      </c>
      <c r="E1724" s="1">
        <v>4.8248085975646973</v>
      </c>
      <c r="F1724" s="1">
        <v>4.8189520835876465</v>
      </c>
      <c r="G1724" s="1">
        <v>4</v>
      </c>
      <c r="H1724" s="1">
        <v>3</v>
      </c>
      <c r="I1724" s="1">
        <f t="shared" si="77"/>
        <v>4.8195152843699738</v>
      </c>
      <c r="J1724" s="1">
        <f t="shared" si="75"/>
        <v>0.99988314161298464</v>
      </c>
    </row>
    <row r="1725" spans="1:10">
      <c r="A1725" s="1">
        <v>24</v>
      </c>
      <c r="B1725" s="1" t="s">
        <v>24</v>
      </c>
      <c r="C1725" s="3">
        <v>42430</v>
      </c>
      <c r="D1725" s="1">
        <v>125.86426229508197</v>
      </c>
      <c r="E1725" s="1">
        <v>4.8352041244506836</v>
      </c>
      <c r="F1725" s="1">
        <v>4.8304390907287598</v>
      </c>
      <c r="G1725" s="1">
        <v>2</v>
      </c>
      <c r="H1725" s="1">
        <v>2</v>
      </c>
      <c r="I1725" s="1">
        <f t="shared" si="77"/>
        <v>4.8195152843699738</v>
      </c>
      <c r="J1725" s="1">
        <f t="shared" si="75"/>
        <v>1.0022665778017579</v>
      </c>
    </row>
    <row r="1726" spans="1:10">
      <c r="A1726" s="1">
        <v>25</v>
      </c>
      <c r="B1726" s="1" t="s">
        <v>25</v>
      </c>
      <c r="C1726" s="3">
        <v>42430</v>
      </c>
      <c r="D1726" s="1">
        <v>123.63282608695653</v>
      </c>
      <c r="E1726" s="1">
        <v>4.8173160552978516</v>
      </c>
      <c r="F1726" s="1">
        <v>4.819495677947998</v>
      </c>
      <c r="G1726" s="1">
        <v>3</v>
      </c>
      <c r="H1726" s="1">
        <v>2</v>
      </c>
      <c r="I1726" s="1">
        <f t="shared" si="77"/>
        <v>4.8195152843699738</v>
      </c>
      <c r="J1726" s="1">
        <f t="shared" si="75"/>
        <v>0.99999593186849323</v>
      </c>
    </row>
    <row r="1727" spans="1:10">
      <c r="A1727" s="1">
        <v>26</v>
      </c>
      <c r="B1727" s="1" t="s">
        <v>26</v>
      </c>
      <c r="C1727" s="3">
        <v>42430</v>
      </c>
      <c r="D1727" s="1">
        <v>122.23</v>
      </c>
      <c r="E1727" s="1">
        <v>4.8059043884277344</v>
      </c>
      <c r="F1727" s="1">
        <v>4.8047876358032227</v>
      </c>
      <c r="G1727" s="1">
        <v>4</v>
      </c>
      <c r="H1727" s="1">
        <v>3</v>
      </c>
      <c r="I1727" s="1">
        <f t="shared" si="77"/>
        <v>4.8195152843699738</v>
      </c>
      <c r="J1727" s="1">
        <f t="shared" si="75"/>
        <v>0.99694416394642138</v>
      </c>
    </row>
    <row r="1728" spans="1:10">
      <c r="A1728" s="1">
        <v>27</v>
      </c>
      <c r="B1728" s="1" t="s">
        <v>27</v>
      </c>
      <c r="C1728" s="3">
        <v>42430</v>
      </c>
      <c r="D1728" s="1">
        <v>123.61963525835867</v>
      </c>
      <c r="E1728" s="1">
        <v>4.8172092437744141</v>
      </c>
      <c r="F1728" s="1">
        <v>4.8081474304199219</v>
      </c>
      <c r="G1728" s="1">
        <v>2</v>
      </c>
      <c r="H1728" s="1">
        <v>2</v>
      </c>
      <c r="I1728" s="1">
        <f t="shared" si="77"/>
        <v>4.8195152843699738</v>
      </c>
      <c r="J1728" s="1">
        <f t="shared" si="75"/>
        <v>0.99764128687652087</v>
      </c>
    </row>
    <row r="1729" spans="1:10">
      <c r="A1729" s="1">
        <v>28</v>
      </c>
      <c r="B1729" s="1" t="s">
        <v>28</v>
      </c>
      <c r="C1729" s="3">
        <v>42430</v>
      </c>
      <c r="D1729" s="1">
        <v>124.42</v>
      </c>
      <c r="E1729" s="1">
        <v>4.8236627578735352</v>
      </c>
      <c r="F1729" s="1">
        <v>4.8216137886047363</v>
      </c>
      <c r="G1729" s="1">
        <v>2</v>
      </c>
      <c r="H1729" s="1">
        <v>2</v>
      </c>
      <c r="I1729" s="1">
        <f t="shared" si="77"/>
        <v>4.8195152843699738</v>
      </c>
      <c r="J1729" s="1">
        <f t="shared" si="75"/>
        <v>1.0004354181096942</v>
      </c>
    </row>
    <row r="1730" spans="1:10">
      <c r="A1730" s="1">
        <v>29</v>
      </c>
      <c r="B1730" s="1" t="s">
        <v>29</v>
      </c>
      <c r="C1730" s="3">
        <v>42430</v>
      </c>
      <c r="D1730" s="1">
        <v>121.9638888888889</v>
      </c>
      <c r="E1730" s="1">
        <v>4.8037252426147461</v>
      </c>
      <c r="F1730" s="1">
        <v>4.7972583770751953</v>
      </c>
      <c r="G1730" s="1">
        <v>5</v>
      </c>
      <c r="H1730" s="1">
        <v>4</v>
      </c>
      <c r="I1730" s="1">
        <f t="shared" si="77"/>
        <v>4.8195152843699738</v>
      </c>
      <c r="J1730" s="1">
        <f t="shared" si="75"/>
        <v>0.99538191996880698</v>
      </c>
    </row>
    <row r="1731" spans="1:10">
      <c r="A1731" s="1">
        <v>30</v>
      </c>
      <c r="B1731" s="1" t="s">
        <v>30</v>
      </c>
      <c r="C1731" s="3">
        <v>42430</v>
      </c>
      <c r="D1731" s="1">
        <v>123.92</v>
      </c>
      <c r="E1731" s="1">
        <v>4.819636344909668</v>
      </c>
      <c r="F1731" s="1">
        <v>4.8117508888244629</v>
      </c>
      <c r="G1731" s="1">
        <v>4</v>
      </c>
      <c r="H1731" s="1">
        <v>3</v>
      </c>
      <c r="I1731" s="1">
        <f t="shared" si="77"/>
        <v>4.8195152843699738</v>
      </c>
      <c r="J1731" s="1">
        <f t="shared" ref="J1731:J1794" si="78">F1731/I1731</f>
        <v>0.99838896754395789</v>
      </c>
    </row>
    <row r="1732" spans="1:10">
      <c r="A1732" s="1">
        <v>31</v>
      </c>
      <c r="B1732" s="1" t="s">
        <v>31</v>
      </c>
      <c r="C1732" s="3">
        <v>42430</v>
      </c>
      <c r="D1732" s="1">
        <v>128.18573033707864</v>
      </c>
      <c r="E1732" s="1">
        <v>4.853480339050293</v>
      </c>
      <c r="F1732" s="1">
        <v>4.845311164855957</v>
      </c>
      <c r="G1732" s="1">
        <v>2</v>
      </c>
      <c r="H1732" s="1">
        <v>2</v>
      </c>
      <c r="I1732" s="1">
        <f t="shared" si="77"/>
        <v>4.8195152843699738</v>
      </c>
      <c r="J1732" s="1">
        <f t="shared" si="78"/>
        <v>1.0053523806781237</v>
      </c>
    </row>
    <row r="1733" spans="1:10">
      <c r="A1733" s="1">
        <v>32</v>
      </c>
      <c r="B1733" s="1" t="s">
        <v>32</v>
      </c>
      <c r="C1733" s="3">
        <v>42430</v>
      </c>
      <c r="D1733" s="1">
        <v>121.07400673400674</v>
      </c>
      <c r="E1733" s="1">
        <v>4.7964019775390625</v>
      </c>
      <c r="F1733" s="1">
        <v>4.7938055992126465</v>
      </c>
      <c r="G1733" s="1">
        <v>4</v>
      </c>
      <c r="H1733" s="1">
        <v>3</v>
      </c>
      <c r="I1733" s="1">
        <f t="shared" si="77"/>
        <v>4.8195152843699738</v>
      </c>
      <c r="J1733" s="1">
        <f t="shared" si="78"/>
        <v>0.99466550396868636</v>
      </c>
    </row>
    <row r="1734" spans="1:10">
      <c r="A1734" s="1">
        <v>33</v>
      </c>
      <c r="B1734" s="1" t="s">
        <v>33</v>
      </c>
      <c r="C1734" s="3">
        <v>42430</v>
      </c>
      <c r="D1734" s="1">
        <v>127.05899159663868</v>
      </c>
      <c r="E1734" s="1">
        <v>4.8446516990661621</v>
      </c>
      <c r="F1734" s="1">
        <v>4.836461067199707</v>
      </c>
      <c r="G1734" s="1">
        <v>2</v>
      </c>
      <c r="H1734" s="1">
        <v>2</v>
      </c>
      <c r="I1734" s="1">
        <f t="shared" si="77"/>
        <v>4.8195152843699738</v>
      </c>
      <c r="J1734" s="1">
        <f t="shared" si="78"/>
        <v>1.0035160761673876</v>
      </c>
    </row>
    <row r="1735" spans="1:10">
      <c r="A1735" s="1">
        <v>34</v>
      </c>
      <c r="B1735" s="1" t="s">
        <v>34</v>
      </c>
      <c r="C1735" s="3">
        <v>42430</v>
      </c>
      <c r="D1735" s="1">
        <v>121</v>
      </c>
      <c r="E1735" s="1">
        <v>4.7957906723022461</v>
      </c>
      <c r="F1735" s="1">
        <v>4.7957372665405273</v>
      </c>
      <c r="G1735" s="1">
        <v>5</v>
      </c>
      <c r="H1735" s="1">
        <v>4</v>
      </c>
      <c r="I1735" s="1">
        <f t="shared" si="77"/>
        <v>4.8195152843699738</v>
      </c>
      <c r="J1735" s="1">
        <f t="shared" si="78"/>
        <v>0.99506630513102423</v>
      </c>
    </row>
    <row r="1736" spans="1:10">
      <c r="A1736" s="1">
        <v>1</v>
      </c>
      <c r="B1736" s="1" t="s">
        <v>1</v>
      </c>
      <c r="C1736" s="3">
        <v>42461</v>
      </c>
      <c r="D1736" s="1">
        <v>116.96197530864198</v>
      </c>
      <c r="E1736" s="1">
        <v>4.7618489265441895</v>
      </c>
      <c r="F1736" s="1">
        <v>4.7766084671020508</v>
      </c>
      <c r="G1736" s="1">
        <v>5</v>
      </c>
      <c r="H1736" s="1">
        <v>4</v>
      </c>
      <c r="I1736" s="1">
        <f>AVERAGE(F1736:F1769)</f>
        <v>4.82305396304411</v>
      </c>
      <c r="J1736" s="1">
        <f t="shared" si="78"/>
        <v>0.99037010651385193</v>
      </c>
    </row>
    <row r="1737" spans="1:10">
      <c r="A1737" s="1">
        <v>2</v>
      </c>
      <c r="B1737" s="1" t="s">
        <v>2</v>
      </c>
      <c r="C1737" s="3">
        <v>42461</v>
      </c>
      <c r="D1737" s="1">
        <v>121.91548936170211</v>
      </c>
      <c r="E1737" s="1">
        <v>4.8033280372619629</v>
      </c>
      <c r="F1737" s="1">
        <v>4.8076262474060059</v>
      </c>
      <c r="G1737" s="1">
        <v>4</v>
      </c>
      <c r="H1737" s="1">
        <v>3</v>
      </c>
      <c r="I1737" s="1">
        <f>I1736</f>
        <v>4.82305396304411</v>
      </c>
      <c r="J1737" s="1">
        <f t="shared" si="78"/>
        <v>0.99680125585234658</v>
      </c>
    </row>
    <row r="1738" spans="1:10">
      <c r="A1738" s="1">
        <v>3</v>
      </c>
      <c r="B1738" s="1" t="s">
        <v>3</v>
      </c>
      <c r="C1738" s="3">
        <v>42461</v>
      </c>
      <c r="D1738" s="1">
        <v>125.33814814814814</v>
      </c>
      <c r="E1738" s="1">
        <v>4.8310151100158691</v>
      </c>
      <c r="F1738" s="1">
        <v>4.850956916809082</v>
      </c>
      <c r="G1738" s="1">
        <v>1</v>
      </c>
      <c r="H1738" s="1">
        <v>1</v>
      </c>
      <c r="I1738" s="1">
        <f t="shared" ref="I1738:I1769" si="79">I1737</f>
        <v>4.82305396304411</v>
      </c>
      <c r="J1738" s="1">
        <f t="shared" si="78"/>
        <v>1.0057853289593635</v>
      </c>
    </row>
    <row r="1739" spans="1:10">
      <c r="A1739" s="1">
        <v>4</v>
      </c>
      <c r="B1739" s="1" t="s">
        <v>4</v>
      </c>
      <c r="C1739" s="3">
        <v>42461</v>
      </c>
      <c r="D1739" s="1">
        <v>129.5432584269663</v>
      </c>
      <c r="E1739" s="1">
        <v>4.8640151023864746</v>
      </c>
      <c r="F1739" s="1">
        <v>4.8680615425109863</v>
      </c>
      <c r="G1739" s="1">
        <v>1</v>
      </c>
      <c r="H1739" s="1">
        <v>1</v>
      </c>
      <c r="I1739" s="1">
        <f t="shared" si="79"/>
        <v>4.82305396304411</v>
      </c>
      <c r="J1739" s="1">
        <f t="shared" si="78"/>
        <v>1.0093317594643849</v>
      </c>
    </row>
    <row r="1740" spans="1:10">
      <c r="A1740" s="1">
        <v>5</v>
      </c>
      <c r="B1740" s="1" t="s">
        <v>5</v>
      </c>
      <c r="C1740" s="3">
        <v>42461</v>
      </c>
      <c r="D1740" s="1">
        <v>128.1</v>
      </c>
      <c r="E1740" s="1">
        <v>4.852811336517334</v>
      </c>
      <c r="F1740" s="1">
        <v>4.8711423873901367</v>
      </c>
      <c r="G1740" s="1">
        <v>1</v>
      </c>
      <c r="H1740" s="1">
        <v>1</v>
      </c>
      <c r="I1740" s="1">
        <f t="shared" si="79"/>
        <v>4.82305396304411</v>
      </c>
      <c r="J1740" s="1">
        <f t="shared" si="78"/>
        <v>1.0099705341707756</v>
      </c>
    </row>
    <row r="1741" spans="1:10">
      <c r="A1741" s="1">
        <v>6</v>
      </c>
      <c r="B1741" s="1" t="s">
        <v>6</v>
      </c>
      <c r="C1741" s="3">
        <v>42461</v>
      </c>
      <c r="D1741" s="1">
        <v>120.11</v>
      </c>
      <c r="E1741" s="1">
        <v>4.7884078025817871</v>
      </c>
      <c r="F1741" s="1">
        <v>4.7855348587036133</v>
      </c>
      <c r="G1741" s="1">
        <v>5</v>
      </c>
      <c r="H1741" s="1">
        <v>4</v>
      </c>
      <c r="I1741" s="1">
        <f t="shared" si="79"/>
        <v>4.82305396304411</v>
      </c>
      <c r="J1741" s="1">
        <f t="shared" si="78"/>
        <v>0.9922208823231129</v>
      </c>
    </row>
    <row r="1742" spans="1:10">
      <c r="A1742" s="1">
        <v>7</v>
      </c>
      <c r="B1742" s="1" t="s">
        <v>7</v>
      </c>
      <c r="C1742" s="3">
        <v>42461</v>
      </c>
      <c r="D1742" s="1">
        <v>121.94999999999999</v>
      </c>
      <c r="E1742" s="1">
        <v>4.8036112785339355</v>
      </c>
      <c r="F1742" s="1">
        <v>4.8054251670837402</v>
      </c>
      <c r="G1742" s="1">
        <v>4</v>
      </c>
      <c r="H1742" s="1">
        <v>3</v>
      </c>
      <c r="I1742" s="1">
        <f t="shared" si="79"/>
        <v>4.82305396304411</v>
      </c>
      <c r="J1742" s="1">
        <f t="shared" si="78"/>
        <v>0.99634488933869547</v>
      </c>
    </row>
    <row r="1743" spans="1:10">
      <c r="A1743" s="1">
        <v>8</v>
      </c>
      <c r="B1743" s="1" t="s">
        <v>8</v>
      </c>
      <c r="C1743" s="3">
        <v>42461</v>
      </c>
      <c r="D1743" s="1">
        <v>123.41</v>
      </c>
      <c r="E1743" s="1">
        <v>4.8155121803283691</v>
      </c>
      <c r="F1743" s="1">
        <v>4.8202724456787109</v>
      </c>
      <c r="G1743" s="1">
        <v>3</v>
      </c>
      <c r="H1743" s="1">
        <v>2</v>
      </c>
      <c r="I1743" s="1">
        <f t="shared" si="79"/>
        <v>4.82305396304411</v>
      </c>
      <c r="J1743" s="1">
        <f t="shared" si="78"/>
        <v>0.99942328711502881</v>
      </c>
    </row>
    <row r="1744" spans="1:10">
      <c r="A1744" s="1">
        <v>9</v>
      </c>
      <c r="B1744" s="1" t="s">
        <v>9</v>
      </c>
      <c r="C1744" s="3">
        <v>42461</v>
      </c>
      <c r="D1744" s="1">
        <v>121.032</v>
      </c>
      <c r="E1744" s="1">
        <v>4.7960548400878906</v>
      </c>
      <c r="F1744" s="1">
        <v>4.8115301132202148</v>
      </c>
      <c r="G1744" s="1">
        <v>4</v>
      </c>
      <c r="H1744" s="1">
        <v>3</v>
      </c>
      <c r="I1744" s="1">
        <f t="shared" si="79"/>
        <v>4.82305396304411</v>
      </c>
      <c r="J1744" s="1">
        <f t="shared" si="78"/>
        <v>0.99761067367021083</v>
      </c>
    </row>
    <row r="1745" spans="1:10">
      <c r="A1745" s="1">
        <v>10</v>
      </c>
      <c r="B1745" s="1" t="s">
        <v>10</v>
      </c>
      <c r="C1745" s="3">
        <v>42461</v>
      </c>
      <c r="D1745" s="1">
        <v>121.32439762290653</v>
      </c>
      <c r="E1745" s="1">
        <v>4.7984681129455566</v>
      </c>
      <c r="F1745" s="1">
        <v>4.8042731285095215</v>
      </c>
      <c r="G1745" s="1">
        <v>4</v>
      </c>
      <c r="H1745" s="1">
        <v>3</v>
      </c>
      <c r="I1745" s="1">
        <f t="shared" si="79"/>
        <v>4.82305396304411</v>
      </c>
      <c r="J1745" s="1">
        <f t="shared" si="78"/>
        <v>0.99610602852912411</v>
      </c>
    </row>
    <row r="1746" spans="1:10">
      <c r="A1746" s="1">
        <v>11</v>
      </c>
      <c r="B1746" s="1" t="s">
        <v>11</v>
      </c>
      <c r="C1746" s="3">
        <v>42461</v>
      </c>
      <c r="D1746" s="1">
        <v>122.04101382488477</v>
      </c>
      <c r="E1746" s="1">
        <v>4.8043570518493652</v>
      </c>
      <c r="F1746" s="1">
        <v>4.8094215393066406</v>
      </c>
      <c r="G1746" s="1">
        <v>4</v>
      </c>
      <c r="H1746" s="1">
        <v>3</v>
      </c>
      <c r="I1746" s="1">
        <f t="shared" si="79"/>
        <v>4.82305396304411</v>
      </c>
      <c r="J1746" s="1">
        <f t="shared" si="78"/>
        <v>0.99717348720501042</v>
      </c>
    </row>
    <row r="1747" spans="1:10">
      <c r="A1747" s="1">
        <v>12</v>
      </c>
      <c r="B1747" s="1" t="s">
        <v>12</v>
      </c>
      <c r="C1747" s="3">
        <v>42461</v>
      </c>
      <c r="D1747" s="1">
        <v>122.11934865900383</v>
      </c>
      <c r="E1747" s="1">
        <v>4.8049988746643066</v>
      </c>
      <c r="F1747" s="1">
        <v>4.8111777305603027</v>
      </c>
      <c r="G1747" s="1">
        <v>4</v>
      </c>
      <c r="H1747" s="1">
        <v>3</v>
      </c>
      <c r="I1747" s="1">
        <f t="shared" si="79"/>
        <v>4.82305396304411</v>
      </c>
      <c r="J1747" s="1">
        <f t="shared" si="78"/>
        <v>0.9975376115268858</v>
      </c>
    </row>
    <row r="1748" spans="1:10">
      <c r="A1748" s="1">
        <v>13</v>
      </c>
      <c r="B1748" s="1" t="s">
        <v>13</v>
      </c>
      <c r="C1748" s="3">
        <v>42461</v>
      </c>
      <c r="D1748" s="1">
        <v>128.59085937499998</v>
      </c>
      <c r="E1748" s="1">
        <v>4.856635570526123</v>
      </c>
      <c r="F1748" s="1">
        <v>4.867955207824707</v>
      </c>
      <c r="G1748" s="1">
        <v>1</v>
      </c>
      <c r="H1748" s="1">
        <v>1</v>
      </c>
      <c r="I1748" s="1">
        <f t="shared" si="79"/>
        <v>4.82305396304411</v>
      </c>
      <c r="J1748" s="1">
        <f t="shared" si="78"/>
        <v>1.0093097122952897</v>
      </c>
    </row>
    <row r="1749" spans="1:10">
      <c r="A1749" s="1">
        <v>14</v>
      </c>
      <c r="B1749" s="1" t="s">
        <v>14</v>
      </c>
      <c r="C1749" s="3">
        <v>42461</v>
      </c>
      <c r="D1749" s="1">
        <v>122.93818791946308</v>
      </c>
      <c r="E1749" s="1">
        <v>4.8116817474365234</v>
      </c>
      <c r="F1749" s="1">
        <v>4.8099966049194336</v>
      </c>
      <c r="G1749" s="1">
        <v>3</v>
      </c>
      <c r="H1749" s="1">
        <v>2</v>
      </c>
      <c r="I1749" s="1">
        <f t="shared" si="79"/>
        <v>4.82305396304411</v>
      </c>
      <c r="J1749" s="1">
        <f t="shared" si="78"/>
        <v>0.99729271987733781</v>
      </c>
    </row>
    <row r="1750" spans="1:10">
      <c r="A1750" s="1">
        <v>15</v>
      </c>
      <c r="B1750" s="1" t="s">
        <v>15</v>
      </c>
      <c r="C1750" s="3">
        <v>42461</v>
      </c>
      <c r="D1750" s="1">
        <v>121.37169014084509</v>
      </c>
      <c r="E1750" s="1">
        <v>4.7988576889038086</v>
      </c>
      <c r="F1750" s="1">
        <v>4.8043084144592285</v>
      </c>
      <c r="G1750" s="1">
        <v>4</v>
      </c>
      <c r="H1750" s="1">
        <v>3</v>
      </c>
      <c r="I1750" s="1">
        <f t="shared" si="79"/>
        <v>4.82305396304411</v>
      </c>
      <c r="J1750" s="1">
        <f t="shared" si="78"/>
        <v>0.9961133446300795</v>
      </c>
    </row>
    <row r="1751" spans="1:10">
      <c r="A1751" s="1">
        <v>16</v>
      </c>
      <c r="B1751" s="1" t="s">
        <v>16</v>
      </c>
      <c r="C1751" s="3">
        <v>42461</v>
      </c>
      <c r="D1751" s="1">
        <v>126.15999999999998</v>
      </c>
      <c r="E1751" s="1">
        <v>4.8375511169433594</v>
      </c>
      <c r="F1751" s="1">
        <v>4.8418426513671875</v>
      </c>
      <c r="G1751" s="1">
        <v>2</v>
      </c>
      <c r="H1751" s="1">
        <v>2</v>
      </c>
      <c r="I1751" s="1">
        <f t="shared" si="79"/>
        <v>4.82305396304411</v>
      </c>
      <c r="J1751" s="1">
        <f t="shared" si="78"/>
        <v>1.0038955998558263</v>
      </c>
    </row>
    <row r="1752" spans="1:10">
      <c r="A1752" s="1">
        <v>17</v>
      </c>
      <c r="B1752" s="1" t="s">
        <v>17</v>
      </c>
      <c r="C1752" s="3">
        <v>42461</v>
      </c>
      <c r="D1752" s="1">
        <v>132.97999999999999</v>
      </c>
      <c r="E1752" s="1">
        <v>4.8901987075805664</v>
      </c>
      <c r="F1752" s="1">
        <v>4.8908591270446777</v>
      </c>
      <c r="G1752" s="1">
        <v>1</v>
      </c>
      <c r="H1752" s="1">
        <v>1</v>
      </c>
      <c r="I1752" s="1">
        <f t="shared" si="79"/>
        <v>4.82305396304411</v>
      </c>
      <c r="J1752" s="1">
        <f t="shared" si="78"/>
        <v>1.0140585538789559</v>
      </c>
    </row>
    <row r="1753" spans="1:10">
      <c r="A1753" s="1">
        <v>18</v>
      </c>
      <c r="B1753" s="1" t="s">
        <v>18</v>
      </c>
      <c r="C1753" s="3">
        <v>42461</v>
      </c>
      <c r="D1753" s="1">
        <v>121.96398576512455</v>
      </c>
      <c r="E1753" s="1">
        <v>4.8037257194519043</v>
      </c>
      <c r="F1753" s="1">
        <v>4.8133625984191895</v>
      </c>
      <c r="G1753" s="1">
        <v>3</v>
      </c>
      <c r="H1753" s="1">
        <v>2</v>
      </c>
      <c r="I1753" s="1">
        <f t="shared" si="79"/>
        <v>4.82305396304411</v>
      </c>
      <c r="J1753" s="1">
        <f t="shared" si="78"/>
        <v>0.99799061658874666</v>
      </c>
    </row>
    <row r="1754" spans="1:10">
      <c r="A1754" s="1">
        <v>19</v>
      </c>
      <c r="B1754" s="1" t="s">
        <v>19</v>
      </c>
      <c r="C1754" s="3">
        <v>42461</v>
      </c>
      <c r="D1754" s="1">
        <v>124.36700507614214</v>
      </c>
      <c r="E1754" s="1">
        <v>4.8232369422912598</v>
      </c>
      <c r="F1754" s="1">
        <v>4.8295168876647949</v>
      </c>
      <c r="G1754" s="1">
        <v>3</v>
      </c>
      <c r="H1754" s="1">
        <v>2</v>
      </c>
      <c r="I1754" s="1">
        <f t="shared" si="79"/>
        <v>4.82305396304411</v>
      </c>
      <c r="J1754" s="1">
        <f t="shared" si="78"/>
        <v>1.0013400066991176</v>
      </c>
    </row>
    <row r="1755" spans="1:10">
      <c r="A1755" s="1">
        <v>20</v>
      </c>
      <c r="B1755" s="1" t="s">
        <v>20</v>
      </c>
      <c r="C1755" s="3">
        <v>42461</v>
      </c>
      <c r="D1755" s="1">
        <v>127.71</v>
      </c>
      <c r="E1755" s="1">
        <v>4.849761962890625</v>
      </c>
      <c r="F1755" s="1">
        <v>4.848508358001709</v>
      </c>
      <c r="G1755" s="1">
        <v>2</v>
      </c>
      <c r="H1755" s="1">
        <v>2</v>
      </c>
      <c r="I1755" s="1">
        <f t="shared" si="79"/>
        <v>4.82305396304411</v>
      </c>
      <c r="J1755" s="1">
        <f t="shared" si="78"/>
        <v>1.0052776508727954</v>
      </c>
    </row>
    <row r="1756" spans="1:10">
      <c r="A1756" s="1">
        <v>21</v>
      </c>
      <c r="B1756" s="1" t="s">
        <v>21</v>
      </c>
      <c r="C1756" s="3">
        <v>42461</v>
      </c>
      <c r="D1756" s="1">
        <v>121.89380952380952</v>
      </c>
      <c r="E1756" s="1">
        <v>4.8031501770019531</v>
      </c>
      <c r="F1756" s="1">
        <v>4.8170204162597656</v>
      </c>
      <c r="G1756" s="1">
        <v>4</v>
      </c>
      <c r="H1756" s="1">
        <v>3</v>
      </c>
      <c r="I1756" s="1">
        <f t="shared" si="79"/>
        <v>4.82305396304411</v>
      </c>
      <c r="J1756" s="1">
        <f t="shared" si="78"/>
        <v>0.99874901943238137</v>
      </c>
    </row>
    <row r="1757" spans="1:10">
      <c r="A1757" s="1">
        <v>22</v>
      </c>
      <c r="B1757" s="1" t="s">
        <v>22</v>
      </c>
      <c r="C1757" s="3">
        <v>42461</v>
      </c>
      <c r="D1757" s="1">
        <v>122.84710526315789</v>
      </c>
      <c r="E1757" s="1">
        <v>4.8109407424926758</v>
      </c>
      <c r="F1757" s="1">
        <v>4.8122353553771973</v>
      </c>
      <c r="G1757" s="1">
        <v>4</v>
      </c>
      <c r="H1757" s="1">
        <v>3</v>
      </c>
      <c r="I1757" s="1">
        <f t="shared" si="79"/>
        <v>4.82305396304411</v>
      </c>
      <c r="J1757" s="1">
        <f t="shared" si="78"/>
        <v>0.99775689682308999</v>
      </c>
    </row>
    <row r="1758" spans="1:10">
      <c r="A1758" s="1">
        <v>23</v>
      </c>
      <c r="B1758" s="1" t="s">
        <v>23</v>
      </c>
      <c r="C1758" s="3">
        <v>42461</v>
      </c>
      <c r="D1758" s="1">
        <v>124.61308823529411</v>
      </c>
      <c r="E1758" s="1">
        <v>4.8252134323120117</v>
      </c>
      <c r="F1758" s="1">
        <v>4.8221802711486816</v>
      </c>
      <c r="G1758" s="1">
        <v>4</v>
      </c>
      <c r="H1758" s="1">
        <v>3</v>
      </c>
      <c r="I1758" s="1">
        <f t="shared" si="79"/>
        <v>4.82305396304411</v>
      </c>
      <c r="J1758" s="1">
        <f t="shared" si="78"/>
        <v>0.99981885089776668</v>
      </c>
    </row>
    <row r="1759" spans="1:10">
      <c r="A1759" s="1">
        <v>24</v>
      </c>
      <c r="B1759" s="1" t="s">
        <v>24</v>
      </c>
      <c r="C1759" s="3">
        <v>42461</v>
      </c>
      <c r="D1759" s="1">
        <v>125.34622950819673</v>
      </c>
      <c r="E1759" s="1">
        <v>4.8310799598693848</v>
      </c>
      <c r="F1759" s="1">
        <v>4.833989143371582</v>
      </c>
      <c r="G1759" s="1">
        <v>2</v>
      </c>
      <c r="H1759" s="1">
        <v>2</v>
      </c>
      <c r="I1759" s="1">
        <f t="shared" si="79"/>
        <v>4.82305396304411</v>
      </c>
      <c r="J1759" s="1">
        <f t="shared" si="78"/>
        <v>1.0022672730621016</v>
      </c>
    </row>
    <row r="1760" spans="1:10">
      <c r="A1760" s="1">
        <v>25</v>
      </c>
      <c r="B1760" s="1" t="s">
        <v>25</v>
      </c>
      <c r="C1760" s="3">
        <v>42461</v>
      </c>
      <c r="D1760" s="1">
        <v>122.27100000000002</v>
      </c>
      <c r="E1760" s="1">
        <v>4.8062400817871094</v>
      </c>
      <c r="F1760" s="1">
        <v>4.823127269744873</v>
      </c>
      <c r="G1760" s="1">
        <v>3</v>
      </c>
      <c r="H1760" s="1">
        <v>2</v>
      </c>
      <c r="I1760" s="1">
        <f t="shared" si="79"/>
        <v>4.82305396304411</v>
      </c>
      <c r="J1760" s="1">
        <f t="shared" si="78"/>
        <v>1.0000151992288133</v>
      </c>
    </row>
    <row r="1761" spans="1:10">
      <c r="A1761" s="1">
        <v>26</v>
      </c>
      <c r="B1761" s="1" t="s">
        <v>26</v>
      </c>
      <c r="C1761" s="3">
        <v>42461</v>
      </c>
      <c r="D1761" s="1">
        <v>122.12</v>
      </c>
      <c r="E1761" s="1">
        <v>4.8050041198730469</v>
      </c>
      <c r="F1761" s="1">
        <v>4.808413028717041</v>
      </c>
      <c r="G1761" s="1">
        <v>4</v>
      </c>
      <c r="H1761" s="1">
        <v>3</v>
      </c>
      <c r="I1761" s="1">
        <f t="shared" si="79"/>
        <v>4.82305396304411</v>
      </c>
      <c r="J1761" s="1">
        <f t="shared" si="78"/>
        <v>0.99696438513040642</v>
      </c>
    </row>
    <row r="1762" spans="1:10">
      <c r="A1762" s="1">
        <v>27</v>
      </c>
      <c r="B1762" s="1" t="s">
        <v>27</v>
      </c>
      <c r="C1762" s="3">
        <v>42461</v>
      </c>
      <c r="D1762" s="1">
        <v>123.13747720364744</v>
      </c>
      <c r="E1762" s="1">
        <v>4.8133015632629395</v>
      </c>
      <c r="F1762" s="1">
        <v>4.8120002746582031</v>
      </c>
      <c r="G1762" s="1">
        <v>2</v>
      </c>
      <c r="H1762" s="1">
        <v>2</v>
      </c>
      <c r="I1762" s="1">
        <f t="shared" si="79"/>
        <v>4.82305396304411</v>
      </c>
      <c r="J1762" s="1">
        <f t="shared" si="78"/>
        <v>0.99770815577213023</v>
      </c>
    </row>
    <row r="1763" spans="1:10">
      <c r="A1763" s="1">
        <v>28</v>
      </c>
      <c r="B1763" s="1" t="s">
        <v>28</v>
      </c>
      <c r="C1763" s="3">
        <v>42461</v>
      </c>
      <c r="D1763" s="1">
        <v>123.76</v>
      </c>
      <c r="E1763" s="1">
        <v>4.8183441162109375</v>
      </c>
      <c r="F1763" s="1">
        <v>4.8252048492431641</v>
      </c>
      <c r="G1763" s="1">
        <v>2</v>
      </c>
      <c r="H1763" s="1">
        <v>2</v>
      </c>
      <c r="I1763" s="1">
        <f t="shared" si="79"/>
        <v>4.82305396304411</v>
      </c>
      <c r="J1763" s="1">
        <f t="shared" si="78"/>
        <v>1.0004459593891204</v>
      </c>
    </row>
    <row r="1764" spans="1:10">
      <c r="A1764" s="1">
        <v>29</v>
      </c>
      <c r="B1764" s="1" t="s">
        <v>29</v>
      </c>
      <c r="C1764" s="3">
        <v>42461</v>
      </c>
      <c r="D1764" s="1">
        <v>121.16375000000001</v>
      </c>
      <c r="E1764" s="1">
        <v>4.7971429824829102</v>
      </c>
      <c r="F1764" s="1">
        <v>4.8004770278930664</v>
      </c>
      <c r="G1764" s="1">
        <v>5</v>
      </c>
      <c r="H1764" s="1">
        <v>4</v>
      </c>
      <c r="I1764" s="1">
        <f t="shared" si="79"/>
        <v>4.82305396304411</v>
      </c>
      <c r="J1764" s="1">
        <f t="shared" si="78"/>
        <v>0.99531895447904262</v>
      </c>
    </row>
    <row r="1765" spans="1:10">
      <c r="A1765" s="1">
        <v>30</v>
      </c>
      <c r="B1765" s="1" t="s">
        <v>30</v>
      </c>
      <c r="C1765" s="3">
        <v>42461</v>
      </c>
      <c r="D1765" s="1">
        <v>122.84</v>
      </c>
      <c r="E1765" s="1">
        <v>4.810882568359375</v>
      </c>
      <c r="F1765" s="1">
        <v>4.8151836395263672</v>
      </c>
      <c r="G1765" s="1">
        <v>4</v>
      </c>
      <c r="H1765" s="1">
        <v>3</v>
      </c>
      <c r="I1765" s="1">
        <f t="shared" si="79"/>
        <v>4.82305396304411</v>
      </c>
      <c r="J1765" s="1">
        <f t="shared" si="78"/>
        <v>0.99836818671778338</v>
      </c>
    </row>
    <row r="1766" spans="1:10">
      <c r="A1766" s="1">
        <v>31</v>
      </c>
      <c r="B1766" s="1" t="s">
        <v>31</v>
      </c>
      <c r="C1766" s="3">
        <v>42461</v>
      </c>
      <c r="D1766" s="1">
        <v>126.9005617977528</v>
      </c>
      <c r="E1766" s="1">
        <v>4.8434038162231445</v>
      </c>
      <c r="F1766" s="1">
        <v>4.848994255065918</v>
      </c>
      <c r="G1766" s="1">
        <v>2</v>
      </c>
      <c r="H1766" s="1">
        <v>2</v>
      </c>
      <c r="I1766" s="1">
        <f t="shared" si="79"/>
        <v>4.82305396304411</v>
      </c>
      <c r="J1766" s="1">
        <f t="shared" si="78"/>
        <v>1.005378395560276</v>
      </c>
    </row>
    <row r="1767" spans="1:10">
      <c r="A1767" s="1">
        <v>32</v>
      </c>
      <c r="B1767" s="1" t="s">
        <v>32</v>
      </c>
      <c r="C1767" s="3">
        <v>42461</v>
      </c>
      <c r="D1767" s="1">
        <v>120.77303030303031</v>
      </c>
      <c r="E1767" s="1">
        <v>4.7939128875732422</v>
      </c>
      <c r="F1767" s="1">
        <v>4.797370433807373</v>
      </c>
      <c r="G1767" s="1">
        <v>4</v>
      </c>
      <c r="H1767" s="1">
        <v>3</v>
      </c>
      <c r="I1767" s="1">
        <f t="shared" si="79"/>
        <v>4.82305396304411</v>
      </c>
      <c r="J1767" s="1">
        <f t="shared" si="78"/>
        <v>0.9946748409962789</v>
      </c>
    </row>
    <row r="1768" spans="1:10">
      <c r="A1768" s="1">
        <v>33</v>
      </c>
      <c r="B1768" s="1" t="s">
        <v>33</v>
      </c>
      <c r="C1768" s="3">
        <v>42461</v>
      </c>
      <c r="D1768" s="1">
        <v>125.58922268907564</v>
      </c>
      <c r="E1768" s="1">
        <v>4.8330163955688477</v>
      </c>
      <c r="F1768" s="1">
        <v>4.8405294418334961</v>
      </c>
      <c r="G1768" s="1">
        <v>2</v>
      </c>
      <c r="H1768" s="1">
        <v>2</v>
      </c>
      <c r="I1768" s="1">
        <f t="shared" si="79"/>
        <v>4.82305396304411</v>
      </c>
      <c r="J1768" s="1">
        <f t="shared" si="78"/>
        <v>1.0036233222608102</v>
      </c>
    </row>
    <row r="1769" spans="1:10">
      <c r="A1769" s="1">
        <v>34</v>
      </c>
      <c r="B1769" s="1" t="s">
        <v>34</v>
      </c>
      <c r="C1769" s="3">
        <v>42461</v>
      </c>
      <c r="D1769" s="1">
        <v>120.81</v>
      </c>
      <c r="E1769" s="1">
        <v>4.7942190170288086</v>
      </c>
      <c r="F1769" s="1">
        <v>4.7987289428710938</v>
      </c>
      <c r="G1769" s="1">
        <v>5</v>
      </c>
      <c r="H1769" s="1">
        <v>4</v>
      </c>
      <c r="I1769" s="1">
        <f t="shared" si="79"/>
        <v>4.82305396304411</v>
      </c>
      <c r="J1769" s="1">
        <f t="shared" si="78"/>
        <v>0.99495651088306225</v>
      </c>
    </row>
    <row r="1770" spans="1:10">
      <c r="A1770" s="1">
        <v>1</v>
      </c>
      <c r="B1770" s="1" t="s">
        <v>1</v>
      </c>
      <c r="C1770" s="3">
        <v>42491</v>
      </c>
      <c r="D1770" s="1">
        <v>117.59456790123456</v>
      </c>
      <c r="E1770" s="1">
        <v>4.7672429084777832</v>
      </c>
      <c r="F1770" s="1">
        <v>4.7796487808227539</v>
      </c>
      <c r="G1770" s="1">
        <v>5</v>
      </c>
      <c r="H1770" s="1">
        <v>4</v>
      </c>
      <c r="I1770" s="1">
        <f>AVERAGE(F1770:F1803)</f>
        <v>4.8265261509839226</v>
      </c>
      <c r="J1770" s="1">
        <f t="shared" si="78"/>
        <v>0.99028755492154286</v>
      </c>
    </row>
    <row r="1771" spans="1:10">
      <c r="A1771" s="1">
        <v>2</v>
      </c>
      <c r="B1771" s="1" t="s">
        <v>2</v>
      </c>
      <c r="C1771" s="3">
        <v>42491</v>
      </c>
      <c r="D1771" s="1">
        <v>122.02723404255318</v>
      </c>
      <c r="E1771" s="1">
        <v>4.8042440414428711</v>
      </c>
      <c r="F1771" s="1">
        <v>4.8108386993408203</v>
      </c>
      <c r="G1771" s="1">
        <v>4</v>
      </c>
      <c r="H1771" s="1">
        <v>3</v>
      </c>
      <c r="I1771" s="1">
        <f>I1770</f>
        <v>4.8265261509839226</v>
      </c>
      <c r="J1771" s="1">
        <f t="shared" si="78"/>
        <v>0.99674974274408434</v>
      </c>
    </row>
    <row r="1772" spans="1:10">
      <c r="A1772" s="1">
        <v>3</v>
      </c>
      <c r="B1772" s="1" t="s">
        <v>3</v>
      </c>
      <c r="C1772" s="3">
        <v>42491</v>
      </c>
      <c r="D1772" s="1">
        <v>125.82796296296294</v>
      </c>
      <c r="E1772" s="1">
        <v>4.8349156379699707</v>
      </c>
      <c r="F1772" s="1">
        <v>4.8552827835083008</v>
      </c>
      <c r="G1772" s="1">
        <v>1</v>
      </c>
      <c r="H1772" s="1">
        <v>1</v>
      </c>
      <c r="I1772" s="1">
        <f t="shared" ref="I1772:I1803" si="80">I1771</f>
        <v>4.8265261509839226</v>
      </c>
      <c r="J1772" s="1">
        <f t="shared" si="78"/>
        <v>1.0059580393071146</v>
      </c>
    </row>
    <row r="1773" spans="1:10">
      <c r="A1773" s="1">
        <v>4</v>
      </c>
      <c r="B1773" s="1" t="s">
        <v>4</v>
      </c>
      <c r="C1773" s="3">
        <v>42491</v>
      </c>
      <c r="D1773" s="1">
        <v>129.92539325842696</v>
      </c>
      <c r="E1773" s="1">
        <v>4.8669605255126953</v>
      </c>
      <c r="F1773" s="1">
        <v>4.8717632293701172</v>
      </c>
      <c r="G1773" s="1">
        <v>1</v>
      </c>
      <c r="H1773" s="1">
        <v>1</v>
      </c>
      <c r="I1773" s="1">
        <f t="shared" si="80"/>
        <v>4.8265261509839226</v>
      </c>
      <c r="J1773" s="1">
        <f t="shared" si="78"/>
        <v>1.0093725957284978</v>
      </c>
    </row>
    <row r="1774" spans="1:10">
      <c r="A1774" s="1">
        <v>5</v>
      </c>
      <c r="B1774" s="1" t="s">
        <v>5</v>
      </c>
      <c r="C1774" s="3">
        <v>42491</v>
      </c>
      <c r="D1774" s="1">
        <v>129.22999999999999</v>
      </c>
      <c r="E1774" s="1">
        <v>4.8615937232971191</v>
      </c>
      <c r="F1774" s="1">
        <v>4.8754730224609375</v>
      </c>
      <c r="G1774" s="1">
        <v>1</v>
      </c>
      <c r="H1774" s="1">
        <v>1</v>
      </c>
      <c r="I1774" s="1">
        <f t="shared" si="80"/>
        <v>4.8265261509839226</v>
      </c>
      <c r="J1774" s="1">
        <f t="shared" si="78"/>
        <v>1.010141221645932</v>
      </c>
    </row>
    <row r="1775" spans="1:10">
      <c r="A1775" s="1">
        <v>6</v>
      </c>
      <c r="B1775" s="1" t="s">
        <v>6</v>
      </c>
      <c r="C1775" s="3">
        <v>42491</v>
      </c>
      <c r="D1775" s="1">
        <v>120.42</v>
      </c>
      <c r="E1775" s="1">
        <v>4.7909855842590332</v>
      </c>
      <c r="F1775" s="1">
        <v>4.7888011932373047</v>
      </c>
      <c r="G1775" s="1">
        <v>5</v>
      </c>
      <c r="H1775" s="1">
        <v>4</v>
      </c>
      <c r="I1775" s="1">
        <f t="shared" si="80"/>
        <v>4.8265261509839226</v>
      </c>
      <c r="J1775" s="1">
        <f t="shared" si="78"/>
        <v>0.99218382816823081</v>
      </c>
    </row>
    <row r="1776" spans="1:10">
      <c r="A1776" s="1">
        <v>7</v>
      </c>
      <c r="B1776" s="1" t="s">
        <v>7</v>
      </c>
      <c r="C1776" s="3">
        <v>42491</v>
      </c>
      <c r="D1776" s="1">
        <v>121.28</v>
      </c>
      <c r="E1776" s="1">
        <v>4.7981019020080566</v>
      </c>
      <c r="F1776" s="1">
        <v>4.8088674545288086</v>
      </c>
      <c r="G1776" s="1">
        <v>4</v>
      </c>
      <c r="H1776" s="1">
        <v>3</v>
      </c>
      <c r="I1776" s="1">
        <f t="shared" si="80"/>
        <v>4.8265261509839226</v>
      </c>
      <c r="J1776" s="1">
        <f t="shared" si="78"/>
        <v>0.9963413237797305</v>
      </c>
    </row>
    <row r="1777" spans="1:10">
      <c r="A1777" s="1">
        <v>8</v>
      </c>
      <c r="B1777" s="1" t="s">
        <v>8</v>
      </c>
      <c r="C1777" s="3">
        <v>42491</v>
      </c>
      <c r="D1777" s="1">
        <v>123.65</v>
      </c>
      <c r="E1777" s="1">
        <v>4.8174548149108887</v>
      </c>
      <c r="F1777" s="1">
        <v>4.8234686851501465</v>
      </c>
      <c r="G1777" s="1">
        <v>3</v>
      </c>
      <c r="H1777" s="1">
        <v>2</v>
      </c>
      <c r="I1777" s="1">
        <f t="shared" si="80"/>
        <v>4.8265261509839226</v>
      </c>
      <c r="J1777" s="1">
        <f t="shared" si="78"/>
        <v>0.99936652869203813</v>
      </c>
    </row>
    <row r="1778" spans="1:10">
      <c r="A1778" s="1">
        <v>9</v>
      </c>
      <c r="B1778" s="1" t="s">
        <v>9</v>
      </c>
      <c r="C1778" s="3">
        <v>42491</v>
      </c>
      <c r="D1778" s="1">
        <v>121.89399999999998</v>
      </c>
      <c r="E1778" s="1">
        <v>4.8031516075134277</v>
      </c>
      <c r="F1778" s="1">
        <v>4.8146634101867676</v>
      </c>
      <c r="G1778" s="1">
        <v>4</v>
      </c>
      <c r="H1778" s="1">
        <v>3</v>
      </c>
      <c r="I1778" s="1">
        <f t="shared" si="80"/>
        <v>4.8265261509839226</v>
      </c>
      <c r="J1778" s="1">
        <f t="shared" si="78"/>
        <v>0.99754217828184011</v>
      </c>
    </row>
    <row r="1779" spans="1:10">
      <c r="A1779" s="1">
        <v>10</v>
      </c>
      <c r="B1779" s="1" t="s">
        <v>10</v>
      </c>
      <c r="C1779" s="3">
        <v>42491</v>
      </c>
      <c r="D1779" s="1">
        <v>121.62055645596973</v>
      </c>
      <c r="E1779" s="1">
        <v>4.8009061813354492</v>
      </c>
      <c r="F1779" s="1">
        <v>4.8073663711547852</v>
      </c>
      <c r="G1779" s="1">
        <v>4</v>
      </c>
      <c r="H1779" s="1">
        <v>3</v>
      </c>
      <c r="I1779" s="1">
        <f t="shared" si="80"/>
        <v>4.8265261509839226</v>
      </c>
      <c r="J1779" s="1">
        <f t="shared" si="78"/>
        <v>0.99603031678897425</v>
      </c>
    </row>
    <row r="1780" spans="1:10">
      <c r="A1780" s="1">
        <v>11</v>
      </c>
      <c r="B1780" s="1" t="s">
        <v>11</v>
      </c>
      <c r="C1780" s="3">
        <v>42491</v>
      </c>
      <c r="D1780" s="1">
        <v>122.19987711213516</v>
      </c>
      <c r="E1780" s="1">
        <v>4.8056578636169434</v>
      </c>
      <c r="F1780" s="1">
        <v>4.8124914169311523</v>
      </c>
      <c r="G1780" s="1">
        <v>4</v>
      </c>
      <c r="H1780" s="1">
        <v>3</v>
      </c>
      <c r="I1780" s="1">
        <f t="shared" si="80"/>
        <v>4.8265261509839226</v>
      </c>
      <c r="J1780" s="1">
        <f t="shared" si="78"/>
        <v>0.99709216657825228</v>
      </c>
    </row>
    <row r="1781" spans="1:10">
      <c r="A1781" s="1">
        <v>12</v>
      </c>
      <c r="B1781" s="1" t="s">
        <v>12</v>
      </c>
      <c r="C1781" s="3">
        <v>42491</v>
      </c>
      <c r="D1781" s="1">
        <v>122.28577586206897</v>
      </c>
      <c r="E1781" s="1">
        <v>4.8063607215881348</v>
      </c>
      <c r="F1781" s="1">
        <v>4.8143782615661621</v>
      </c>
      <c r="G1781" s="1">
        <v>4</v>
      </c>
      <c r="H1781" s="1">
        <v>3</v>
      </c>
      <c r="I1781" s="1">
        <f t="shared" si="80"/>
        <v>4.8265261509839226</v>
      </c>
      <c r="J1781" s="1">
        <f t="shared" si="78"/>
        <v>0.99748309880900898</v>
      </c>
    </row>
    <row r="1782" spans="1:10">
      <c r="A1782" s="1">
        <v>13</v>
      </c>
      <c r="B1782" s="1" t="s">
        <v>13</v>
      </c>
      <c r="C1782" s="3">
        <v>42491</v>
      </c>
      <c r="D1782" s="1">
        <v>130.46078125</v>
      </c>
      <c r="E1782" s="1">
        <v>4.8710727691650391</v>
      </c>
      <c r="F1782" s="1">
        <v>4.8721356391906738</v>
      </c>
      <c r="G1782" s="1">
        <v>1</v>
      </c>
      <c r="H1782" s="1">
        <v>1</v>
      </c>
      <c r="I1782" s="1">
        <f t="shared" si="80"/>
        <v>4.8265261509839226</v>
      </c>
      <c r="J1782" s="1">
        <f t="shared" si="78"/>
        <v>1.0094497547055563</v>
      </c>
    </row>
    <row r="1783" spans="1:10">
      <c r="A1783" s="1">
        <v>14</v>
      </c>
      <c r="B1783" s="1" t="s">
        <v>14</v>
      </c>
      <c r="C1783" s="3">
        <v>42491</v>
      </c>
      <c r="D1783" s="1">
        <v>123.26315436241609</v>
      </c>
      <c r="E1783" s="1">
        <v>4.8143215179443359</v>
      </c>
      <c r="F1783" s="1">
        <v>4.8138504028320313</v>
      </c>
      <c r="G1783" s="1">
        <v>3</v>
      </c>
      <c r="H1783" s="1">
        <v>2</v>
      </c>
      <c r="I1783" s="1">
        <f t="shared" si="80"/>
        <v>4.8265261509839226</v>
      </c>
      <c r="J1783" s="1">
        <f t="shared" si="78"/>
        <v>0.99737373262769802</v>
      </c>
    </row>
    <row r="1784" spans="1:10">
      <c r="A1784" s="1">
        <v>15</v>
      </c>
      <c r="B1784" s="1" t="s">
        <v>15</v>
      </c>
      <c r="C1784" s="3">
        <v>42491</v>
      </c>
      <c r="D1784" s="1">
        <v>121.57422535211268</v>
      </c>
      <c r="E1784" s="1">
        <v>4.8005251884460449</v>
      </c>
      <c r="F1784" s="1">
        <v>4.807520866394043</v>
      </c>
      <c r="G1784" s="1">
        <v>4</v>
      </c>
      <c r="H1784" s="1">
        <v>3</v>
      </c>
      <c r="I1784" s="1">
        <f t="shared" si="80"/>
        <v>4.8265261509839226</v>
      </c>
      <c r="J1784" s="1">
        <f t="shared" si="78"/>
        <v>0.99606232640301651</v>
      </c>
    </row>
    <row r="1785" spans="1:10">
      <c r="A1785" s="1">
        <v>16</v>
      </c>
      <c r="B1785" s="1" t="s">
        <v>16</v>
      </c>
      <c r="C1785" s="3">
        <v>42491</v>
      </c>
      <c r="D1785" s="1">
        <v>126.26782608695652</v>
      </c>
      <c r="E1785" s="1">
        <v>4.8384051322937012</v>
      </c>
      <c r="F1785" s="1">
        <v>4.8454093933105469</v>
      </c>
      <c r="G1785" s="1">
        <v>2</v>
      </c>
      <c r="H1785" s="1">
        <v>2</v>
      </c>
      <c r="I1785" s="1">
        <f t="shared" si="80"/>
        <v>4.8265261509839226</v>
      </c>
      <c r="J1785" s="1">
        <f t="shared" si="78"/>
        <v>1.0039123878615628</v>
      </c>
    </row>
    <row r="1786" spans="1:10">
      <c r="A1786" s="1">
        <v>17</v>
      </c>
      <c r="B1786" s="1" t="s">
        <v>17</v>
      </c>
      <c r="C1786" s="3">
        <v>42491</v>
      </c>
      <c r="D1786" s="1">
        <v>133.74</v>
      </c>
      <c r="E1786" s="1">
        <v>4.895897388458252</v>
      </c>
      <c r="F1786" s="1">
        <v>4.8948087692260742</v>
      </c>
      <c r="G1786" s="1">
        <v>1</v>
      </c>
      <c r="H1786" s="1">
        <v>1</v>
      </c>
      <c r="I1786" s="1">
        <f t="shared" si="80"/>
        <v>4.8265261509839226</v>
      </c>
      <c r="J1786" s="1">
        <f t="shared" si="78"/>
        <v>1.0141473631564664</v>
      </c>
    </row>
    <row r="1787" spans="1:10">
      <c r="A1787" s="1">
        <v>18</v>
      </c>
      <c r="B1787" s="1" t="s">
        <v>18</v>
      </c>
      <c r="C1787" s="3">
        <v>42491</v>
      </c>
      <c r="D1787" s="1">
        <v>121.9153024911032</v>
      </c>
      <c r="E1787" s="1">
        <v>4.8033266067504883</v>
      </c>
      <c r="F1787" s="1">
        <v>4.8171091079711914</v>
      </c>
      <c r="G1787" s="1">
        <v>3</v>
      </c>
      <c r="H1787" s="1">
        <v>2</v>
      </c>
      <c r="I1787" s="1">
        <f t="shared" si="80"/>
        <v>4.8265261509839226</v>
      </c>
      <c r="J1787" s="1">
        <f t="shared" si="78"/>
        <v>0.99804889837573729</v>
      </c>
    </row>
    <row r="1788" spans="1:10">
      <c r="A1788" s="1">
        <v>19</v>
      </c>
      <c r="B1788" s="1" t="s">
        <v>19</v>
      </c>
      <c r="C1788" s="3">
        <v>42491</v>
      </c>
      <c r="D1788" s="1">
        <v>124.43081218274111</v>
      </c>
      <c r="E1788" s="1">
        <v>4.8237500190734863</v>
      </c>
      <c r="F1788" s="1">
        <v>4.8329262733459473</v>
      </c>
      <c r="G1788" s="1">
        <v>3</v>
      </c>
      <c r="H1788" s="1">
        <v>2</v>
      </c>
      <c r="I1788" s="1">
        <f t="shared" si="80"/>
        <v>4.8265261509839226</v>
      </c>
      <c r="J1788" s="1">
        <f t="shared" si="78"/>
        <v>1.0013260308059699</v>
      </c>
    </row>
    <row r="1789" spans="1:10">
      <c r="A1789" s="1">
        <v>20</v>
      </c>
      <c r="B1789" s="1" t="s">
        <v>20</v>
      </c>
      <c r="C1789" s="3">
        <v>42491</v>
      </c>
      <c r="D1789" s="1">
        <v>128.08000000000001</v>
      </c>
      <c r="E1789" s="1">
        <v>4.8526549339294434</v>
      </c>
      <c r="F1789" s="1">
        <v>4.851806640625</v>
      </c>
      <c r="G1789" s="1">
        <v>2</v>
      </c>
      <c r="H1789" s="1">
        <v>2</v>
      </c>
      <c r="I1789" s="1">
        <f t="shared" si="80"/>
        <v>4.8265261509839226</v>
      </c>
      <c r="J1789" s="1">
        <f t="shared" si="78"/>
        <v>1.0052378229911638</v>
      </c>
    </row>
    <row r="1790" spans="1:10">
      <c r="A1790" s="1">
        <v>21</v>
      </c>
      <c r="B1790" s="1" t="s">
        <v>21</v>
      </c>
      <c r="C1790" s="3">
        <v>42491</v>
      </c>
      <c r="D1790" s="1">
        <v>123.65238095238095</v>
      </c>
      <c r="E1790" s="1">
        <v>4.817474365234375</v>
      </c>
      <c r="F1790" s="1">
        <v>4.8200969696044922</v>
      </c>
      <c r="G1790" s="1">
        <v>4</v>
      </c>
      <c r="H1790" s="1">
        <v>3</v>
      </c>
      <c r="I1790" s="1">
        <f t="shared" si="80"/>
        <v>4.8265261509839226</v>
      </c>
      <c r="J1790" s="1">
        <f t="shared" si="78"/>
        <v>0.99866794850409757</v>
      </c>
    </row>
    <row r="1791" spans="1:10">
      <c r="A1791" s="1">
        <v>22</v>
      </c>
      <c r="B1791" s="1" t="s">
        <v>22</v>
      </c>
      <c r="C1791" s="3">
        <v>42491</v>
      </c>
      <c r="D1791" s="1">
        <v>122.48991228070174</v>
      </c>
      <c r="E1791" s="1">
        <v>4.8080286979675293</v>
      </c>
      <c r="F1791" s="1">
        <v>4.815342903137207</v>
      </c>
      <c r="G1791" s="1">
        <v>4</v>
      </c>
      <c r="H1791" s="1">
        <v>3</v>
      </c>
      <c r="I1791" s="1">
        <f t="shared" si="80"/>
        <v>4.8265261509839226</v>
      </c>
      <c r="J1791" s="1">
        <f t="shared" si="78"/>
        <v>0.99768296130656298</v>
      </c>
    </row>
    <row r="1792" spans="1:10">
      <c r="A1792" s="1">
        <v>23</v>
      </c>
      <c r="B1792" s="1" t="s">
        <v>23</v>
      </c>
      <c r="C1792" s="3">
        <v>42491</v>
      </c>
      <c r="D1792" s="1">
        <v>125.37529411764706</v>
      </c>
      <c r="E1792" s="1">
        <v>4.8313117027282715</v>
      </c>
      <c r="F1792" s="1">
        <v>4.8253178596496582</v>
      </c>
      <c r="G1792" s="1">
        <v>4</v>
      </c>
      <c r="H1792" s="1">
        <v>3</v>
      </c>
      <c r="I1792" s="1">
        <f t="shared" si="80"/>
        <v>4.8265261509839226</v>
      </c>
      <c r="J1792" s="1">
        <f t="shared" si="78"/>
        <v>0.9997496561094944</v>
      </c>
    </row>
    <row r="1793" spans="1:10">
      <c r="A1793" s="1">
        <v>24</v>
      </c>
      <c r="B1793" s="1" t="s">
        <v>24</v>
      </c>
      <c r="C1793" s="3">
        <v>42491</v>
      </c>
      <c r="D1793" s="1">
        <v>126.23459016393443</v>
      </c>
      <c r="E1793" s="1">
        <v>4.838141918182373</v>
      </c>
      <c r="F1793" s="1">
        <v>4.8374648094177246</v>
      </c>
      <c r="G1793" s="1">
        <v>2</v>
      </c>
      <c r="H1793" s="1">
        <v>2</v>
      </c>
      <c r="I1793" s="1">
        <f t="shared" si="80"/>
        <v>4.8265261509839226</v>
      </c>
      <c r="J1793" s="1">
        <f t="shared" si="78"/>
        <v>1.0022663626160135</v>
      </c>
    </row>
    <row r="1794" spans="1:10">
      <c r="A1794" s="1">
        <v>25</v>
      </c>
      <c r="B1794" s="1" t="s">
        <v>25</v>
      </c>
      <c r="C1794" s="3">
        <v>42491</v>
      </c>
      <c r="D1794" s="1">
        <v>122.51269565217392</v>
      </c>
      <c r="E1794" s="1">
        <v>4.8082146644592285</v>
      </c>
      <c r="F1794" s="1">
        <v>4.8267245292663574</v>
      </c>
      <c r="G1794" s="1">
        <v>3</v>
      </c>
      <c r="H1794" s="1">
        <v>2</v>
      </c>
      <c r="I1794" s="1">
        <f t="shared" si="80"/>
        <v>4.8265261509839226</v>
      </c>
      <c r="J1794" s="1">
        <f t="shared" si="78"/>
        <v>1.000041101669447</v>
      </c>
    </row>
    <row r="1795" spans="1:10">
      <c r="A1795" s="1">
        <v>26</v>
      </c>
      <c r="B1795" s="1" t="s">
        <v>26</v>
      </c>
      <c r="C1795" s="3">
        <v>42491</v>
      </c>
      <c r="D1795" s="1">
        <v>122.28</v>
      </c>
      <c r="E1795" s="1">
        <v>4.8063135147094727</v>
      </c>
      <c r="F1795" s="1">
        <v>4.8119630813598633</v>
      </c>
      <c r="G1795" s="1">
        <v>4</v>
      </c>
      <c r="H1795" s="1">
        <v>3</v>
      </c>
      <c r="I1795" s="1">
        <f t="shared" si="80"/>
        <v>4.8265261509839226</v>
      </c>
      <c r="J1795" s="1">
        <f t="shared" ref="J1795:J1858" si="81">F1795/I1795</f>
        <v>0.99698270160183622</v>
      </c>
    </row>
    <row r="1796" spans="1:10">
      <c r="A1796" s="1">
        <v>27</v>
      </c>
      <c r="B1796" s="1" t="s">
        <v>27</v>
      </c>
      <c r="C1796" s="3">
        <v>42491</v>
      </c>
      <c r="D1796" s="1">
        <v>123.09674772036476</v>
      </c>
      <c r="E1796" s="1">
        <v>4.8129706382751465</v>
      </c>
      <c r="F1796" s="1">
        <v>4.8157877922058105</v>
      </c>
      <c r="G1796" s="1">
        <v>2</v>
      </c>
      <c r="H1796" s="1">
        <v>2</v>
      </c>
      <c r="I1796" s="1">
        <f t="shared" si="80"/>
        <v>4.8265261509839226</v>
      </c>
      <c r="J1796" s="1">
        <f t="shared" si="81"/>
        <v>0.99777513713959198</v>
      </c>
    </row>
    <row r="1797" spans="1:10">
      <c r="A1797" s="1">
        <v>28</v>
      </c>
      <c r="B1797" s="1" t="s">
        <v>28</v>
      </c>
      <c r="C1797" s="3">
        <v>42491</v>
      </c>
      <c r="D1797" s="1">
        <v>124.75</v>
      </c>
      <c r="E1797" s="1">
        <v>4.8263115882873535</v>
      </c>
      <c r="F1797" s="1">
        <v>4.8287549018859863</v>
      </c>
      <c r="G1797" s="1">
        <v>2</v>
      </c>
      <c r="H1797" s="1">
        <v>2</v>
      </c>
      <c r="I1797" s="1">
        <f t="shared" si="80"/>
        <v>4.8265261509839226</v>
      </c>
      <c r="J1797" s="1">
        <f t="shared" si="81"/>
        <v>1.0004617712268293</v>
      </c>
    </row>
    <row r="1798" spans="1:10">
      <c r="A1798" s="1">
        <v>29</v>
      </c>
      <c r="B1798" s="1" t="s">
        <v>29</v>
      </c>
      <c r="C1798" s="3">
        <v>42491</v>
      </c>
      <c r="D1798" s="1">
        <v>121.77652777777777</v>
      </c>
      <c r="E1798" s="1">
        <v>4.802187442779541</v>
      </c>
      <c r="F1798" s="1">
        <v>4.8036251068115234</v>
      </c>
      <c r="G1798" s="1">
        <v>5</v>
      </c>
      <c r="H1798" s="1">
        <v>4</v>
      </c>
      <c r="I1798" s="1">
        <f t="shared" si="80"/>
        <v>4.8265261509839226</v>
      </c>
      <c r="J1798" s="1">
        <f t="shared" si="81"/>
        <v>0.99525517039460554</v>
      </c>
    </row>
    <row r="1799" spans="1:10">
      <c r="A1799" s="1">
        <v>30</v>
      </c>
      <c r="B1799" s="1" t="s">
        <v>30</v>
      </c>
      <c r="C1799" s="3">
        <v>42491</v>
      </c>
      <c r="D1799" s="1">
        <v>123.01</v>
      </c>
      <c r="E1799" s="1">
        <v>4.8122658729553223</v>
      </c>
      <c r="F1799" s="1">
        <v>4.8185181617736816</v>
      </c>
      <c r="G1799" s="1">
        <v>4</v>
      </c>
      <c r="H1799" s="1">
        <v>3</v>
      </c>
      <c r="I1799" s="1">
        <f t="shared" si="80"/>
        <v>4.8265261509839226</v>
      </c>
      <c r="J1799" s="1">
        <f t="shared" si="81"/>
        <v>0.9983408379112152</v>
      </c>
    </row>
    <row r="1800" spans="1:10">
      <c r="A1800" s="1">
        <v>31</v>
      </c>
      <c r="B1800" s="1" t="s">
        <v>31</v>
      </c>
      <c r="C1800" s="3">
        <v>42491</v>
      </c>
      <c r="D1800" s="1">
        <v>126.43797752808989</v>
      </c>
      <c r="E1800" s="1">
        <v>4.8397517204284668</v>
      </c>
      <c r="F1800" s="1">
        <v>4.8525981903076172</v>
      </c>
      <c r="G1800" s="1">
        <v>2</v>
      </c>
      <c r="H1800" s="1">
        <v>2</v>
      </c>
      <c r="I1800" s="1">
        <f t="shared" si="80"/>
        <v>4.8265261509839226</v>
      </c>
      <c r="J1800" s="1">
        <f t="shared" si="81"/>
        <v>1.0054018228655779</v>
      </c>
    </row>
    <row r="1801" spans="1:10">
      <c r="A1801" s="1">
        <v>32</v>
      </c>
      <c r="B1801" s="1" t="s">
        <v>32</v>
      </c>
      <c r="C1801" s="3">
        <v>42491</v>
      </c>
      <c r="D1801" s="1">
        <v>121.53127946127947</v>
      </c>
      <c r="E1801" s="1">
        <v>4.8001718521118164</v>
      </c>
      <c r="F1801" s="1">
        <v>4.8008723258972168</v>
      </c>
      <c r="G1801" s="1">
        <v>4</v>
      </c>
      <c r="H1801" s="1">
        <v>3</v>
      </c>
      <c r="I1801" s="1">
        <f t="shared" si="80"/>
        <v>4.8265261509839226</v>
      </c>
      <c r="J1801" s="1">
        <f t="shared" si="81"/>
        <v>0.99468482625304411</v>
      </c>
    </row>
    <row r="1802" spans="1:10">
      <c r="A1802" s="1">
        <v>33</v>
      </c>
      <c r="B1802" s="1" t="s">
        <v>33</v>
      </c>
      <c r="C1802" s="3">
        <v>42491</v>
      </c>
      <c r="D1802" s="1">
        <v>126.14086134453783</v>
      </c>
      <c r="E1802" s="1">
        <v>4.8373990058898926</v>
      </c>
      <c r="F1802" s="1">
        <v>4.8445315361022949</v>
      </c>
      <c r="G1802" s="1">
        <v>2</v>
      </c>
      <c r="H1802" s="1">
        <v>2</v>
      </c>
      <c r="I1802" s="1">
        <f t="shared" si="80"/>
        <v>4.8265261509839226</v>
      </c>
      <c r="J1802" s="1">
        <f t="shared" si="81"/>
        <v>1.0037305060731312</v>
      </c>
    </row>
    <row r="1803" spans="1:10">
      <c r="A1803" s="1">
        <v>34</v>
      </c>
      <c r="B1803" s="1" t="s">
        <v>34</v>
      </c>
      <c r="C1803" s="3">
        <v>42491</v>
      </c>
      <c r="D1803" s="1">
        <v>120.91</v>
      </c>
      <c r="E1803" s="1">
        <v>4.795046329498291</v>
      </c>
      <c r="F1803" s="1">
        <v>4.8016805648803711</v>
      </c>
      <c r="G1803" s="1">
        <v>5</v>
      </c>
      <c r="H1803" s="1">
        <v>4</v>
      </c>
      <c r="I1803" s="1">
        <f t="shared" si="80"/>
        <v>4.8265261509839226</v>
      </c>
      <c r="J1803" s="1">
        <f t="shared" si="81"/>
        <v>0.99485228395613545</v>
      </c>
    </row>
    <row r="1804" spans="1:10">
      <c r="A1804" s="1">
        <v>1</v>
      </c>
      <c r="B1804" s="1" t="s">
        <v>1</v>
      </c>
      <c r="C1804" s="3">
        <v>42522</v>
      </c>
      <c r="D1804" s="1">
        <v>118.63629629629631</v>
      </c>
      <c r="E1804" s="1">
        <v>4.7760624885559082</v>
      </c>
      <c r="F1804" s="1">
        <v>4.7826676368713379</v>
      </c>
      <c r="G1804" s="1">
        <v>5</v>
      </c>
      <c r="H1804" s="1">
        <v>4</v>
      </c>
      <c r="I1804" s="1">
        <f>AVERAGE(F1804:F1837)</f>
        <v>4.8299344287199135</v>
      </c>
      <c r="J1804" s="1">
        <f t="shared" si="81"/>
        <v>0.99021378187506726</v>
      </c>
    </row>
    <row r="1805" spans="1:10">
      <c r="A1805" s="1">
        <v>2</v>
      </c>
      <c r="B1805" s="1" t="s">
        <v>2</v>
      </c>
      <c r="C1805" s="3">
        <v>42522</v>
      </c>
      <c r="D1805" s="1">
        <v>122.44744680851063</v>
      </c>
      <c r="E1805" s="1">
        <v>4.8076820373535156</v>
      </c>
      <c r="F1805" s="1">
        <v>4.8140015602111816</v>
      </c>
      <c r="G1805" s="1">
        <v>4</v>
      </c>
      <c r="H1805" s="1">
        <v>3</v>
      </c>
      <c r="I1805" s="1">
        <f>I1804</f>
        <v>4.8299344287199135</v>
      </c>
      <c r="J1805" s="1">
        <f t="shared" si="81"/>
        <v>0.99670122467626243</v>
      </c>
    </row>
    <row r="1806" spans="1:10">
      <c r="A1806" s="1">
        <v>3</v>
      </c>
      <c r="B1806" s="1" t="s">
        <v>3</v>
      </c>
      <c r="C1806" s="3">
        <v>42522</v>
      </c>
      <c r="D1806" s="1">
        <v>128.2135185185185</v>
      </c>
      <c r="E1806" s="1">
        <v>4.8536968231201172</v>
      </c>
      <c r="F1806" s="1">
        <v>4.859555721282959</v>
      </c>
      <c r="G1806" s="1">
        <v>1</v>
      </c>
      <c r="H1806" s="1">
        <v>1</v>
      </c>
      <c r="I1806" s="1">
        <f t="shared" ref="I1806:I1837" si="82">I1805</f>
        <v>4.8299344287199135</v>
      </c>
      <c r="J1806" s="1">
        <f t="shared" si="81"/>
        <v>1.0061328560460181</v>
      </c>
    </row>
    <row r="1807" spans="1:10">
      <c r="A1807" s="1">
        <v>4</v>
      </c>
      <c r="B1807" s="1" t="s">
        <v>4</v>
      </c>
      <c r="C1807" s="3">
        <v>42522</v>
      </c>
      <c r="D1807" s="1">
        <v>130.63415730337078</v>
      </c>
      <c r="E1807" s="1">
        <v>4.8724007606506348</v>
      </c>
      <c r="F1807" s="1">
        <v>4.8753838539123535</v>
      </c>
      <c r="G1807" s="1">
        <v>1</v>
      </c>
      <c r="H1807" s="1">
        <v>1</v>
      </c>
      <c r="I1807" s="1">
        <f t="shared" si="82"/>
        <v>4.8299344287199135</v>
      </c>
      <c r="J1807" s="1">
        <f t="shared" si="81"/>
        <v>1.0094099466282993</v>
      </c>
    </row>
    <row r="1808" spans="1:10">
      <c r="A1808" s="1">
        <v>5</v>
      </c>
      <c r="B1808" s="1" t="s">
        <v>5</v>
      </c>
      <c r="C1808" s="3">
        <v>42522</v>
      </c>
      <c r="D1808" s="1">
        <v>130.97999999999999</v>
      </c>
      <c r="E1808" s="1">
        <v>4.8750448226928711</v>
      </c>
      <c r="F1808" s="1">
        <v>4.8797173500061035</v>
      </c>
      <c r="G1808" s="1">
        <v>1</v>
      </c>
      <c r="H1808" s="1">
        <v>1</v>
      </c>
      <c r="I1808" s="1">
        <f t="shared" si="82"/>
        <v>4.8299344287199135</v>
      </c>
      <c r="J1808" s="1">
        <f t="shared" si="81"/>
        <v>1.0103071629689566</v>
      </c>
    </row>
    <row r="1809" spans="1:10">
      <c r="A1809" s="1">
        <v>6</v>
      </c>
      <c r="B1809" s="1" t="s">
        <v>6</v>
      </c>
      <c r="C1809" s="3">
        <v>42522</v>
      </c>
      <c r="D1809" s="1">
        <v>121.65</v>
      </c>
      <c r="E1809" s="1">
        <v>4.8011479377746582</v>
      </c>
      <c r="F1809" s="1">
        <v>4.7920069694519043</v>
      </c>
      <c r="G1809" s="1">
        <v>5</v>
      </c>
      <c r="H1809" s="1">
        <v>4</v>
      </c>
      <c r="I1809" s="1">
        <f t="shared" si="82"/>
        <v>4.8299344287199135</v>
      </c>
      <c r="J1809" s="1">
        <f t="shared" si="81"/>
        <v>0.99214741735571321</v>
      </c>
    </row>
    <row r="1810" spans="1:10">
      <c r="A1810" s="1">
        <v>7</v>
      </c>
      <c r="B1810" s="1" t="s">
        <v>7</v>
      </c>
      <c r="C1810" s="3">
        <v>42522</v>
      </c>
      <c r="D1810" s="1">
        <v>122.93749999999999</v>
      </c>
      <c r="E1810" s="1">
        <v>4.811676025390625</v>
      </c>
      <c r="F1810" s="1">
        <v>4.8122377395629883</v>
      </c>
      <c r="G1810" s="1">
        <v>4</v>
      </c>
      <c r="H1810" s="1">
        <v>3</v>
      </c>
      <c r="I1810" s="1">
        <f t="shared" si="82"/>
        <v>4.8299344287199135</v>
      </c>
      <c r="J1810" s="1">
        <f t="shared" si="81"/>
        <v>0.99633603946014326</v>
      </c>
    </row>
    <row r="1811" spans="1:10">
      <c r="A1811" s="1">
        <v>8</v>
      </c>
      <c r="B1811" s="1" t="s">
        <v>8</v>
      </c>
      <c r="C1811" s="3">
        <v>42522</v>
      </c>
      <c r="D1811" s="1">
        <v>124.29</v>
      </c>
      <c r="E1811" s="1">
        <v>4.8226175308227539</v>
      </c>
      <c r="F1811" s="1">
        <v>4.826606273651123</v>
      </c>
      <c r="G1811" s="1">
        <v>3</v>
      </c>
      <c r="H1811" s="1">
        <v>2</v>
      </c>
      <c r="I1811" s="1">
        <f t="shared" si="82"/>
        <v>4.8299344287199135</v>
      </c>
      <c r="J1811" s="1">
        <f t="shared" si="81"/>
        <v>0.99931093162486839</v>
      </c>
    </row>
    <row r="1812" spans="1:10">
      <c r="A1812" s="1">
        <v>9</v>
      </c>
      <c r="B1812" s="1" t="s">
        <v>9</v>
      </c>
      <c r="C1812" s="3">
        <v>42522</v>
      </c>
      <c r="D1812" s="1">
        <v>123.15599999999998</v>
      </c>
      <c r="E1812" s="1">
        <v>4.8134517669677734</v>
      </c>
      <c r="F1812" s="1">
        <v>4.8177509307861328</v>
      </c>
      <c r="G1812" s="1">
        <v>4</v>
      </c>
      <c r="H1812" s="1">
        <v>3</v>
      </c>
      <c r="I1812" s="1">
        <f t="shared" si="82"/>
        <v>4.8299344287199135</v>
      </c>
      <c r="J1812" s="1">
        <f t="shared" si="81"/>
        <v>0.99747750241466326</v>
      </c>
    </row>
    <row r="1813" spans="1:10">
      <c r="A1813" s="1">
        <v>10</v>
      </c>
      <c r="B1813" s="1" t="s">
        <v>10</v>
      </c>
      <c r="C1813" s="3">
        <v>42522</v>
      </c>
      <c r="D1813" s="1">
        <v>122.49165856293897</v>
      </c>
      <c r="E1813" s="1">
        <v>4.8080430030822754</v>
      </c>
      <c r="F1813" s="1">
        <v>4.8104238510131836</v>
      </c>
      <c r="G1813" s="1">
        <v>4</v>
      </c>
      <c r="H1813" s="1">
        <v>3</v>
      </c>
      <c r="I1813" s="1">
        <f t="shared" si="82"/>
        <v>4.8299344287199135</v>
      </c>
      <c r="J1813" s="1">
        <f t="shared" si="81"/>
        <v>0.99596048807811643</v>
      </c>
    </row>
    <row r="1814" spans="1:10">
      <c r="A1814" s="1">
        <v>11</v>
      </c>
      <c r="B1814" s="1" t="s">
        <v>11</v>
      </c>
      <c r="C1814" s="3">
        <v>42522</v>
      </c>
      <c r="D1814" s="1">
        <v>122.69989247311825</v>
      </c>
      <c r="E1814" s="1">
        <v>4.8097414970397949</v>
      </c>
      <c r="F1814" s="1">
        <v>4.8155121803283691</v>
      </c>
      <c r="G1814" s="1">
        <v>4</v>
      </c>
      <c r="H1814" s="1">
        <v>3</v>
      </c>
      <c r="I1814" s="1">
        <f t="shared" si="82"/>
        <v>4.8299344287199135</v>
      </c>
      <c r="J1814" s="1">
        <f t="shared" si="81"/>
        <v>0.99701398671050556</v>
      </c>
    </row>
    <row r="1815" spans="1:10">
      <c r="A1815" s="1">
        <v>12</v>
      </c>
      <c r="B1815" s="1" t="s">
        <v>12</v>
      </c>
      <c r="C1815" s="3">
        <v>42522</v>
      </c>
      <c r="D1815" s="1">
        <v>123.01998084291189</v>
      </c>
      <c r="E1815" s="1">
        <v>4.8123469352722168</v>
      </c>
      <c r="F1815" s="1">
        <v>4.817530632019043</v>
      </c>
      <c r="G1815" s="1">
        <v>4</v>
      </c>
      <c r="H1815" s="1">
        <v>3</v>
      </c>
      <c r="I1815" s="1">
        <f t="shared" si="82"/>
        <v>4.8299344287199135</v>
      </c>
      <c r="J1815" s="1">
        <f t="shared" si="81"/>
        <v>0.99743189128466947</v>
      </c>
    </row>
    <row r="1816" spans="1:10">
      <c r="A1816" s="1">
        <v>13</v>
      </c>
      <c r="B1816" s="1" t="s">
        <v>13</v>
      </c>
      <c r="C1816" s="3">
        <v>42522</v>
      </c>
      <c r="D1816" s="1">
        <v>131.91523437499998</v>
      </c>
      <c r="E1816" s="1">
        <v>4.8821597099304199</v>
      </c>
      <c r="F1816" s="1">
        <v>4.876227855682373</v>
      </c>
      <c r="G1816" s="1">
        <v>1</v>
      </c>
      <c r="H1816" s="1">
        <v>1</v>
      </c>
      <c r="I1816" s="1">
        <f t="shared" si="82"/>
        <v>4.8299344287199135</v>
      </c>
      <c r="J1816" s="1">
        <f t="shared" si="81"/>
        <v>1.009584690567886</v>
      </c>
    </row>
    <row r="1817" spans="1:10">
      <c r="A1817" s="1">
        <v>14</v>
      </c>
      <c r="B1817" s="1" t="s">
        <v>14</v>
      </c>
      <c r="C1817" s="3">
        <v>42522</v>
      </c>
      <c r="D1817" s="1">
        <v>124.55577181208054</v>
      </c>
      <c r="E1817" s="1">
        <v>4.8247537612915039</v>
      </c>
      <c r="F1817" s="1">
        <v>4.8176360130310059</v>
      </c>
      <c r="G1817" s="1">
        <v>3</v>
      </c>
      <c r="H1817" s="1">
        <v>2</v>
      </c>
      <c r="I1817" s="1">
        <f t="shared" si="82"/>
        <v>4.8299344287199135</v>
      </c>
      <c r="J1817" s="1">
        <f t="shared" si="81"/>
        <v>0.9974537095957704</v>
      </c>
    </row>
    <row r="1818" spans="1:10">
      <c r="A1818" s="1">
        <v>15</v>
      </c>
      <c r="B1818" s="1" t="s">
        <v>15</v>
      </c>
      <c r="C1818" s="3">
        <v>42522</v>
      </c>
      <c r="D1818" s="1">
        <v>122.56211267605633</v>
      </c>
      <c r="E1818" s="1">
        <v>4.8086180686950684</v>
      </c>
      <c r="F1818" s="1">
        <v>4.8106918334960938</v>
      </c>
      <c r="G1818" s="1">
        <v>4</v>
      </c>
      <c r="H1818" s="1">
        <v>3</v>
      </c>
      <c r="I1818" s="1">
        <f t="shared" si="82"/>
        <v>4.8299344287199135</v>
      </c>
      <c r="J1818" s="1">
        <f t="shared" si="81"/>
        <v>0.99601597174706991</v>
      </c>
    </row>
    <row r="1819" spans="1:10">
      <c r="A1819" s="1">
        <v>16</v>
      </c>
      <c r="B1819" s="1" t="s">
        <v>16</v>
      </c>
      <c r="C1819" s="3">
        <v>42522</v>
      </c>
      <c r="D1819" s="1">
        <v>127.6595652173913</v>
      </c>
      <c r="E1819" s="1">
        <v>4.8493671417236328</v>
      </c>
      <c r="F1819" s="1">
        <v>4.8489055633544922</v>
      </c>
      <c r="G1819" s="1">
        <v>2</v>
      </c>
      <c r="H1819" s="1">
        <v>2</v>
      </c>
      <c r="I1819" s="1">
        <f t="shared" si="82"/>
        <v>4.8299344287199135</v>
      </c>
      <c r="J1819" s="1">
        <f t="shared" si="81"/>
        <v>1.0039278244693699</v>
      </c>
    </row>
    <row r="1820" spans="1:10">
      <c r="A1820" s="1">
        <v>17</v>
      </c>
      <c r="B1820" s="1" t="s">
        <v>17</v>
      </c>
      <c r="C1820" s="3">
        <v>42522</v>
      </c>
      <c r="D1820" s="1">
        <v>135.87</v>
      </c>
      <c r="E1820" s="1">
        <v>4.9116983413696289</v>
      </c>
      <c r="F1820" s="1">
        <v>4.8986530303955078</v>
      </c>
      <c r="G1820" s="1">
        <v>1</v>
      </c>
      <c r="H1820" s="1">
        <v>1</v>
      </c>
      <c r="I1820" s="1">
        <f t="shared" si="82"/>
        <v>4.8299344287199135</v>
      </c>
      <c r="J1820" s="1">
        <f t="shared" si="81"/>
        <v>1.0142276469152411</v>
      </c>
    </row>
    <row r="1821" spans="1:10">
      <c r="A1821" s="1">
        <v>18</v>
      </c>
      <c r="B1821" s="1" t="s">
        <v>18</v>
      </c>
      <c r="C1821" s="3">
        <v>42522</v>
      </c>
      <c r="D1821" s="1">
        <v>123.55722419928826</v>
      </c>
      <c r="E1821" s="1">
        <v>4.816704273223877</v>
      </c>
      <c r="F1821" s="1">
        <v>4.82080078125</v>
      </c>
      <c r="G1821" s="1">
        <v>3</v>
      </c>
      <c r="H1821" s="1">
        <v>2</v>
      </c>
      <c r="I1821" s="1">
        <f t="shared" si="82"/>
        <v>4.8299344287199135</v>
      </c>
      <c r="J1821" s="1">
        <f t="shared" si="81"/>
        <v>0.99810895000652544</v>
      </c>
    </row>
    <row r="1822" spans="1:10">
      <c r="A1822" s="1">
        <v>19</v>
      </c>
      <c r="B1822" s="1" t="s">
        <v>19</v>
      </c>
      <c r="C1822" s="3">
        <v>42522</v>
      </c>
      <c r="D1822" s="1">
        <v>125.34492385786803</v>
      </c>
      <c r="E1822" s="1">
        <v>4.8310694694519043</v>
      </c>
      <c r="F1822" s="1">
        <v>4.8362698554992676</v>
      </c>
      <c r="G1822" s="1">
        <v>3</v>
      </c>
      <c r="H1822" s="1">
        <v>2</v>
      </c>
      <c r="I1822" s="1">
        <f t="shared" si="82"/>
        <v>4.8299344287199135</v>
      </c>
      <c r="J1822" s="1">
        <f t="shared" si="81"/>
        <v>1.0013117003704401</v>
      </c>
    </row>
    <row r="1823" spans="1:10">
      <c r="A1823" s="1">
        <v>20</v>
      </c>
      <c r="B1823" s="1" t="s">
        <v>20</v>
      </c>
      <c r="C1823" s="3">
        <v>42522</v>
      </c>
      <c r="D1823" s="1">
        <v>128.46</v>
      </c>
      <c r="E1823" s="1">
        <v>4.8556175231933594</v>
      </c>
      <c r="F1823" s="1">
        <v>4.855006217956543</v>
      </c>
      <c r="G1823" s="1">
        <v>2</v>
      </c>
      <c r="H1823" s="1">
        <v>2</v>
      </c>
      <c r="I1823" s="1">
        <f t="shared" si="82"/>
        <v>4.8299344287199135</v>
      </c>
      <c r="J1823" s="1">
        <f t="shared" si="81"/>
        <v>1.0051909171038735</v>
      </c>
    </row>
    <row r="1824" spans="1:10">
      <c r="A1824" s="1">
        <v>21</v>
      </c>
      <c r="B1824" s="1" t="s">
        <v>21</v>
      </c>
      <c r="C1824" s="3">
        <v>42522</v>
      </c>
      <c r="D1824" s="1">
        <v>124.09428571428572</v>
      </c>
      <c r="E1824" s="1">
        <v>4.8210415840148926</v>
      </c>
      <c r="F1824" s="1">
        <v>4.8230800628662109</v>
      </c>
      <c r="G1824" s="1">
        <v>4</v>
      </c>
      <c r="H1824" s="1">
        <v>3</v>
      </c>
      <c r="I1824" s="1">
        <f t="shared" si="82"/>
        <v>4.8299344287199135</v>
      </c>
      <c r="J1824" s="1">
        <f t="shared" si="81"/>
        <v>0.99858085736879887</v>
      </c>
    </row>
    <row r="1825" spans="1:10">
      <c r="A1825" s="1">
        <v>22</v>
      </c>
      <c r="B1825" s="1" t="s">
        <v>22</v>
      </c>
      <c r="C1825" s="3">
        <v>42522</v>
      </c>
      <c r="D1825" s="1">
        <v>123.80815789473684</v>
      </c>
      <c r="E1825" s="1">
        <v>4.8187332153320313</v>
      </c>
      <c r="F1825" s="1">
        <v>4.8183941841125488</v>
      </c>
      <c r="G1825" s="1">
        <v>4</v>
      </c>
      <c r="H1825" s="1">
        <v>3</v>
      </c>
      <c r="I1825" s="1">
        <f t="shared" si="82"/>
        <v>4.8299344287199135</v>
      </c>
      <c r="J1825" s="1">
        <f t="shared" si="81"/>
        <v>0.99761068296522959</v>
      </c>
    </row>
    <row r="1826" spans="1:10">
      <c r="A1826" s="1">
        <v>23</v>
      </c>
      <c r="B1826" s="1" t="s">
        <v>23</v>
      </c>
      <c r="C1826" s="3">
        <v>42522</v>
      </c>
      <c r="D1826" s="1">
        <v>126.10308823529412</v>
      </c>
      <c r="E1826" s="1">
        <v>4.837099552154541</v>
      </c>
      <c r="F1826" s="1">
        <v>4.8283672332763672</v>
      </c>
      <c r="G1826" s="1">
        <v>4</v>
      </c>
      <c r="H1826" s="1">
        <v>3</v>
      </c>
      <c r="I1826" s="1">
        <f t="shared" si="82"/>
        <v>4.8299344287199135</v>
      </c>
      <c r="J1826" s="1">
        <f t="shared" si="81"/>
        <v>0.99967552448864994</v>
      </c>
    </row>
    <row r="1827" spans="1:10">
      <c r="A1827" s="1">
        <v>24</v>
      </c>
      <c r="B1827" s="1" t="s">
        <v>24</v>
      </c>
      <c r="C1827" s="3">
        <v>42522</v>
      </c>
      <c r="D1827" s="1">
        <v>128.26524590163933</v>
      </c>
      <c r="E1827" s="1">
        <v>4.854100227355957</v>
      </c>
      <c r="F1827" s="1">
        <v>4.8408703804016113</v>
      </c>
      <c r="G1827" s="1">
        <v>2</v>
      </c>
      <c r="H1827" s="1">
        <v>2</v>
      </c>
      <c r="I1827" s="1">
        <f t="shared" si="82"/>
        <v>4.8299344287199135</v>
      </c>
      <c r="J1827" s="1">
        <f t="shared" si="81"/>
        <v>1.0022642029292717</v>
      </c>
    </row>
    <row r="1828" spans="1:10">
      <c r="A1828" s="1">
        <v>25</v>
      </c>
      <c r="B1828" s="1" t="s">
        <v>25</v>
      </c>
      <c r="C1828" s="3">
        <v>42522</v>
      </c>
      <c r="D1828" s="1">
        <v>123.04326086956523</v>
      </c>
      <c r="E1828" s="1">
        <v>4.8125362396240234</v>
      </c>
      <c r="F1828" s="1">
        <v>4.8302898406982422</v>
      </c>
      <c r="G1828" s="1">
        <v>3</v>
      </c>
      <c r="H1828" s="1">
        <v>2</v>
      </c>
      <c r="I1828" s="1">
        <f t="shared" si="82"/>
        <v>4.8299344287199135</v>
      </c>
      <c r="J1828" s="1">
        <f t="shared" si="81"/>
        <v>1.0000735852595048</v>
      </c>
    </row>
    <row r="1829" spans="1:10">
      <c r="A1829" s="1">
        <v>26</v>
      </c>
      <c r="B1829" s="1" t="s">
        <v>26</v>
      </c>
      <c r="C1829" s="3">
        <v>42522</v>
      </c>
      <c r="D1829" s="1">
        <v>123.74</v>
      </c>
      <c r="E1829" s="1">
        <v>4.8181824684143066</v>
      </c>
      <c r="F1829" s="1">
        <v>4.8154392242431641</v>
      </c>
      <c r="G1829" s="1">
        <v>4</v>
      </c>
      <c r="H1829" s="1">
        <v>3</v>
      </c>
      <c r="I1829" s="1">
        <f t="shared" si="82"/>
        <v>4.8299344287199135</v>
      </c>
      <c r="J1829" s="1">
        <f t="shared" si="81"/>
        <v>0.99699888172589723</v>
      </c>
    </row>
    <row r="1830" spans="1:10">
      <c r="A1830" s="1">
        <v>27</v>
      </c>
      <c r="B1830" s="1" t="s">
        <v>27</v>
      </c>
      <c r="C1830" s="3">
        <v>42522</v>
      </c>
      <c r="D1830" s="1">
        <v>123.64920972644379</v>
      </c>
      <c r="E1830" s="1">
        <v>4.817448616027832</v>
      </c>
      <c r="F1830" s="1">
        <v>4.8195128440856934</v>
      </c>
      <c r="G1830" s="1">
        <v>2</v>
      </c>
      <c r="H1830" s="1">
        <v>2</v>
      </c>
      <c r="I1830" s="1">
        <f t="shared" si="82"/>
        <v>4.8299344287199135</v>
      </c>
      <c r="J1830" s="1">
        <f t="shared" si="81"/>
        <v>0.99784229272922398</v>
      </c>
    </row>
    <row r="1831" spans="1:10">
      <c r="A1831" s="1">
        <v>28</v>
      </c>
      <c r="B1831" s="1" t="s">
        <v>28</v>
      </c>
      <c r="C1831" s="3">
        <v>42522</v>
      </c>
      <c r="D1831" s="1">
        <v>125.53</v>
      </c>
      <c r="E1831" s="1">
        <v>4.8325448036193848</v>
      </c>
      <c r="F1831" s="1">
        <v>4.8322691917419434</v>
      </c>
      <c r="G1831" s="1">
        <v>2</v>
      </c>
      <c r="H1831" s="1">
        <v>2</v>
      </c>
      <c r="I1831" s="1">
        <f t="shared" si="82"/>
        <v>4.8299344287199135</v>
      </c>
      <c r="J1831" s="1">
        <f t="shared" si="81"/>
        <v>1.0004833943517217</v>
      </c>
    </row>
    <row r="1832" spans="1:10">
      <c r="A1832" s="1">
        <v>29</v>
      </c>
      <c r="B1832" s="1" t="s">
        <v>29</v>
      </c>
      <c r="C1832" s="3">
        <v>42522</v>
      </c>
      <c r="D1832" s="1">
        <v>122.69388888888889</v>
      </c>
      <c r="E1832" s="1">
        <v>4.8096923828125</v>
      </c>
      <c r="F1832" s="1">
        <v>4.8067045211791992</v>
      </c>
      <c r="G1832" s="1">
        <v>5</v>
      </c>
      <c r="H1832" s="1">
        <v>4</v>
      </c>
      <c r="I1832" s="1">
        <f t="shared" si="82"/>
        <v>4.8299344287199135</v>
      </c>
      <c r="J1832" s="1">
        <f t="shared" si="81"/>
        <v>0.99519043003926022</v>
      </c>
    </row>
    <row r="1833" spans="1:10">
      <c r="A1833" s="1">
        <v>30</v>
      </c>
      <c r="B1833" s="1" t="s">
        <v>30</v>
      </c>
      <c r="C1833" s="3">
        <v>42522</v>
      </c>
      <c r="D1833" s="1">
        <v>124.31</v>
      </c>
      <c r="E1833" s="1">
        <v>4.8227782249450684</v>
      </c>
      <c r="F1833" s="1">
        <v>4.8217587471008301</v>
      </c>
      <c r="G1833" s="1">
        <v>4</v>
      </c>
      <c r="H1833" s="1">
        <v>3</v>
      </c>
      <c r="I1833" s="1">
        <f t="shared" si="82"/>
        <v>4.8299344287199135</v>
      </c>
      <c r="J1833" s="1">
        <f t="shared" si="81"/>
        <v>0.99830728931422574</v>
      </c>
    </row>
    <row r="1834" spans="1:10">
      <c r="A1834" s="1">
        <v>31</v>
      </c>
      <c r="B1834" s="1" t="s">
        <v>31</v>
      </c>
      <c r="C1834" s="3">
        <v>42522</v>
      </c>
      <c r="D1834" s="1">
        <v>126.66067415730336</v>
      </c>
      <c r="E1834" s="1">
        <v>4.8415117263793945</v>
      </c>
      <c r="F1834" s="1">
        <v>4.8561258316040039</v>
      </c>
      <c r="G1834" s="1">
        <v>2</v>
      </c>
      <c r="H1834" s="1">
        <v>2</v>
      </c>
      <c r="I1834" s="1">
        <f t="shared" si="82"/>
        <v>4.8299344287199135</v>
      </c>
      <c r="J1834" s="1">
        <f t="shared" si="81"/>
        <v>1.0054227243186471</v>
      </c>
    </row>
    <row r="1835" spans="1:10">
      <c r="A1835" s="1">
        <v>32</v>
      </c>
      <c r="B1835" s="1" t="s">
        <v>32</v>
      </c>
      <c r="C1835" s="3">
        <v>42522</v>
      </c>
      <c r="D1835" s="1">
        <v>122.12363636363636</v>
      </c>
      <c r="E1835" s="1">
        <v>4.8050341606140137</v>
      </c>
      <c r="F1835" s="1">
        <v>4.8043107986450195</v>
      </c>
      <c r="G1835" s="1">
        <v>4</v>
      </c>
      <c r="H1835" s="1">
        <v>3</v>
      </c>
      <c r="I1835" s="1">
        <f t="shared" si="82"/>
        <v>4.8299344287199135</v>
      </c>
      <c r="J1835" s="1">
        <f t="shared" si="81"/>
        <v>0.99469482858348346</v>
      </c>
    </row>
    <row r="1836" spans="1:10">
      <c r="A1836" s="1">
        <v>33</v>
      </c>
      <c r="B1836" s="1" t="s">
        <v>33</v>
      </c>
      <c r="C1836" s="3">
        <v>42522</v>
      </c>
      <c r="D1836" s="1">
        <v>127.11823529411767</v>
      </c>
      <c r="E1836" s="1">
        <v>4.8451175689697266</v>
      </c>
      <c r="F1836" s="1">
        <v>4.8484663963317871</v>
      </c>
      <c r="G1836" s="1">
        <v>2</v>
      </c>
      <c r="H1836" s="1">
        <v>2</v>
      </c>
      <c r="I1836" s="1">
        <f t="shared" si="82"/>
        <v>4.8299344287199135</v>
      </c>
      <c r="J1836" s="1">
        <f t="shared" si="81"/>
        <v>1.0038368983855512</v>
      </c>
    </row>
    <row r="1837" spans="1:10">
      <c r="A1837" s="1">
        <v>34</v>
      </c>
      <c r="B1837" s="1" t="s">
        <v>34</v>
      </c>
      <c r="C1837" s="3">
        <v>42522</v>
      </c>
      <c r="D1837" s="1">
        <v>121.43</v>
      </c>
      <c r="E1837" s="1">
        <v>4.7993378639221191</v>
      </c>
      <c r="F1837" s="1">
        <v>4.8045954704284668</v>
      </c>
      <c r="G1837" s="1">
        <v>5</v>
      </c>
      <c r="H1837" s="1">
        <v>4</v>
      </c>
      <c r="I1837" s="1">
        <f t="shared" si="82"/>
        <v>4.8299344287199135</v>
      </c>
      <c r="J1837" s="1">
        <f t="shared" si="81"/>
        <v>0.99475376764107282</v>
      </c>
    </row>
    <row r="1838" spans="1:10">
      <c r="A1838" s="1">
        <v>1</v>
      </c>
      <c r="B1838" s="1" t="s">
        <v>1</v>
      </c>
      <c r="C1838" s="3">
        <v>42552</v>
      </c>
      <c r="D1838" s="1">
        <v>119.25037037037038</v>
      </c>
      <c r="E1838" s="1">
        <v>4.7812252044677734</v>
      </c>
      <c r="F1838" s="1">
        <v>4.7856655120849609</v>
      </c>
      <c r="G1838" s="1">
        <v>5</v>
      </c>
      <c r="H1838" s="1">
        <v>4</v>
      </c>
      <c r="I1838" s="1">
        <f>AVERAGE(F1838:F1871)</f>
        <v>4.8332808859208054</v>
      </c>
      <c r="J1838" s="1">
        <f t="shared" si="81"/>
        <v>0.99014843644313189</v>
      </c>
    </row>
    <row r="1839" spans="1:10">
      <c r="A1839" s="1">
        <v>2</v>
      </c>
      <c r="B1839" s="1" t="s">
        <v>2</v>
      </c>
      <c r="C1839" s="3">
        <v>42552</v>
      </c>
      <c r="D1839" s="1">
        <v>123.14706382978723</v>
      </c>
      <c r="E1839" s="1">
        <v>4.8133792877197266</v>
      </c>
      <c r="F1839" s="1">
        <v>4.8171167373657227</v>
      </c>
      <c r="G1839" s="1">
        <v>4</v>
      </c>
      <c r="H1839" s="1">
        <v>3</v>
      </c>
      <c r="I1839" s="1">
        <f>I1838</f>
        <v>4.8332808859208054</v>
      </c>
      <c r="J1839" s="1">
        <f t="shared" si="81"/>
        <v>0.99665565711230064</v>
      </c>
    </row>
    <row r="1840" spans="1:10">
      <c r="A1840" s="1">
        <v>3</v>
      </c>
      <c r="B1840" s="1" t="s">
        <v>3</v>
      </c>
      <c r="C1840" s="3">
        <v>42552</v>
      </c>
      <c r="D1840" s="1">
        <v>130.23944444444442</v>
      </c>
      <c r="E1840" s="1">
        <v>4.8693747520446777</v>
      </c>
      <c r="F1840" s="1">
        <v>4.8637728691101074</v>
      </c>
      <c r="G1840" s="1">
        <v>1</v>
      </c>
      <c r="H1840" s="1">
        <v>1</v>
      </c>
      <c r="I1840" s="1">
        <f t="shared" ref="I1840:I1871" si="83">I1839</f>
        <v>4.8332808859208054</v>
      </c>
      <c r="J1840" s="1">
        <f t="shared" si="81"/>
        <v>1.0063087546345846</v>
      </c>
    </row>
    <row r="1841" spans="1:10">
      <c r="A1841" s="1">
        <v>4</v>
      </c>
      <c r="B1841" s="1" t="s">
        <v>4</v>
      </c>
      <c r="C1841" s="3">
        <v>42552</v>
      </c>
      <c r="D1841" s="1">
        <v>131.20052434456929</v>
      </c>
      <c r="E1841" s="1">
        <v>4.8767271041870117</v>
      </c>
      <c r="F1841" s="1">
        <v>4.8789291381835938</v>
      </c>
      <c r="G1841" s="1">
        <v>1</v>
      </c>
      <c r="H1841" s="1">
        <v>1</v>
      </c>
      <c r="I1841" s="1">
        <f t="shared" si="83"/>
        <v>4.8332808859208054</v>
      </c>
      <c r="J1841" s="1">
        <f t="shared" si="81"/>
        <v>1.0094445684702</v>
      </c>
    </row>
    <row r="1842" spans="1:10">
      <c r="A1842" s="1">
        <v>5</v>
      </c>
      <c r="B1842" s="1" t="s">
        <v>5</v>
      </c>
      <c r="C1842" s="3">
        <v>42552</v>
      </c>
      <c r="D1842" s="1">
        <v>133.26</v>
      </c>
      <c r="E1842" s="1">
        <v>4.8923020362854004</v>
      </c>
      <c r="F1842" s="1">
        <v>4.8838748931884766</v>
      </c>
      <c r="G1842" s="1">
        <v>1</v>
      </c>
      <c r="H1842" s="1">
        <v>1</v>
      </c>
      <c r="I1842" s="1">
        <f t="shared" si="83"/>
        <v>4.8332808859208054</v>
      </c>
      <c r="J1842" s="1">
        <f t="shared" si="81"/>
        <v>1.010467839230087</v>
      </c>
    </row>
    <row r="1843" spans="1:10">
      <c r="A1843" s="1">
        <v>6</v>
      </c>
      <c r="B1843" s="1" t="s">
        <v>6</v>
      </c>
      <c r="C1843" s="3">
        <v>42552</v>
      </c>
      <c r="D1843" s="1">
        <v>121.72</v>
      </c>
      <c r="E1843" s="1">
        <v>4.8017234802246094</v>
      </c>
      <c r="F1843" s="1">
        <v>4.7951531410217285</v>
      </c>
      <c r="G1843" s="1">
        <v>5</v>
      </c>
      <c r="H1843" s="1">
        <v>4</v>
      </c>
      <c r="I1843" s="1">
        <f t="shared" si="83"/>
        <v>4.8332808859208054</v>
      </c>
      <c r="J1843" s="1">
        <f t="shared" si="81"/>
        <v>0.99211141545484316</v>
      </c>
    </row>
    <row r="1844" spans="1:10">
      <c r="A1844" s="1">
        <v>7</v>
      </c>
      <c r="B1844" s="1" t="s">
        <v>7</v>
      </c>
      <c r="C1844" s="3">
        <v>42552</v>
      </c>
      <c r="D1844" s="1">
        <v>124.355</v>
      </c>
      <c r="E1844" s="1">
        <v>4.8231401443481445</v>
      </c>
      <c r="F1844" s="1">
        <v>4.8155369758605957</v>
      </c>
      <c r="G1844" s="1">
        <v>4</v>
      </c>
      <c r="H1844" s="1">
        <v>3</v>
      </c>
      <c r="I1844" s="1">
        <f t="shared" si="83"/>
        <v>4.8332808859208054</v>
      </c>
      <c r="J1844" s="1">
        <f t="shared" si="81"/>
        <v>0.996328806357624</v>
      </c>
    </row>
    <row r="1845" spans="1:10">
      <c r="A1845" s="1">
        <v>8</v>
      </c>
      <c r="B1845" s="1" t="s">
        <v>8</v>
      </c>
      <c r="C1845" s="3">
        <v>42552</v>
      </c>
      <c r="D1845" s="1">
        <v>125.09</v>
      </c>
      <c r="E1845" s="1">
        <v>4.829033374786377</v>
      </c>
      <c r="F1845" s="1">
        <v>4.8296904563903809</v>
      </c>
      <c r="G1845" s="1">
        <v>3</v>
      </c>
      <c r="H1845" s="1">
        <v>2</v>
      </c>
      <c r="I1845" s="1">
        <f t="shared" si="83"/>
        <v>4.8332808859208054</v>
      </c>
      <c r="J1845" s="1">
        <f t="shared" si="81"/>
        <v>0.99925714445008085</v>
      </c>
    </row>
    <row r="1846" spans="1:10">
      <c r="A1846" s="1">
        <v>9</v>
      </c>
      <c r="B1846" s="1" t="s">
        <v>9</v>
      </c>
      <c r="C1846" s="3">
        <v>42552</v>
      </c>
      <c r="D1846" s="1">
        <v>124.56299999999999</v>
      </c>
      <c r="E1846" s="1">
        <v>4.8248114585876465</v>
      </c>
      <c r="F1846" s="1">
        <v>4.8207945823669434</v>
      </c>
      <c r="G1846" s="1">
        <v>4</v>
      </c>
      <c r="H1846" s="1">
        <v>3</v>
      </c>
      <c r="I1846" s="1">
        <f t="shared" si="83"/>
        <v>4.8332808859208054</v>
      </c>
      <c r="J1846" s="1">
        <f t="shared" si="81"/>
        <v>0.99741659881795108</v>
      </c>
    </row>
    <row r="1847" spans="1:10">
      <c r="A1847" s="1">
        <v>10</v>
      </c>
      <c r="B1847" s="1" t="s">
        <v>10</v>
      </c>
      <c r="C1847" s="3">
        <v>42552</v>
      </c>
      <c r="D1847" s="1">
        <v>123.07498109130199</v>
      </c>
      <c r="E1847" s="1">
        <v>4.8127937316894531</v>
      </c>
      <c r="F1847" s="1">
        <v>4.8134489059448242</v>
      </c>
      <c r="G1847" s="1">
        <v>4</v>
      </c>
      <c r="H1847" s="1">
        <v>3</v>
      </c>
      <c r="I1847" s="1">
        <f t="shared" si="83"/>
        <v>4.8332808859208054</v>
      </c>
      <c r="J1847" s="1">
        <f t="shared" si="81"/>
        <v>0.99589678720437058</v>
      </c>
    </row>
    <row r="1848" spans="1:10">
      <c r="A1848" s="1">
        <v>11</v>
      </c>
      <c r="B1848" s="1" t="s">
        <v>11</v>
      </c>
      <c r="C1848" s="3">
        <v>42552</v>
      </c>
      <c r="D1848" s="1">
        <v>123.92878648233486</v>
      </c>
      <c r="E1848" s="1">
        <v>4.819706916809082</v>
      </c>
      <c r="F1848" s="1">
        <v>4.8184857368469238</v>
      </c>
      <c r="G1848" s="1">
        <v>4</v>
      </c>
      <c r="H1848" s="1">
        <v>3</v>
      </c>
      <c r="I1848" s="1">
        <f t="shared" si="83"/>
        <v>4.8332808859208054</v>
      </c>
      <c r="J1848" s="1">
        <f t="shared" si="81"/>
        <v>0.99693890145781117</v>
      </c>
    </row>
    <row r="1849" spans="1:10">
      <c r="A1849" s="1">
        <v>12</v>
      </c>
      <c r="B1849" s="1" t="s">
        <v>12</v>
      </c>
      <c r="C1849" s="3">
        <v>42552</v>
      </c>
      <c r="D1849" s="1">
        <v>123.95882183908047</v>
      </c>
      <c r="E1849" s="1">
        <v>4.8199496269226074</v>
      </c>
      <c r="F1849" s="1">
        <v>4.8206372261047363</v>
      </c>
      <c r="G1849" s="1">
        <v>4</v>
      </c>
      <c r="H1849" s="1">
        <v>3</v>
      </c>
      <c r="I1849" s="1">
        <f t="shared" si="83"/>
        <v>4.8332808859208054</v>
      </c>
      <c r="J1849" s="1">
        <f t="shared" si="81"/>
        <v>0.99738404199662811</v>
      </c>
    </row>
    <row r="1850" spans="1:10">
      <c r="A1850" s="1">
        <v>13</v>
      </c>
      <c r="B1850" s="1" t="s">
        <v>13</v>
      </c>
      <c r="C1850" s="3">
        <v>42552</v>
      </c>
      <c r="D1850" s="1">
        <v>133.03929687499999</v>
      </c>
      <c r="E1850" s="1">
        <v>4.8906445503234863</v>
      </c>
      <c r="F1850" s="1">
        <v>4.8802332878112793</v>
      </c>
      <c r="G1850" s="1">
        <v>1</v>
      </c>
      <c r="H1850" s="1">
        <v>1</v>
      </c>
      <c r="I1850" s="1">
        <f t="shared" si="83"/>
        <v>4.8332808859208054</v>
      </c>
      <c r="J1850" s="1">
        <f t="shared" si="81"/>
        <v>1.0097143954590442</v>
      </c>
    </row>
    <row r="1851" spans="1:10">
      <c r="A1851" s="1">
        <v>14</v>
      </c>
      <c r="B1851" s="1" t="s">
        <v>14</v>
      </c>
      <c r="C1851" s="3">
        <v>42552</v>
      </c>
      <c r="D1851" s="1">
        <v>125.30375838926172</v>
      </c>
      <c r="E1851" s="1">
        <v>4.8307409286499023</v>
      </c>
      <c r="F1851" s="1">
        <v>4.8213534355163574</v>
      </c>
      <c r="G1851" s="1">
        <v>3</v>
      </c>
      <c r="H1851" s="1">
        <v>2</v>
      </c>
      <c r="I1851" s="1">
        <f t="shared" si="83"/>
        <v>4.8332808859208054</v>
      </c>
      <c r="J1851" s="1">
        <f t="shared" si="81"/>
        <v>0.99753222486216508</v>
      </c>
    </row>
    <row r="1852" spans="1:10">
      <c r="A1852" s="1">
        <v>15</v>
      </c>
      <c r="B1852" s="1" t="s">
        <v>15</v>
      </c>
      <c r="C1852" s="3">
        <v>42552</v>
      </c>
      <c r="D1852" s="1">
        <v>122.9323943661972</v>
      </c>
      <c r="E1852" s="1">
        <v>4.8116345405578613</v>
      </c>
      <c r="F1852" s="1">
        <v>4.8138241767883301</v>
      </c>
      <c r="G1852" s="1">
        <v>4</v>
      </c>
      <c r="H1852" s="1">
        <v>3</v>
      </c>
      <c r="I1852" s="1">
        <f t="shared" si="83"/>
        <v>4.8332808859208054</v>
      </c>
      <c r="J1852" s="1">
        <f t="shared" si="81"/>
        <v>0.99597443029037436</v>
      </c>
    </row>
    <row r="1853" spans="1:10">
      <c r="A1853" s="1">
        <v>16</v>
      </c>
      <c r="B1853" s="1" t="s">
        <v>16</v>
      </c>
      <c r="C1853" s="3">
        <v>42552</v>
      </c>
      <c r="D1853" s="1">
        <v>128.38043478260869</v>
      </c>
      <c r="E1853" s="1">
        <v>4.8549981117248535</v>
      </c>
      <c r="F1853" s="1">
        <v>4.8523330688476563</v>
      </c>
      <c r="G1853" s="1">
        <v>2</v>
      </c>
      <c r="H1853" s="1">
        <v>2</v>
      </c>
      <c r="I1853" s="1">
        <f t="shared" si="83"/>
        <v>4.8332808859208054</v>
      </c>
      <c r="J1853" s="1">
        <f t="shared" si="81"/>
        <v>1.003941873724399</v>
      </c>
    </row>
    <row r="1854" spans="1:10">
      <c r="A1854" s="1">
        <v>17</v>
      </c>
      <c r="B1854" s="1" t="s">
        <v>17</v>
      </c>
      <c r="C1854" s="3">
        <v>42552</v>
      </c>
      <c r="D1854" s="1">
        <v>136.28</v>
      </c>
      <c r="E1854" s="1">
        <v>4.9147114753723145</v>
      </c>
      <c r="F1854" s="1">
        <v>4.9023952484130859</v>
      </c>
      <c r="G1854" s="1">
        <v>1</v>
      </c>
      <c r="H1854" s="1">
        <v>1</v>
      </c>
      <c r="I1854" s="1">
        <f t="shared" si="83"/>
        <v>4.8332808859208054</v>
      </c>
      <c r="J1854" s="1">
        <f t="shared" si="81"/>
        <v>1.0142996784427756</v>
      </c>
    </row>
    <row r="1855" spans="1:10">
      <c r="A1855" s="1">
        <v>18</v>
      </c>
      <c r="B1855" s="1" t="s">
        <v>18</v>
      </c>
      <c r="C1855" s="3">
        <v>42552</v>
      </c>
      <c r="D1855" s="1">
        <v>125.24597864768683</v>
      </c>
      <c r="E1855" s="1">
        <v>4.8302798271179199</v>
      </c>
      <c r="F1855" s="1">
        <v>4.8244385719299316</v>
      </c>
      <c r="G1855" s="1">
        <v>3</v>
      </c>
      <c r="H1855" s="1">
        <v>2</v>
      </c>
      <c r="I1855" s="1">
        <f t="shared" si="83"/>
        <v>4.8332808859208054</v>
      </c>
      <c r="J1855" s="1">
        <f t="shared" si="81"/>
        <v>0.99817053587416549</v>
      </c>
    </row>
    <row r="1856" spans="1:10">
      <c r="A1856" s="1">
        <v>19</v>
      </c>
      <c r="B1856" s="1" t="s">
        <v>19</v>
      </c>
      <c r="C1856" s="3">
        <v>42552</v>
      </c>
      <c r="D1856" s="1">
        <v>125.96517766497462</v>
      </c>
      <c r="E1856" s="1">
        <v>4.836005687713623</v>
      </c>
      <c r="F1856" s="1">
        <v>4.8395514488220215</v>
      </c>
      <c r="G1856" s="1">
        <v>3</v>
      </c>
      <c r="H1856" s="1">
        <v>2</v>
      </c>
      <c r="I1856" s="1">
        <f t="shared" si="83"/>
        <v>4.8332808859208054</v>
      </c>
      <c r="J1856" s="1">
        <f t="shared" si="81"/>
        <v>1.0012973719196585</v>
      </c>
    </row>
    <row r="1857" spans="1:10">
      <c r="A1857" s="1">
        <v>20</v>
      </c>
      <c r="B1857" s="1" t="s">
        <v>20</v>
      </c>
      <c r="C1857" s="3">
        <v>42552</v>
      </c>
      <c r="D1857" s="1">
        <v>129.79</v>
      </c>
      <c r="E1857" s="1">
        <v>4.8659176826477051</v>
      </c>
      <c r="F1857" s="1">
        <v>4.8581118583679199</v>
      </c>
      <c r="G1857" s="1">
        <v>2</v>
      </c>
      <c r="H1857" s="1">
        <v>2</v>
      </c>
      <c r="I1857" s="1">
        <f t="shared" si="83"/>
        <v>4.8332808859208054</v>
      </c>
      <c r="J1857" s="1">
        <f t="shared" si="81"/>
        <v>1.0051374983232293</v>
      </c>
    </row>
    <row r="1858" spans="1:10">
      <c r="A1858" s="1">
        <v>21</v>
      </c>
      <c r="B1858" s="1" t="s">
        <v>21</v>
      </c>
      <c r="C1858" s="3">
        <v>42552</v>
      </c>
      <c r="D1858" s="1">
        <v>124.72809523809524</v>
      </c>
      <c r="E1858" s="1">
        <v>4.8261361122131348</v>
      </c>
      <c r="F1858" s="1">
        <v>4.8259735107421875</v>
      </c>
      <c r="G1858" s="1">
        <v>4</v>
      </c>
      <c r="H1858" s="1">
        <v>3</v>
      </c>
      <c r="I1858" s="1">
        <f t="shared" si="83"/>
        <v>4.8332808859208054</v>
      </c>
      <c r="J1858" s="1">
        <f t="shared" si="81"/>
        <v>0.99848811286761663</v>
      </c>
    </row>
    <row r="1859" spans="1:10">
      <c r="A1859" s="1">
        <v>22</v>
      </c>
      <c r="B1859" s="1" t="s">
        <v>22</v>
      </c>
      <c r="C1859" s="3">
        <v>42552</v>
      </c>
      <c r="D1859" s="1">
        <v>125.1398245614035</v>
      </c>
      <c r="E1859" s="1">
        <v>4.8294315338134766</v>
      </c>
      <c r="F1859" s="1">
        <v>4.8213915824890137</v>
      </c>
      <c r="G1859" s="1">
        <v>4</v>
      </c>
      <c r="H1859" s="1">
        <v>3</v>
      </c>
      <c r="I1859" s="1">
        <f t="shared" si="83"/>
        <v>4.8332808859208054</v>
      </c>
      <c r="J1859" s="1">
        <f t="shared" ref="J1859:J1922" si="84">F1859/I1859</f>
        <v>0.99754011742491011</v>
      </c>
    </row>
    <row r="1860" spans="1:10">
      <c r="A1860" s="1">
        <v>23</v>
      </c>
      <c r="B1860" s="1" t="s">
        <v>23</v>
      </c>
      <c r="C1860" s="3">
        <v>42552</v>
      </c>
      <c r="D1860" s="1">
        <v>125.70470588235295</v>
      </c>
      <c r="E1860" s="1">
        <v>4.8339357376098633</v>
      </c>
      <c r="F1860" s="1">
        <v>4.8313322067260742</v>
      </c>
      <c r="G1860" s="1">
        <v>4</v>
      </c>
      <c r="H1860" s="1">
        <v>3</v>
      </c>
      <c r="I1860" s="1">
        <f t="shared" si="83"/>
        <v>4.8332808859208054</v>
      </c>
      <c r="J1860" s="1">
        <f t="shared" si="84"/>
        <v>0.99959682061921795</v>
      </c>
    </row>
    <row r="1861" spans="1:10">
      <c r="A1861" s="1">
        <v>24</v>
      </c>
      <c r="B1861" s="1" t="s">
        <v>24</v>
      </c>
      <c r="C1861" s="3">
        <v>42552</v>
      </c>
      <c r="D1861" s="1">
        <v>127.20098360655739</v>
      </c>
      <c r="E1861" s="1">
        <v>4.8457684516906738</v>
      </c>
      <c r="F1861" s="1">
        <v>4.8442091941833496</v>
      </c>
      <c r="G1861" s="1">
        <v>2</v>
      </c>
      <c r="H1861" s="1">
        <v>2</v>
      </c>
      <c r="I1861" s="1">
        <f t="shared" si="83"/>
        <v>4.8332808859208054</v>
      </c>
      <c r="J1861" s="1">
        <f t="shared" si="84"/>
        <v>1.0022610538308208</v>
      </c>
    </row>
    <row r="1862" spans="1:10">
      <c r="A1862" s="1">
        <v>25</v>
      </c>
      <c r="B1862" s="1" t="s">
        <v>25</v>
      </c>
      <c r="C1862" s="3">
        <v>42552</v>
      </c>
      <c r="D1862" s="1">
        <v>124.35365217391306</v>
      </c>
      <c r="E1862" s="1">
        <v>4.8231296539306641</v>
      </c>
      <c r="F1862" s="1">
        <v>4.8338241577148438</v>
      </c>
      <c r="G1862" s="1">
        <v>3</v>
      </c>
      <c r="H1862" s="1">
        <v>2</v>
      </c>
      <c r="I1862" s="1">
        <f t="shared" si="83"/>
        <v>4.8332808859208054</v>
      </c>
      <c r="J1862" s="1">
        <f t="shared" si="84"/>
        <v>1.0001124022805339</v>
      </c>
    </row>
    <row r="1863" spans="1:10">
      <c r="A1863" s="1">
        <v>26</v>
      </c>
      <c r="B1863" s="1" t="s">
        <v>26</v>
      </c>
      <c r="C1863" s="3">
        <v>42552</v>
      </c>
      <c r="D1863" s="1">
        <v>124.53</v>
      </c>
      <c r="E1863" s="1">
        <v>4.8245468139648438</v>
      </c>
      <c r="F1863" s="1">
        <v>4.8188414573669434</v>
      </c>
      <c r="G1863" s="1">
        <v>4</v>
      </c>
      <c r="H1863" s="1">
        <v>3</v>
      </c>
      <c r="I1863" s="1">
        <f t="shared" si="83"/>
        <v>4.8332808859208054</v>
      </c>
      <c r="J1863" s="1">
        <f t="shared" si="84"/>
        <v>0.99701249960540805</v>
      </c>
    </row>
    <row r="1864" spans="1:10">
      <c r="A1864" s="1">
        <v>27</v>
      </c>
      <c r="B1864" s="1" t="s">
        <v>27</v>
      </c>
      <c r="C1864" s="3">
        <v>42552</v>
      </c>
      <c r="D1864" s="1">
        <v>124.92948328267479</v>
      </c>
      <c r="E1864" s="1">
        <v>4.8277492523193359</v>
      </c>
      <c r="F1864" s="1">
        <v>4.8231782913208008</v>
      </c>
      <c r="G1864" s="1">
        <v>2</v>
      </c>
      <c r="H1864" s="1">
        <v>2</v>
      </c>
      <c r="I1864" s="1">
        <f t="shared" si="83"/>
        <v>4.8332808859208054</v>
      </c>
      <c r="J1864" s="1">
        <f t="shared" si="84"/>
        <v>0.99790978533247821</v>
      </c>
    </row>
    <row r="1865" spans="1:10">
      <c r="A1865" s="1">
        <v>28</v>
      </c>
      <c r="B1865" s="1" t="s">
        <v>28</v>
      </c>
      <c r="C1865" s="3">
        <v>42552</v>
      </c>
      <c r="D1865" s="1">
        <v>126.02</v>
      </c>
      <c r="E1865" s="1">
        <v>4.8364405632019043</v>
      </c>
      <c r="F1865" s="1">
        <v>4.835752010345459</v>
      </c>
      <c r="G1865" s="1">
        <v>2</v>
      </c>
      <c r="H1865" s="1">
        <v>2</v>
      </c>
      <c r="I1865" s="1">
        <f t="shared" si="83"/>
        <v>4.8332808859208054</v>
      </c>
      <c r="J1865" s="1">
        <f t="shared" si="84"/>
        <v>1.0005112726702583</v>
      </c>
    </row>
    <row r="1866" spans="1:10">
      <c r="A1866" s="1">
        <v>29</v>
      </c>
      <c r="B1866" s="1" t="s">
        <v>29</v>
      </c>
      <c r="C1866" s="3">
        <v>42552</v>
      </c>
      <c r="D1866" s="1">
        <v>123.89833333333334</v>
      </c>
      <c r="E1866" s="1">
        <v>4.8194613456726074</v>
      </c>
      <c r="F1866" s="1">
        <v>4.8097167015075684</v>
      </c>
      <c r="G1866" s="1">
        <v>5</v>
      </c>
      <c r="H1866" s="1">
        <v>4</v>
      </c>
      <c r="I1866" s="1">
        <f t="shared" si="83"/>
        <v>4.8332808859208054</v>
      </c>
      <c r="J1866" s="1">
        <f t="shared" si="84"/>
        <v>0.99512459859680846</v>
      </c>
    </row>
    <row r="1867" spans="1:10">
      <c r="A1867" s="1">
        <v>30</v>
      </c>
      <c r="B1867" s="1" t="s">
        <v>30</v>
      </c>
      <c r="C1867" s="3">
        <v>42552</v>
      </c>
      <c r="D1867" s="1">
        <v>125.35</v>
      </c>
      <c r="E1867" s="1">
        <v>4.8311100006103516</v>
      </c>
      <c r="F1867" s="1">
        <v>4.8249101638793945</v>
      </c>
      <c r="G1867" s="1">
        <v>4</v>
      </c>
      <c r="H1867" s="1">
        <v>3</v>
      </c>
      <c r="I1867" s="1">
        <f t="shared" si="83"/>
        <v>4.8332808859208054</v>
      </c>
      <c r="J1867" s="1">
        <f t="shared" si="84"/>
        <v>0.9982681076811003</v>
      </c>
    </row>
    <row r="1868" spans="1:10">
      <c r="A1868" s="1">
        <v>31</v>
      </c>
      <c r="B1868" s="1" t="s">
        <v>31</v>
      </c>
      <c r="C1868" s="3">
        <v>42552</v>
      </c>
      <c r="D1868" s="1">
        <v>128.58089887640449</v>
      </c>
      <c r="E1868" s="1">
        <v>4.8565583229064941</v>
      </c>
      <c r="F1868" s="1">
        <v>4.8595776557922363</v>
      </c>
      <c r="G1868" s="1">
        <v>2</v>
      </c>
      <c r="H1868" s="1">
        <v>2</v>
      </c>
      <c r="I1868" s="1">
        <f t="shared" si="83"/>
        <v>4.8332808859208054</v>
      </c>
      <c r="J1868" s="1">
        <f t="shared" si="84"/>
        <v>1.0054407700467052</v>
      </c>
    </row>
    <row r="1869" spans="1:10">
      <c r="A1869" s="1">
        <v>32</v>
      </c>
      <c r="B1869" s="1" t="s">
        <v>32</v>
      </c>
      <c r="C1869" s="3">
        <v>42552</v>
      </c>
      <c r="D1869" s="1">
        <v>123.41222222222223</v>
      </c>
      <c r="E1869" s="1">
        <v>4.8155303001403809</v>
      </c>
      <c r="F1869" s="1">
        <v>4.8076858520507813</v>
      </c>
      <c r="G1869" s="1">
        <v>4</v>
      </c>
      <c r="H1869" s="1">
        <v>3</v>
      </c>
      <c r="I1869" s="1">
        <f t="shared" si="83"/>
        <v>4.8332808859208054</v>
      </c>
      <c r="J1869" s="1">
        <f t="shared" si="84"/>
        <v>0.99470441828767253</v>
      </c>
    </row>
    <row r="1870" spans="1:10">
      <c r="A1870" s="1">
        <v>33</v>
      </c>
      <c r="B1870" s="1" t="s">
        <v>33</v>
      </c>
      <c r="C1870" s="3">
        <v>42552</v>
      </c>
      <c r="D1870" s="1">
        <v>127.34537815126052</v>
      </c>
      <c r="E1870" s="1">
        <v>4.8469028472900391</v>
      </c>
      <c r="F1870" s="1">
        <v>4.8523340225219727</v>
      </c>
      <c r="G1870" s="1">
        <v>2</v>
      </c>
      <c r="H1870" s="1">
        <v>2</v>
      </c>
      <c r="I1870" s="1">
        <f t="shared" si="83"/>
        <v>4.8332808859208054</v>
      </c>
      <c r="J1870" s="1">
        <f t="shared" si="84"/>
        <v>1.0039420710384677</v>
      </c>
    </row>
    <row r="1871" spans="1:10">
      <c r="A1871" s="1">
        <v>34</v>
      </c>
      <c r="B1871" s="1" t="s">
        <v>34</v>
      </c>
      <c r="C1871" s="3">
        <v>42552</v>
      </c>
      <c r="D1871" s="1">
        <v>122.57</v>
      </c>
      <c r="E1871" s="1">
        <v>4.8086824417114258</v>
      </c>
      <c r="F1871" s="1">
        <v>4.8074760437011719</v>
      </c>
      <c r="G1871" s="1">
        <v>5</v>
      </c>
      <c r="H1871" s="1">
        <v>4</v>
      </c>
      <c r="I1871" s="1">
        <f t="shared" si="83"/>
        <v>4.8332808859208054</v>
      </c>
      <c r="J1871" s="1">
        <f t="shared" si="84"/>
        <v>0.99466100919257516</v>
      </c>
    </row>
    <row r="1872" spans="1:10">
      <c r="A1872" s="1">
        <v>1</v>
      </c>
      <c r="B1872" s="1" t="s">
        <v>1</v>
      </c>
      <c r="C1872" s="4">
        <v>42583</v>
      </c>
      <c r="D1872" s="1">
        <v>119.2604938271605</v>
      </c>
      <c r="E1872" s="1">
        <v>4.7813100814819336</v>
      </c>
      <c r="F1872" s="1">
        <v>4.7886433601379395</v>
      </c>
      <c r="G1872" s="1">
        <v>5</v>
      </c>
      <c r="H1872" s="1">
        <v>4</v>
      </c>
      <c r="I1872" s="1">
        <f>AVERAGE(F1872:F1905)</f>
        <v>4.8365675281075866</v>
      </c>
      <c r="J1872" s="1">
        <f t="shared" si="84"/>
        <v>0.99009128525733647</v>
      </c>
    </row>
    <row r="1873" spans="1:10">
      <c r="A1873" s="1">
        <v>2</v>
      </c>
      <c r="B1873" s="1" t="s">
        <v>2</v>
      </c>
      <c r="C1873" s="4">
        <v>42583</v>
      </c>
      <c r="D1873" s="1">
        <v>123.77336170212766</v>
      </c>
      <c r="E1873" s="1">
        <v>4.8184523582458496</v>
      </c>
      <c r="F1873" s="1">
        <v>4.8201861381530762</v>
      </c>
      <c r="G1873" s="1">
        <v>4</v>
      </c>
      <c r="H1873" s="1">
        <v>3</v>
      </c>
      <c r="I1873" s="1">
        <f>I1872</f>
        <v>4.8365675281075866</v>
      </c>
      <c r="J1873" s="1">
        <f t="shared" si="84"/>
        <v>0.99661301328694152</v>
      </c>
    </row>
    <row r="1874" spans="1:10">
      <c r="A1874" s="1">
        <v>3</v>
      </c>
      <c r="B1874" s="1" t="s">
        <v>3</v>
      </c>
      <c r="C1874" s="4">
        <v>42583</v>
      </c>
      <c r="D1874" s="1">
        <v>130.73981481481479</v>
      </c>
      <c r="E1874" s="1">
        <v>4.8732089996337891</v>
      </c>
      <c r="F1874" s="1">
        <v>4.8679308891296387</v>
      </c>
      <c r="G1874" s="1">
        <v>1</v>
      </c>
      <c r="H1874" s="1">
        <v>1</v>
      </c>
      <c r="I1874" s="1">
        <f t="shared" ref="I1874:I1905" si="85">I1873</f>
        <v>4.8365675281075866</v>
      </c>
      <c r="J1874" s="1">
        <f t="shared" si="84"/>
        <v>1.0064846320949279</v>
      </c>
    </row>
    <row r="1875" spans="1:10">
      <c r="A1875" s="1">
        <v>4</v>
      </c>
      <c r="B1875" s="1" t="s">
        <v>4</v>
      </c>
      <c r="C1875" s="4">
        <v>42583</v>
      </c>
      <c r="D1875" s="1">
        <v>131.11232209737827</v>
      </c>
      <c r="E1875" s="1">
        <v>4.8760542869567871</v>
      </c>
      <c r="F1875" s="1">
        <v>4.8824038505554199</v>
      </c>
      <c r="G1875" s="1">
        <v>1</v>
      </c>
      <c r="H1875" s="1">
        <v>1</v>
      </c>
      <c r="I1875" s="1">
        <f t="shared" si="85"/>
        <v>4.8365675281075866</v>
      </c>
      <c r="J1875" s="1">
        <f t="shared" si="84"/>
        <v>1.0094770355590936</v>
      </c>
    </row>
    <row r="1876" spans="1:10">
      <c r="A1876" s="1">
        <v>5</v>
      </c>
      <c r="B1876" s="1" t="s">
        <v>5</v>
      </c>
      <c r="C1876" s="4">
        <v>42583</v>
      </c>
      <c r="D1876" s="1">
        <v>133.94999999999999</v>
      </c>
      <c r="E1876" s="1">
        <v>4.8974666595458984</v>
      </c>
      <c r="F1876" s="1">
        <v>4.8879432678222656</v>
      </c>
      <c r="G1876" s="1">
        <v>1</v>
      </c>
      <c r="H1876" s="1">
        <v>1</v>
      </c>
      <c r="I1876" s="1">
        <f t="shared" si="85"/>
        <v>4.8365675281075866</v>
      </c>
      <c r="J1876" s="1">
        <f t="shared" si="84"/>
        <v>1.0106223555064848</v>
      </c>
    </row>
    <row r="1877" spans="1:10">
      <c r="A1877" s="1">
        <v>6</v>
      </c>
      <c r="B1877" s="1" t="s">
        <v>6</v>
      </c>
      <c r="C1877" s="4">
        <v>42583</v>
      </c>
      <c r="D1877" s="1">
        <v>121.47</v>
      </c>
      <c r="E1877" s="1">
        <v>4.7996673583984375</v>
      </c>
      <c r="F1877" s="1">
        <v>4.7982430458068848</v>
      </c>
      <c r="G1877" s="1">
        <v>5</v>
      </c>
      <c r="H1877" s="1">
        <v>4</v>
      </c>
      <c r="I1877" s="1">
        <f t="shared" si="85"/>
        <v>4.8365675281075866</v>
      </c>
      <c r="J1877" s="1">
        <f t="shared" si="84"/>
        <v>0.99207609899417715</v>
      </c>
    </row>
    <row r="1878" spans="1:10">
      <c r="A1878" s="1">
        <v>7</v>
      </c>
      <c r="B1878" s="1" t="s">
        <v>7</v>
      </c>
      <c r="C1878" s="4">
        <v>42583</v>
      </c>
      <c r="D1878" s="1">
        <v>125.935</v>
      </c>
      <c r="E1878" s="1">
        <v>4.8357658386230469</v>
      </c>
      <c r="F1878" s="1">
        <v>4.8187665939331055</v>
      </c>
      <c r="G1878" s="1">
        <v>4</v>
      </c>
      <c r="H1878" s="1">
        <v>3</v>
      </c>
      <c r="I1878" s="1">
        <f t="shared" si="85"/>
        <v>4.8365675281075866</v>
      </c>
      <c r="J1878" s="1">
        <f t="shared" si="84"/>
        <v>0.9963195108781111</v>
      </c>
    </row>
    <row r="1879" spans="1:10">
      <c r="A1879" s="1">
        <v>8</v>
      </c>
      <c r="B1879" s="1" t="s">
        <v>8</v>
      </c>
      <c r="C1879" s="4">
        <v>42583</v>
      </c>
      <c r="D1879" s="1">
        <v>125.1</v>
      </c>
      <c r="E1879" s="1">
        <v>4.8291134834289551</v>
      </c>
      <c r="F1879" s="1">
        <v>4.8327250480651855</v>
      </c>
      <c r="G1879" s="1">
        <v>3</v>
      </c>
      <c r="H1879" s="1">
        <v>2</v>
      </c>
      <c r="I1879" s="1">
        <f t="shared" si="85"/>
        <v>4.8365675281075866</v>
      </c>
      <c r="J1879" s="1">
        <f t="shared" si="84"/>
        <v>0.99920553573994975</v>
      </c>
    </row>
    <row r="1880" spans="1:10">
      <c r="A1880" s="1">
        <v>9</v>
      </c>
      <c r="B1880" s="1" t="s">
        <v>9</v>
      </c>
      <c r="C1880" s="4">
        <v>42583</v>
      </c>
      <c r="D1880" s="1">
        <v>124.684</v>
      </c>
      <c r="E1880" s="1">
        <v>4.825782299041748</v>
      </c>
      <c r="F1880" s="1">
        <v>4.823793888092041</v>
      </c>
      <c r="G1880" s="1">
        <v>4</v>
      </c>
      <c r="H1880" s="1">
        <v>3</v>
      </c>
      <c r="I1880" s="1">
        <f t="shared" si="85"/>
        <v>4.8365675281075866</v>
      </c>
      <c r="J1880" s="1">
        <f t="shared" si="84"/>
        <v>0.99735894517313939</v>
      </c>
    </row>
    <row r="1881" spans="1:10">
      <c r="A1881" s="1">
        <v>10</v>
      </c>
      <c r="B1881" s="1" t="s">
        <v>10</v>
      </c>
      <c r="C1881" s="4">
        <v>42583</v>
      </c>
      <c r="D1881" s="1">
        <v>122.86022690437602</v>
      </c>
      <c r="E1881" s="1">
        <v>4.8110475540161133</v>
      </c>
      <c r="F1881" s="1">
        <v>4.816443920135498</v>
      </c>
      <c r="G1881" s="1">
        <v>4</v>
      </c>
      <c r="H1881" s="1">
        <v>3</v>
      </c>
      <c r="I1881" s="1">
        <f t="shared" si="85"/>
        <v>4.8365675281075866</v>
      </c>
      <c r="J1881" s="1">
        <f t="shared" si="84"/>
        <v>0.99583927902274894</v>
      </c>
    </row>
    <row r="1882" spans="1:10">
      <c r="A1882" s="1">
        <v>11</v>
      </c>
      <c r="B1882" s="1" t="s">
        <v>11</v>
      </c>
      <c r="C1882" s="4">
        <v>42583</v>
      </c>
      <c r="D1882" s="1">
        <v>123.58178187403992</v>
      </c>
      <c r="E1882" s="1">
        <v>4.8169031143188477</v>
      </c>
      <c r="F1882" s="1">
        <v>4.8214163780212402</v>
      </c>
      <c r="G1882" s="1">
        <v>4</v>
      </c>
      <c r="H1882" s="1">
        <v>3</v>
      </c>
      <c r="I1882" s="1">
        <f t="shared" si="85"/>
        <v>4.8365675281075866</v>
      </c>
      <c r="J1882" s="1">
        <f t="shared" si="84"/>
        <v>0.99686737546859505</v>
      </c>
    </row>
    <row r="1883" spans="1:10">
      <c r="A1883" s="1">
        <v>12</v>
      </c>
      <c r="B1883" s="1" t="s">
        <v>12</v>
      </c>
      <c r="C1883" s="4">
        <v>42583</v>
      </c>
      <c r="D1883" s="1">
        <v>123.90367816091954</v>
      </c>
      <c r="E1883" s="1">
        <v>4.8195042610168457</v>
      </c>
      <c r="F1883" s="1">
        <v>4.8237004280090332</v>
      </c>
      <c r="G1883" s="1">
        <v>4</v>
      </c>
      <c r="H1883" s="1">
        <v>3</v>
      </c>
      <c r="I1883" s="1">
        <f t="shared" si="85"/>
        <v>4.8365675281075866</v>
      </c>
      <c r="J1883" s="1">
        <f t="shared" si="84"/>
        <v>0.99733962153453315</v>
      </c>
    </row>
    <row r="1884" spans="1:10">
      <c r="A1884" s="1">
        <v>13</v>
      </c>
      <c r="B1884" s="1" t="s">
        <v>13</v>
      </c>
      <c r="C1884" s="4">
        <v>42583</v>
      </c>
      <c r="D1884" s="1">
        <v>133.6665625</v>
      </c>
      <c r="E1884" s="1">
        <v>4.8953485488891602</v>
      </c>
      <c r="F1884" s="1">
        <v>4.8841547966003418</v>
      </c>
      <c r="G1884" s="1">
        <v>1</v>
      </c>
      <c r="H1884" s="1">
        <v>1</v>
      </c>
      <c r="I1884" s="1">
        <f t="shared" si="85"/>
        <v>4.8365675281075866</v>
      </c>
      <c r="J1884" s="1">
        <f t="shared" si="84"/>
        <v>1.0098390580129819</v>
      </c>
    </row>
    <row r="1885" spans="1:10">
      <c r="A1885" s="1">
        <v>14</v>
      </c>
      <c r="B1885" s="1" t="s">
        <v>14</v>
      </c>
      <c r="C1885" s="4">
        <v>42583</v>
      </c>
      <c r="D1885" s="1">
        <v>125.3376510067114</v>
      </c>
      <c r="E1885" s="1">
        <v>4.8310112953186035</v>
      </c>
      <c r="F1885" s="1">
        <v>4.8250026702880859</v>
      </c>
      <c r="G1885" s="1">
        <v>3</v>
      </c>
      <c r="H1885" s="1">
        <v>2</v>
      </c>
      <c r="I1885" s="1">
        <f t="shared" si="85"/>
        <v>4.8365675281075866</v>
      </c>
      <c r="J1885" s="1">
        <f t="shared" si="84"/>
        <v>0.99760887080511296</v>
      </c>
    </row>
    <row r="1886" spans="1:10">
      <c r="A1886" s="1">
        <v>15</v>
      </c>
      <c r="B1886" s="1" t="s">
        <v>15</v>
      </c>
      <c r="C1886" s="4">
        <v>42583</v>
      </c>
      <c r="D1886" s="1">
        <v>123.26957746478874</v>
      </c>
      <c r="E1886" s="1">
        <v>4.8143734931945801</v>
      </c>
      <c r="F1886" s="1">
        <v>4.8169217109680176</v>
      </c>
      <c r="G1886" s="1">
        <v>4</v>
      </c>
      <c r="H1886" s="1">
        <v>3</v>
      </c>
      <c r="I1886" s="1">
        <f t="shared" si="85"/>
        <v>4.8365675281075866</v>
      </c>
      <c r="J1886" s="1">
        <f t="shared" si="84"/>
        <v>0.99593806619562364</v>
      </c>
    </row>
    <row r="1887" spans="1:10">
      <c r="A1887" s="1">
        <v>16</v>
      </c>
      <c r="B1887" s="1" t="s">
        <v>16</v>
      </c>
      <c r="C1887" s="4">
        <v>42583</v>
      </c>
      <c r="D1887" s="1">
        <v>128.55304347826086</v>
      </c>
      <c r="E1887" s="1">
        <v>4.8563418388366699</v>
      </c>
      <c r="F1887" s="1">
        <v>4.8556942939758301</v>
      </c>
      <c r="G1887" s="1">
        <v>2</v>
      </c>
      <c r="H1887" s="1">
        <v>2</v>
      </c>
      <c r="I1887" s="1">
        <f t="shared" si="85"/>
        <v>4.8365675281075866</v>
      </c>
      <c r="J1887" s="1">
        <f t="shared" si="84"/>
        <v>1.0039546156974113</v>
      </c>
    </row>
    <row r="1888" spans="1:10">
      <c r="A1888" s="1">
        <v>17</v>
      </c>
      <c r="B1888" s="1" t="s">
        <v>17</v>
      </c>
      <c r="C1888" s="4">
        <v>42583</v>
      </c>
      <c r="D1888" s="1">
        <v>135.69999999999999</v>
      </c>
      <c r="E1888" s="1">
        <v>4.9104466438293457</v>
      </c>
      <c r="F1888" s="1">
        <v>4.9060397148132324</v>
      </c>
      <c r="G1888" s="1">
        <v>1</v>
      </c>
      <c r="H1888" s="1">
        <v>1</v>
      </c>
      <c r="I1888" s="1">
        <f t="shared" si="85"/>
        <v>4.8365675281075866</v>
      </c>
      <c r="J1888" s="1">
        <f t="shared" si="84"/>
        <v>1.0143639443266139</v>
      </c>
    </row>
    <row r="1889" spans="1:10">
      <c r="A1889" s="1">
        <v>18</v>
      </c>
      <c r="B1889" s="1" t="s">
        <v>18</v>
      </c>
      <c r="C1889" s="4">
        <v>42583</v>
      </c>
      <c r="D1889" s="1">
        <v>124.89715302491103</v>
      </c>
      <c r="E1889" s="1">
        <v>4.8274908065795898</v>
      </c>
      <c r="F1889" s="1">
        <v>4.8280234336853027</v>
      </c>
      <c r="G1889" s="1">
        <v>3</v>
      </c>
      <c r="H1889" s="1">
        <v>2</v>
      </c>
      <c r="I1889" s="1">
        <f t="shared" si="85"/>
        <v>4.8365675281075866</v>
      </c>
      <c r="J1889" s="1">
        <f t="shared" si="84"/>
        <v>0.99823343841006451</v>
      </c>
    </row>
    <row r="1890" spans="1:10">
      <c r="A1890" s="1">
        <v>19</v>
      </c>
      <c r="B1890" s="1" t="s">
        <v>19</v>
      </c>
      <c r="C1890" s="4">
        <v>42583</v>
      </c>
      <c r="D1890" s="1">
        <v>125.96944162436549</v>
      </c>
      <c r="E1890" s="1">
        <v>4.8360395431518555</v>
      </c>
      <c r="F1890" s="1">
        <v>4.8427739143371582</v>
      </c>
      <c r="G1890" s="1">
        <v>3</v>
      </c>
      <c r="H1890" s="1">
        <v>2</v>
      </c>
      <c r="I1890" s="1">
        <f t="shared" si="85"/>
        <v>4.8365675281075866</v>
      </c>
      <c r="J1890" s="1">
        <f t="shared" si="84"/>
        <v>1.0012832212500917</v>
      </c>
    </row>
    <row r="1891" spans="1:10">
      <c r="A1891" s="1">
        <v>20</v>
      </c>
      <c r="B1891" s="1" t="s">
        <v>20</v>
      </c>
      <c r="C1891" s="4">
        <v>42583</v>
      </c>
      <c r="D1891" s="1">
        <v>129.66</v>
      </c>
      <c r="E1891" s="1">
        <v>4.8649158477783203</v>
      </c>
      <c r="F1891" s="1">
        <v>4.8611288070678711</v>
      </c>
      <c r="G1891" s="1">
        <v>2</v>
      </c>
      <c r="H1891" s="1">
        <v>2</v>
      </c>
      <c r="I1891" s="1">
        <f t="shared" si="85"/>
        <v>4.8365675281075866</v>
      </c>
      <c r="J1891" s="1">
        <f t="shared" si="84"/>
        <v>1.0050782458463667</v>
      </c>
    </row>
    <row r="1892" spans="1:10">
      <c r="A1892" s="1">
        <v>21</v>
      </c>
      <c r="B1892" s="1" t="s">
        <v>21</v>
      </c>
      <c r="C1892" s="4">
        <v>42583</v>
      </c>
      <c r="D1892" s="1">
        <v>125.185873015873</v>
      </c>
      <c r="E1892" s="1">
        <v>4.8297996520996094</v>
      </c>
      <c r="F1892" s="1">
        <v>4.8287796974182129</v>
      </c>
      <c r="G1892" s="1">
        <v>4</v>
      </c>
      <c r="H1892" s="1">
        <v>3</v>
      </c>
      <c r="I1892" s="1">
        <f t="shared" si="85"/>
        <v>4.8365675281075866</v>
      </c>
      <c r="J1892" s="1">
        <f t="shared" si="84"/>
        <v>0.99838980213878648</v>
      </c>
    </row>
    <row r="1893" spans="1:10">
      <c r="A1893" s="1">
        <v>22</v>
      </c>
      <c r="B1893" s="1" t="s">
        <v>22</v>
      </c>
      <c r="C1893" s="4">
        <v>42583</v>
      </c>
      <c r="D1893" s="1">
        <v>124.72096491228069</v>
      </c>
      <c r="E1893" s="1">
        <v>4.8260788917541504</v>
      </c>
      <c r="F1893" s="1">
        <v>4.8243374824523926</v>
      </c>
      <c r="G1893" s="1">
        <v>4</v>
      </c>
      <c r="H1893" s="1">
        <v>3</v>
      </c>
      <c r="I1893" s="1">
        <f t="shared" si="85"/>
        <v>4.8365675281075866</v>
      </c>
      <c r="J1893" s="1">
        <f t="shared" si="84"/>
        <v>0.99747133776503283</v>
      </c>
    </row>
    <row r="1894" spans="1:10">
      <c r="A1894" s="1">
        <v>23</v>
      </c>
      <c r="B1894" s="1" t="s">
        <v>23</v>
      </c>
      <c r="C1894" s="4">
        <v>42583</v>
      </c>
      <c r="D1894" s="1">
        <v>124.69735294117648</v>
      </c>
      <c r="E1894" s="1">
        <v>4.8258895874023438</v>
      </c>
      <c r="F1894" s="1">
        <v>4.8342156410217285</v>
      </c>
      <c r="G1894" s="1">
        <v>4</v>
      </c>
      <c r="H1894" s="1">
        <v>3</v>
      </c>
      <c r="I1894" s="1">
        <f t="shared" si="85"/>
        <v>4.8365675281075866</v>
      </c>
      <c r="J1894" s="1">
        <f t="shared" si="84"/>
        <v>0.99951372805772065</v>
      </c>
    </row>
    <row r="1895" spans="1:10">
      <c r="A1895" s="1">
        <v>24</v>
      </c>
      <c r="B1895" s="1" t="s">
        <v>24</v>
      </c>
      <c r="C1895" s="4">
        <v>42583</v>
      </c>
      <c r="D1895" s="1">
        <v>127.26737704918034</v>
      </c>
      <c r="E1895" s="1">
        <v>4.846290111541748</v>
      </c>
      <c r="F1895" s="1">
        <v>4.8474845886230469</v>
      </c>
      <c r="G1895" s="1">
        <v>2</v>
      </c>
      <c r="H1895" s="1">
        <v>2</v>
      </c>
      <c r="I1895" s="1">
        <f t="shared" si="85"/>
        <v>4.8365675281075866</v>
      </c>
      <c r="J1895" s="1">
        <f t="shared" si="84"/>
        <v>1.002257191789842</v>
      </c>
    </row>
    <row r="1896" spans="1:10">
      <c r="A1896" s="1">
        <v>25</v>
      </c>
      <c r="B1896" s="1" t="s">
        <v>25</v>
      </c>
      <c r="C1896" s="4">
        <v>42583</v>
      </c>
      <c r="D1896" s="1">
        <v>124.51260869565218</v>
      </c>
      <c r="E1896" s="1">
        <v>4.8244071006774902</v>
      </c>
      <c r="F1896" s="1">
        <v>4.8373279571533203</v>
      </c>
      <c r="G1896" s="1">
        <v>3</v>
      </c>
      <c r="H1896" s="1">
        <v>2</v>
      </c>
      <c r="I1896" s="1">
        <f t="shared" si="85"/>
        <v>4.8365675281075866</v>
      </c>
      <c r="J1896" s="1">
        <f t="shared" si="84"/>
        <v>1.0001572249413069</v>
      </c>
    </row>
    <row r="1897" spans="1:10">
      <c r="A1897" s="1">
        <v>26</v>
      </c>
      <c r="B1897" s="1" t="s">
        <v>26</v>
      </c>
      <c r="C1897" s="4">
        <v>42583</v>
      </c>
      <c r="D1897" s="1">
        <v>123.55</v>
      </c>
      <c r="E1897" s="1">
        <v>4.8166460990905762</v>
      </c>
      <c r="F1897" s="1">
        <v>4.8221707344055176</v>
      </c>
      <c r="G1897" s="1">
        <v>4</v>
      </c>
      <c r="H1897" s="1">
        <v>3</v>
      </c>
      <c r="I1897" s="1">
        <f t="shared" si="85"/>
        <v>4.8365675281075866</v>
      </c>
      <c r="J1897" s="1">
        <f t="shared" si="84"/>
        <v>0.99702334483734545</v>
      </c>
    </row>
    <row r="1898" spans="1:10">
      <c r="A1898" s="1">
        <v>27</v>
      </c>
      <c r="B1898" s="1" t="s">
        <v>27</v>
      </c>
      <c r="C1898" s="4">
        <v>42583</v>
      </c>
      <c r="D1898" s="1">
        <v>124.37541033434651</v>
      </c>
      <c r="E1898" s="1">
        <v>4.8233046531677246</v>
      </c>
      <c r="F1898" s="1">
        <v>4.826786994934082</v>
      </c>
      <c r="G1898" s="1">
        <v>2</v>
      </c>
      <c r="H1898" s="1">
        <v>2</v>
      </c>
      <c r="I1898" s="1">
        <f t="shared" si="85"/>
        <v>4.8365675281075866</v>
      </c>
      <c r="J1898" s="1">
        <f t="shared" si="84"/>
        <v>0.99797779455850344</v>
      </c>
    </row>
    <row r="1899" spans="1:10">
      <c r="A1899" s="1">
        <v>28</v>
      </c>
      <c r="B1899" s="1" t="s">
        <v>28</v>
      </c>
      <c r="C1899" s="4">
        <v>42583</v>
      </c>
      <c r="D1899" s="1">
        <v>125.5</v>
      </c>
      <c r="E1899" s="1">
        <v>4.832305908203125</v>
      </c>
      <c r="F1899" s="1">
        <v>4.8392090797424316</v>
      </c>
      <c r="G1899" s="1">
        <v>2</v>
      </c>
      <c r="H1899" s="1">
        <v>2</v>
      </c>
      <c r="I1899" s="1">
        <f t="shared" si="85"/>
        <v>4.8365675281075866</v>
      </c>
      <c r="J1899" s="1">
        <f t="shared" si="84"/>
        <v>1.0005461624632539</v>
      </c>
    </row>
    <row r="1900" spans="1:10">
      <c r="A1900" s="1">
        <v>29</v>
      </c>
      <c r="B1900" s="1" t="s">
        <v>29</v>
      </c>
      <c r="C1900" s="4">
        <v>42583</v>
      </c>
      <c r="D1900" s="1">
        <v>123.65763888888888</v>
      </c>
      <c r="E1900" s="1">
        <v>4.8175168037414551</v>
      </c>
      <c r="F1900" s="1">
        <v>4.8126640319824219</v>
      </c>
      <c r="G1900" s="1">
        <v>5</v>
      </c>
      <c r="H1900" s="1">
        <v>4</v>
      </c>
      <c r="I1900" s="1">
        <f t="shared" si="85"/>
        <v>4.8365675281075866</v>
      </c>
      <c r="J1900" s="1">
        <f t="shared" si="84"/>
        <v>0.99505775614911807</v>
      </c>
    </row>
    <row r="1901" spans="1:10">
      <c r="A1901" s="1">
        <v>30</v>
      </c>
      <c r="B1901" s="1" t="s">
        <v>30</v>
      </c>
      <c r="C1901" s="4">
        <v>42583</v>
      </c>
      <c r="D1901" s="1">
        <v>124.87</v>
      </c>
      <c r="E1901" s="1">
        <v>4.8272733688354492</v>
      </c>
      <c r="F1901" s="1">
        <v>4.8279757499694824</v>
      </c>
      <c r="G1901" s="1">
        <v>4</v>
      </c>
      <c r="H1901" s="1">
        <v>3</v>
      </c>
      <c r="I1901" s="1">
        <f t="shared" si="85"/>
        <v>4.8365675281075866</v>
      </c>
      <c r="J1901" s="1">
        <f t="shared" si="84"/>
        <v>0.99822357941077566</v>
      </c>
    </row>
    <row r="1902" spans="1:10">
      <c r="A1902" s="1">
        <v>31</v>
      </c>
      <c r="B1902" s="1" t="s">
        <v>31</v>
      </c>
      <c r="C1902" s="4">
        <v>42583</v>
      </c>
      <c r="D1902" s="1">
        <v>129.58797752808991</v>
      </c>
      <c r="E1902" s="1">
        <v>4.8643598556518555</v>
      </c>
      <c r="F1902" s="1">
        <v>4.8629536628723145</v>
      </c>
      <c r="G1902" s="1">
        <v>2</v>
      </c>
      <c r="H1902" s="1">
        <v>2</v>
      </c>
      <c r="I1902" s="1">
        <f t="shared" si="85"/>
        <v>4.8365675281075866</v>
      </c>
      <c r="J1902" s="1">
        <f t="shared" si="84"/>
        <v>1.0054555497491529</v>
      </c>
    </row>
    <row r="1903" spans="1:10">
      <c r="A1903" s="1">
        <v>32</v>
      </c>
      <c r="B1903" s="1" t="s">
        <v>32</v>
      </c>
      <c r="C1903" s="4">
        <v>42583</v>
      </c>
      <c r="D1903" s="1">
        <v>123.07656565656566</v>
      </c>
      <c r="E1903" s="1">
        <v>4.8128066062927246</v>
      </c>
      <c r="F1903" s="1">
        <v>4.8109970092773438</v>
      </c>
      <c r="G1903" s="1">
        <v>4</v>
      </c>
      <c r="H1903" s="1">
        <v>3</v>
      </c>
      <c r="I1903" s="1">
        <f t="shared" si="85"/>
        <v>4.8365675281075866</v>
      </c>
      <c r="J1903" s="1">
        <f t="shared" si="84"/>
        <v>0.9947130855339783</v>
      </c>
    </row>
    <row r="1904" spans="1:10">
      <c r="A1904" s="1">
        <v>33</v>
      </c>
      <c r="B1904" s="1" t="s">
        <v>33</v>
      </c>
      <c r="C1904" s="4">
        <v>42583</v>
      </c>
      <c r="D1904" s="1">
        <v>128.28949579831934</v>
      </c>
      <c r="E1904" s="1">
        <v>4.8542895317077637</v>
      </c>
      <c r="F1904" s="1">
        <v>4.8561320304870605</v>
      </c>
      <c r="G1904" s="1">
        <v>2</v>
      </c>
      <c r="H1904" s="1">
        <v>2</v>
      </c>
      <c r="I1904" s="1">
        <f t="shared" si="85"/>
        <v>4.8365675281075866</v>
      </c>
      <c r="J1904" s="1">
        <f t="shared" si="84"/>
        <v>1.0040451213108832</v>
      </c>
    </row>
    <row r="1905" spans="1:10">
      <c r="A1905" s="1">
        <v>34</v>
      </c>
      <c r="B1905" s="1" t="s">
        <v>34</v>
      </c>
      <c r="C1905" s="4">
        <v>42583</v>
      </c>
      <c r="D1905" s="1">
        <v>122.52</v>
      </c>
      <c r="E1905" s="1">
        <v>4.8082742691040039</v>
      </c>
      <c r="F1905" s="1">
        <v>4.8103251457214355</v>
      </c>
      <c r="G1905" s="1">
        <v>5</v>
      </c>
      <c r="H1905" s="1">
        <v>4</v>
      </c>
      <c r="I1905" s="1">
        <f t="shared" si="85"/>
        <v>4.8365675281075866</v>
      </c>
      <c r="J1905" s="1">
        <f t="shared" si="84"/>
        <v>0.99457417223399769</v>
      </c>
    </row>
    <row r="1906" spans="1:10">
      <c r="A1906" s="1">
        <v>1</v>
      </c>
      <c r="B1906" s="1" t="s">
        <v>1</v>
      </c>
      <c r="C1906" s="3">
        <v>42614</v>
      </c>
      <c r="D1906" s="1">
        <v>120.43407407407408</v>
      </c>
      <c r="E1906" s="1">
        <v>4.791102409362793</v>
      </c>
      <c r="F1906" s="1">
        <v>4.7916011810302734</v>
      </c>
      <c r="G1906" s="1">
        <v>5</v>
      </c>
      <c r="H1906" s="1">
        <v>4</v>
      </c>
      <c r="I1906" s="1">
        <f>AVERAGE(F1906:F1939)</f>
        <v>4.8397965150720932</v>
      </c>
      <c r="J1906" s="1">
        <f t="shared" si="84"/>
        <v>0.99004186769180691</v>
      </c>
    </row>
    <row r="1907" spans="1:10">
      <c r="A1907" s="1">
        <v>2</v>
      </c>
      <c r="B1907" s="1" t="s">
        <v>2</v>
      </c>
      <c r="C1907" s="3">
        <v>42614</v>
      </c>
      <c r="D1907" s="1">
        <v>124.05685106382978</v>
      </c>
      <c r="E1907" s="1">
        <v>4.82073974609375</v>
      </c>
      <c r="F1907" s="1">
        <v>4.8232111930847168</v>
      </c>
      <c r="G1907" s="1">
        <v>4</v>
      </c>
      <c r="H1907" s="1">
        <v>3</v>
      </c>
      <c r="I1907" s="1">
        <f>I1906</f>
        <v>4.8397965150720932</v>
      </c>
      <c r="J1907" s="1">
        <f t="shared" si="84"/>
        <v>0.99657313650775892</v>
      </c>
    </row>
    <row r="1908" spans="1:10">
      <c r="A1908" s="1">
        <v>3</v>
      </c>
      <c r="B1908" s="1" t="s">
        <v>3</v>
      </c>
      <c r="C1908" s="3">
        <v>42614</v>
      </c>
      <c r="D1908" s="1">
        <v>130.96111111111111</v>
      </c>
      <c r="E1908" s="1">
        <v>4.8749003410339355</v>
      </c>
      <c r="F1908" s="1">
        <v>4.8720259666442871</v>
      </c>
      <c r="G1908" s="1">
        <v>1</v>
      </c>
      <c r="H1908" s="1">
        <v>1</v>
      </c>
      <c r="I1908" s="1">
        <f t="shared" ref="I1908:I1939" si="86">I1907</f>
        <v>4.8397965150720932</v>
      </c>
      <c r="J1908" s="1">
        <f t="shared" si="84"/>
        <v>1.0066592575683346</v>
      </c>
    </row>
    <row r="1909" spans="1:10">
      <c r="A1909" s="1">
        <v>4</v>
      </c>
      <c r="B1909" s="1" t="s">
        <v>4</v>
      </c>
      <c r="C1909" s="3">
        <v>42614</v>
      </c>
      <c r="D1909" s="1">
        <v>131.57415730337078</v>
      </c>
      <c r="E1909" s="1">
        <v>4.879570484161377</v>
      </c>
      <c r="F1909" s="1">
        <v>4.8858141899108887</v>
      </c>
      <c r="G1909" s="1">
        <v>1</v>
      </c>
      <c r="H1909" s="1">
        <v>1</v>
      </c>
      <c r="I1909" s="1">
        <f t="shared" si="86"/>
        <v>4.8397965150720932</v>
      </c>
      <c r="J1909" s="1">
        <f t="shared" si="84"/>
        <v>1.0095081838039033</v>
      </c>
    </row>
    <row r="1910" spans="1:10">
      <c r="A1910" s="1">
        <v>5</v>
      </c>
      <c r="B1910" s="1" t="s">
        <v>5</v>
      </c>
      <c r="C1910" s="3">
        <v>42614</v>
      </c>
      <c r="D1910" s="1">
        <v>134.05000000000001</v>
      </c>
      <c r="E1910" s="1">
        <v>4.8982129096984863</v>
      </c>
      <c r="F1910" s="1">
        <v>4.8919219970703125</v>
      </c>
      <c r="G1910" s="1">
        <v>1</v>
      </c>
      <c r="H1910" s="1">
        <v>1</v>
      </c>
      <c r="I1910" s="1">
        <f t="shared" si="86"/>
        <v>4.8397965150720932</v>
      </c>
      <c r="J1910" s="1">
        <f t="shared" si="84"/>
        <v>1.0107701804891775</v>
      </c>
    </row>
    <row r="1911" spans="1:10">
      <c r="A1911" s="1">
        <v>6</v>
      </c>
      <c r="B1911" s="1" t="s">
        <v>6</v>
      </c>
      <c r="C1911" s="3">
        <v>42614</v>
      </c>
      <c r="D1911" s="1">
        <v>120.98</v>
      </c>
      <c r="E1911" s="1">
        <v>4.7956252098083496</v>
      </c>
      <c r="F1911" s="1">
        <v>4.8012785911560059</v>
      </c>
      <c r="G1911" s="1">
        <v>5</v>
      </c>
      <c r="H1911" s="1">
        <v>4</v>
      </c>
      <c r="I1911" s="1">
        <f t="shared" si="86"/>
        <v>4.8397965150720932</v>
      </c>
      <c r="J1911" s="1">
        <f t="shared" si="84"/>
        <v>0.99204141665953627</v>
      </c>
    </row>
    <row r="1912" spans="1:10">
      <c r="A1912" s="1">
        <v>7</v>
      </c>
      <c r="B1912" s="1" t="s">
        <v>7</v>
      </c>
      <c r="C1912" s="3">
        <v>42614</v>
      </c>
      <c r="D1912" s="1">
        <v>125.71</v>
      </c>
      <c r="E1912" s="1">
        <v>4.8339776992797852</v>
      </c>
      <c r="F1912" s="1">
        <v>4.8219280242919922</v>
      </c>
      <c r="G1912" s="1">
        <v>4</v>
      </c>
      <c r="H1912" s="1">
        <v>3</v>
      </c>
      <c r="I1912" s="1">
        <f t="shared" si="86"/>
        <v>4.8397965150720932</v>
      </c>
      <c r="J1912" s="1">
        <f t="shared" si="84"/>
        <v>0.99630800784197127</v>
      </c>
    </row>
    <row r="1913" spans="1:10">
      <c r="A1913" s="1">
        <v>8</v>
      </c>
      <c r="B1913" s="1" t="s">
        <v>8</v>
      </c>
      <c r="C1913" s="3">
        <v>42614</v>
      </c>
      <c r="D1913" s="1">
        <v>125.32</v>
      </c>
      <c r="E1913" s="1">
        <v>4.8308706283569336</v>
      </c>
      <c r="F1913" s="1">
        <v>4.8357133865356445</v>
      </c>
      <c r="G1913" s="1">
        <v>3</v>
      </c>
      <c r="H1913" s="1">
        <v>2</v>
      </c>
      <c r="I1913" s="1">
        <f t="shared" si="86"/>
        <v>4.8397965150720932</v>
      </c>
      <c r="J1913" s="1">
        <f t="shared" si="84"/>
        <v>0.99915634293224254</v>
      </c>
    </row>
    <row r="1914" spans="1:10">
      <c r="A1914" s="1">
        <v>9</v>
      </c>
      <c r="B1914" s="1" t="s">
        <v>9</v>
      </c>
      <c r="C1914" s="3">
        <v>42614</v>
      </c>
      <c r="D1914" s="1">
        <v>124.48699999999998</v>
      </c>
      <c r="E1914" s="1">
        <v>4.8242011070251465</v>
      </c>
      <c r="F1914" s="1">
        <v>4.8267502784729004</v>
      </c>
      <c r="G1914" s="1">
        <v>4</v>
      </c>
      <c r="H1914" s="1">
        <v>3</v>
      </c>
      <c r="I1914" s="1">
        <f t="shared" si="86"/>
        <v>4.8397965150720932</v>
      </c>
      <c r="J1914" s="1">
        <f t="shared" si="84"/>
        <v>0.99730438324037707</v>
      </c>
    </row>
    <row r="1915" spans="1:10">
      <c r="A1915" s="1">
        <v>10</v>
      </c>
      <c r="B1915" s="1" t="s">
        <v>10</v>
      </c>
      <c r="C1915" s="3">
        <v>42614</v>
      </c>
      <c r="D1915" s="1">
        <v>123.12765532144786</v>
      </c>
      <c r="E1915" s="1">
        <v>4.8132214546203613</v>
      </c>
      <c r="F1915" s="1">
        <v>4.8194127082824707</v>
      </c>
      <c r="G1915" s="1">
        <v>4</v>
      </c>
      <c r="H1915" s="1">
        <v>3</v>
      </c>
      <c r="I1915" s="1">
        <f t="shared" si="86"/>
        <v>4.8397965150720932</v>
      </c>
      <c r="J1915" s="1">
        <f t="shared" si="84"/>
        <v>0.99578829260152912</v>
      </c>
    </row>
    <row r="1916" spans="1:10">
      <c r="A1916" s="1">
        <v>11</v>
      </c>
      <c r="B1916" s="1" t="s">
        <v>11</v>
      </c>
      <c r="C1916" s="3">
        <v>42614</v>
      </c>
      <c r="D1916" s="1">
        <v>123.69247311827955</v>
      </c>
      <c r="E1916" s="1">
        <v>4.8177986145019531</v>
      </c>
      <c r="F1916" s="1">
        <v>4.8243050575256348</v>
      </c>
      <c r="G1916" s="1">
        <v>4</v>
      </c>
      <c r="H1916" s="1">
        <v>3</v>
      </c>
      <c r="I1916" s="1">
        <f t="shared" si="86"/>
        <v>4.8397965150720932</v>
      </c>
      <c r="J1916" s="1">
        <f t="shared" si="84"/>
        <v>0.99679915105971606</v>
      </c>
    </row>
    <row r="1917" spans="1:10">
      <c r="A1917" s="1">
        <v>12</v>
      </c>
      <c r="B1917" s="1" t="s">
        <v>12</v>
      </c>
      <c r="C1917" s="3">
        <v>42614</v>
      </c>
      <c r="D1917" s="1">
        <v>124.10162835249042</v>
      </c>
      <c r="E1917" s="1">
        <v>4.8211007118225098</v>
      </c>
      <c r="F1917" s="1">
        <v>4.8267216682434082</v>
      </c>
      <c r="G1917" s="1">
        <v>4</v>
      </c>
      <c r="H1917" s="1">
        <v>3</v>
      </c>
      <c r="I1917" s="1">
        <f t="shared" si="86"/>
        <v>4.8397965150720932</v>
      </c>
      <c r="J1917" s="1">
        <f t="shared" si="84"/>
        <v>0.99729847178740527</v>
      </c>
    </row>
    <row r="1918" spans="1:10">
      <c r="A1918" s="1">
        <v>13</v>
      </c>
      <c r="B1918" s="1" t="s">
        <v>13</v>
      </c>
      <c r="C1918" s="3">
        <v>42614</v>
      </c>
      <c r="D1918" s="1">
        <v>132.32460937499999</v>
      </c>
      <c r="E1918" s="1">
        <v>4.8852581977844238</v>
      </c>
      <c r="F1918" s="1">
        <v>4.8879947662353516</v>
      </c>
      <c r="G1918" s="1">
        <v>1</v>
      </c>
      <c r="H1918" s="1">
        <v>1</v>
      </c>
      <c r="I1918" s="1">
        <f t="shared" si="86"/>
        <v>4.8397965150720932</v>
      </c>
      <c r="J1918" s="1">
        <f t="shared" si="84"/>
        <v>1.0099587350445747</v>
      </c>
    </row>
    <row r="1919" spans="1:10">
      <c r="A1919" s="1">
        <v>14</v>
      </c>
      <c r="B1919" s="1" t="s">
        <v>14</v>
      </c>
      <c r="C1919" s="3">
        <v>42614</v>
      </c>
      <c r="D1919" s="1">
        <v>125.42523489932884</v>
      </c>
      <c r="E1919" s="1">
        <v>4.8317098617553711</v>
      </c>
      <c r="F1919" s="1">
        <v>4.8285856246948242</v>
      </c>
      <c r="G1919" s="1">
        <v>3</v>
      </c>
      <c r="H1919" s="1">
        <v>2</v>
      </c>
      <c r="I1919" s="1">
        <f t="shared" si="86"/>
        <v>4.8397965150720932</v>
      </c>
      <c r="J1919" s="1">
        <f t="shared" si="84"/>
        <v>0.99768360294852154</v>
      </c>
    </row>
    <row r="1920" spans="1:10">
      <c r="A1920" s="1">
        <v>15</v>
      </c>
      <c r="B1920" s="1" t="s">
        <v>15</v>
      </c>
      <c r="C1920" s="3">
        <v>42614</v>
      </c>
      <c r="D1920" s="1">
        <v>123.15605633802818</v>
      </c>
      <c r="E1920" s="1">
        <v>4.8134522438049316</v>
      </c>
      <c r="F1920" s="1">
        <v>4.8199863433837891</v>
      </c>
      <c r="G1920" s="1">
        <v>4</v>
      </c>
      <c r="H1920" s="1">
        <v>3</v>
      </c>
      <c r="I1920" s="1">
        <f t="shared" si="86"/>
        <v>4.8397965150720932</v>
      </c>
      <c r="J1920" s="1">
        <f t="shared" si="84"/>
        <v>0.99590681723361485</v>
      </c>
    </row>
    <row r="1921" spans="1:10">
      <c r="A1921" s="1">
        <v>16</v>
      </c>
      <c r="B1921" s="1" t="s">
        <v>16</v>
      </c>
      <c r="C1921" s="3">
        <v>42614</v>
      </c>
      <c r="D1921" s="1">
        <v>128.52913043478259</v>
      </c>
      <c r="E1921" s="1">
        <v>4.8561553955078125</v>
      </c>
      <c r="F1921" s="1">
        <v>4.8589911460876465</v>
      </c>
      <c r="G1921" s="1">
        <v>2</v>
      </c>
      <c r="H1921" s="1">
        <v>2</v>
      </c>
      <c r="I1921" s="1">
        <f t="shared" si="86"/>
        <v>4.8397965150720932</v>
      </c>
      <c r="J1921" s="1">
        <f t="shared" si="84"/>
        <v>1.0039659995943584</v>
      </c>
    </row>
    <row r="1922" spans="1:10">
      <c r="A1922" s="1">
        <v>17</v>
      </c>
      <c r="B1922" s="1" t="s">
        <v>17</v>
      </c>
      <c r="C1922" s="3">
        <v>42614</v>
      </c>
      <c r="D1922" s="1">
        <v>135.1</v>
      </c>
      <c r="E1922" s="1">
        <v>4.9060153961181641</v>
      </c>
      <c r="F1922" s="1">
        <v>4.9095897674560547</v>
      </c>
      <c r="G1922" s="1">
        <v>1</v>
      </c>
      <c r="H1922" s="1">
        <v>1</v>
      </c>
      <c r="I1922" s="1">
        <f t="shared" si="86"/>
        <v>4.8397965150720932</v>
      </c>
      <c r="J1922" s="1">
        <f t="shared" si="84"/>
        <v>1.0144206997477294</v>
      </c>
    </row>
    <row r="1923" spans="1:10">
      <c r="A1923" s="1">
        <v>18</v>
      </c>
      <c r="B1923" s="1" t="s">
        <v>18</v>
      </c>
      <c r="C1923" s="3">
        <v>42614</v>
      </c>
      <c r="D1923" s="1">
        <v>125.29729537366549</v>
      </c>
      <c r="E1923" s="1">
        <v>4.8306894302368164</v>
      </c>
      <c r="F1923" s="1">
        <v>4.8315582275390625</v>
      </c>
      <c r="G1923" s="1">
        <v>3</v>
      </c>
      <c r="H1923" s="1">
        <v>2</v>
      </c>
      <c r="I1923" s="1">
        <f t="shared" si="86"/>
        <v>4.8397965150720932</v>
      </c>
      <c r="J1923" s="1">
        <f t="shared" ref="J1923:J1986" si="87">F1923/I1923</f>
        <v>0.99829780291229708</v>
      </c>
    </row>
    <row r="1924" spans="1:10">
      <c r="A1924" s="1">
        <v>19</v>
      </c>
      <c r="B1924" s="1" t="s">
        <v>19</v>
      </c>
      <c r="C1924" s="3">
        <v>42614</v>
      </c>
      <c r="D1924" s="1">
        <v>126.32294416243654</v>
      </c>
      <c r="E1924" s="1">
        <v>4.8388419151306152</v>
      </c>
      <c r="F1924" s="1">
        <v>4.8459396362304688</v>
      </c>
      <c r="G1924" s="1">
        <v>3</v>
      </c>
      <c r="H1924" s="1">
        <v>2</v>
      </c>
      <c r="I1924" s="1">
        <f t="shared" si="86"/>
        <v>4.8397965150720932</v>
      </c>
      <c r="J1924" s="1">
        <f t="shared" si="87"/>
        <v>1.0012692932728153</v>
      </c>
    </row>
    <row r="1925" spans="1:10">
      <c r="A1925" s="1">
        <v>20</v>
      </c>
      <c r="B1925" s="1" t="s">
        <v>20</v>
      </c>
      <c r="C1925" s="3">
        <v>42614</v>
      </c>
      <c r="D1925" s="1">
        <v>129.78</v>
      </c>
      <c r="E1925" s="1">
        <v>4.8658409118652344</v>
      </c>
      <c r="F1925" s="1">
        <v>4.8640623092651367</v>
      </c>
      <c r="G1925" s="1">
        <v>2</v>
      </c>
      <c r="H1925" s="1">
        <v>2</v>
      </c>
      <c r="I1925" s="1">
        <f t="shared" si="86"/>
        <v>4.8397965150720932</v>
      </c>
      <c r="J1925" s="1">
        <f t="shared" si="87"/>
        <v>1.0050138046336194</v>
      </c>
    </row>
    <row r="1926" spans="1:10">
      <c r="A1926" s="1">
        <v>21</v>
      </c>
      <c r="B1926" s="1" t="s">
        <v>21</v>
      </c>
      <c r="C1926" s="3">
        <v>42614</v>
      </c>
      <c r="D1926" s="1">
        <v>124.97920634920635</v>
      </c>
      <c r="E1926" s="1">
        <v>4.8281474113464355</v>
      </c>
      <c r="F1926" s="1">
        <v>4.8315024375915527</v>
      </c>
      <c r="G1926" s="1">
        <v>4</v>
      </c>
      <c r="H1926" s="1">
        <v>3</v>
      </c>
      <c r="I1926" s="1">
        <f t="shared" si="86"/>
        <v>4.8397965150720932</v>
      </c>
      <c r="J1926" s="1">
        <f t="shared" si="87"/>
        <v>0.99828627557900196</v>
      </c>
    </row>
    <row r="1927" spans="1:10">
      <c r="A1927" s="1">
        <v>22</v>
      </c>
      <c r="B1927" s="1" t="s">
        <v>22</v>
      </c>
      <c r="C1927" s="3">
        <v>42614</v>
      </c>
      <c r="D1927" s="1">
        <v>123.94736842105262</v>
      </c>
      <c r="E1927" s="1">
        <v>4.819857120513916</v>
      </c>
      <c r="F1927" s="1">
        <v>4.8272361755371094</v>
      </c>
      <c r="G1927" s="1">
        <v>4</v>
      </c>
      <c r="H1927" s="1">
        <v>3</v>
      </c>
      <c r="I1927" s="1">
        <f t="shared" si="86"/>
        <v>4.8397965150720932</v>
      </c>
      <c r="J1927" s="1">
        <f t="shared" si="87"/>
        <v>0.99740477941668237</v>
      </c>
    </row>
    <row r="1928" spans="1:10">
      <c r="A1928" s="1">
        <v>23</v>
      </c>
      <c r="B1928" s="1" t="s">
        <v>23</v>
      </c>
      <c r="C1928" s="3">
        <v>42614</v>
      </c>
      <c r="D1928" s="1">
        <v>124.48352941176471</v>
      </c>
      <c r="E1928" s="1">
        <v>4.8241734504699707</v>
      </c>
      <c r="F1928" s="1">
        <v>4.8370227813720703</v>
      </c>
      <c r="G1928" s="1">
        <v>4</v>
      </c>
      <c r="H1928" s="1">
        <v>3</v>
      </c>
      <c r="I1928" s="1">
        <f t="shared" si="86"/>
        <v>4.8397965150720932</v>
      </c>
      <c r="J1928" s="1">
        <f t="shared" si="87"/>
        <v>0.99942689042992094</v>
      </c>
    </row>
    <row r="1929" spans="1:10">
      <c r="A1929" s="1">
        <v>24</v>
      </c>
      <c r="B1929" s="1" t="s">
        <v>24</v>
      </c>
      <c r="C1929" s="3">
        <v>42614</v>
      </c>
      <c r="D1929" s="1">
        <v>127.86819672131148</v>
      </c>
      <c r="E1929" s="1">
        <v>4.8509998321533203</v>
      </c>
      <c r="F1929" s="1">
        <v>4.8507018089294434</v>
      </c>
      <c r="G1929" s="1">
        <v>2</v>
      </c>
      <c r="H1929" s="1">
        <v>2</v>
      </c>
      <c r="I1929" s="1">
        <f t="shared" si="86"/>
        <v>4.8397965150720932</v>
      </c>
      <c r="J1929" s="1">
        <f t="shared" si="87"/>
        <v>1.0022532546199803</v>
      </c>
    </row>
    <row r="1930" spans="1:10">
      <c r="A1930" s="1">
        <v>25</v>
      </c>
      <c r="B1930" s="1" t="s">
        <v>25</v>
      </c>
      <c r="C1930" s="3">
        <v>42614</v>
      </c>
      <c r="D1930" s="1">
        <v>125.52160869565218</v>
      </c>
      <c r="E1930" s="1">
        <v>4.8324780464172363</v>
      </c>
      <c r="F1930" s="1">
        <v>4.8408002853393555</v>
      </c>
      <c r="G1930" s="1">
        <v>3</v>
      </c>
      <c r="H1930" s="1">
        <v>2</v>
      </c>
      <c r="I1930" s="1">
        <f t="shared" si="86"/>
        <v>4.8397965150720932</v>
      </c>
      <c r="J1930" s="1">
        <f t="shared" si="87"/>
        <v>1.000207399270638</v>
      </c>
    </row>
    <row r="1931" spans="1:10">
      <c r="A1931" s="1">
        <v>26</v>
      </c>
      <c r="B1931" s="1" t="s">
        <v>26</v>
      </c>
      <c r="C1931" s="3">
        <v>42614</v>
      </c>
      <c r="D1931" s="1">
        <v>123.94</v>
      </c>
      <c r="E1931" s="1">
        <v>4.8197975158691406</v>
      </c>
      <c r="F1931" s="1">
        <v>4.8254280090332031</v>
      </c>
      <c r="G1931" s="1">
        <v>4</v>
      </c>
      <c r="H1931" s="1">
        <v>3</v>
      </c>
      <c r="I1931" s="1">
        <f t="shared" si="86"/>
        <v>4.8397965150720932</v>
      </c>
      <c r="J1931" s="1">
        <f t="shared" si="87"/>
        <v>0.99703117558886134</v>
      </c>
    </row>
    <row r="1932" spans="1:10">
      <c r="A1932" s="1">
        <v>27</v>
      </c>
      <c r="B1932" s="1" t="s">
        <v>27</v>
      </c>
      <c r="C1932" s="3">
        <v>42614</v>
      </c>
      <c r="D1932" s="1">
        <v>124.77683890577509</v>
      </c>
      <c r="E1932" s="1">
        <v>4.8265266418457031</v>
      </c>
      <c r="F1932" s="1">
        <v>4.8303413391113281</v>
      </c>
      <c r="G1932" s="1">
        <v>2</v>
      </c>
      <c r="H1932" s="1">
        <v>2</v>
      </c>
      <c r="I1932" s="1">
        <f t="shared" si="86"/>
        <v>4.8397965150720932</v>
      </c>
      <c r="J1932" s="1">
        <f t="shared" si="87"/>
        <v>0.99804636911256084</v>
      </c>
    </row>
    <row r="1933" spans="1:10">
      <c r="A1933" s="1">
        <v>28</v>
      </c>
      <c r="B1933" s="1" t="s">
        <v>28</v>
      </c>
      <c r="C1933" s="3">
        <v>42614</v>
      </c>
      <c r="D1933" s="1">
        <v>126.24</v>
      </c>
      <c r="E1933" s="1">
        <v>4.8381848335266113</v>
      </c>
      <c r="F1933" s="1">
        <v>4.842644214630127</v>
      </c>
      <c r="G1933" s="1">
        <v>2</v>
      </c>
      <c r="H1933" s="1">
        <v>2</v>
      </c>
      <c r="I1933" s="1">
        <f t="shared" si="86"/>
        <v>4.8397965150720932</v>
      </c>
      <c r="J1933" s="1">
        <f t="shared" si="87"/>
        <v>1.0005883924146739</v>
      </c>
    </row>
    <row r="1934" spans="1:10">
      <c r="A1934" s="1">
        <v>29</v>
      </c>
      <c r="B1934" s="1" t="s">
        <v>29</v>
      </c>
      <c r="C1934" s="3">
        <v>42614</v>
      </c>
      <c r="D1934" s="1">
        <v>123.74263888888891</v>
      </c>
      <c r="E1934" s="1">
        <v>4.8182039260864258</v>
      </c>
      <c r="F1934" s="1">
        <v>4.8155488967895508</v>
      </c>
      <c r="G1934" s="1">
        <v>5</v>
      </c>
      <c r="H1934" s="1">
        <v>4</v>
      </c>
      <c r="I1934" s="1">
        <f t="shared" si="86"/>
        <v>4.8397965150720932</v>
      </c>
      <c r="J1934" s="1">
        <f t="shared" si="87"/>
        <v>0.99498995087768038</v>
      </c>
    </row>
    <row r="1935" spans="1:10">
      <c r="A1935" s="1">
        <v>30</v>
      </c>
      <c r="B1935" s="1" t="s">
        <v>30</v>
      </c>
      <c r="C1935" s="3">
        <v>42614</v>
      </c>
      <c r="D1935" s="1">
        <v>124.02</v>
      </c>
      <c r="E1935" s="1">
        <v>4.8204426765441895</v>
      </c>
      <c r="F1935" s="1">
        <v>4.8309612274169922</v>
      </c>
      <c r="G1935" s="1">
        <v>4</v>
      </c>
      <c r="H1935" s="1">
        <v>3</v>
      </c>
      <c r="I1935" s="1">
        <f t="shared" si="86"/>
        <v>4.8397965150720932</v>
      </c>
      <c r="J1935" s="1">
        <f t="shared" si="87"/>
        <v>0.99817445059361765</v>
      </c>
    </row>
    <row r="1936" spans="1:10">
      <c r="A1936" s="1">
        <v>31</v>
      </c>
      <c r="B1936" s="1" t="s">
        <v>31</v>
      </c>
      <c r="C1936" s="3">
        <v>42614</v>
      </c>
      <c r="D1936" s="1">
        <v>130.42337078651684</v>
      </c>
      <c r="E1936" s="1">
        <v>4.8707857131958008</v>
      </c>
      <c r="F1936" s="1">
        <v>4.8662528991699219</v>
      </c>
      <c r="G1936" s="1">
        <v>2</v>
      </c>
      <c r="H1936" s="1">
        <v>2</v>
      </c>
      <c r="I1936" s="1">
        <f t="shared" si="86"/>
        <v>4.8397965150720932</v>
      </c>
      <c r="J1936" s="1">
        <f t="shared" si="87"/>
        <v>1.0054664248828309</v>
      </c>
    </row>
    <row r="1937" spans="1:10">
      <c r="A1937" s="1">
        <v>32</v>
      </c>
      <c r="B1937" s="1" t="s">
        <v>32</v>
      </c>
      <c r="C1937" s="3">
        <v>42614</v>
      </c>
      <c r="D1937" s="1">
        <v>123.44545454545455</v>
      </c>
      <c r="E1937" s="1">
        <v>4.8157992362976074</v>
      </c>
      <c r="F1937" s="1">
        <v>4.8142457008361816</v>
      </c>
      <c r="G1937" s="1">
        <v>4</v>
      </c>
      <c r="H1937" s="1">
        <v>3</v>
      </c>
      <c r="I1937" s="1">
        <f t="shared" si="86"/>
        <v>4.8397965150720932</v>
      </c>
      <c r="J1937" s="1">
        <f t="shared" si="87"/>
        <v>0.99472068419481252</v>
      </c>
    </row>
    <row r="1938" spans="1:10">
      <c r="A1938" s="1">
        <v>33</v>
      </c>
      <c r="B1938" s="1" t="s">
        <v>33</v>
      </c>
      <c r="C1938" s="3">
        <v>42614</v>
      </c>
      <c r="D1938" s="1">
        <v>129.84964285714287</v>
      </c>
      <c r="E1938" s="1">
        <v>4.8663773536682129</v>
      </c>
      <c r="F1938" s="1">
        <v>4.8598594665527344</v>
      </c>
      <c r="G1938" s="1">
        <v>2</v>
      </c>
      <c r="H1938" s="1">
        <v>2</v>
      </c>
      <c r="I1938" s="1">
        <f t="shared" si="86"/>
        <v>4.8397965150720932</v>
      </c>
      <c r="J1938" s="1">
        <f t="shared" si="87"/>
        <v>1.0041454121920541</v>
      </c>
    </row>
    <row r="1939" spans="1:10">
      <c r="A1939" s="1">
        <v>34</v>
      </c>
      <c r="B1939" s="1" t="s">
        <v>34</v>
      </c>
      <c r="C1939" s="3">
        <v>42614</v>
      </c>
      <c r="D1939" s="1">
        <v>122.33</v>
      </c>
      <c r="E1939" s="1">
        <v>4.8067221641540527</v>
      </c>
      <c r="F1939" s="1">
        <v>4.8131442070007324</v>
      </c>
      <c r="G1939" s="1">
        <v>5</v>
      </c>
      <c r="H1939" s="1">
        <v>4</v>
      </c>
      <c r="I1939" s="1">
        <f t="shared" si="86"/>
        <v>4.8397965150720932</v>
      </c>
      <c r="J1939" s="1">
        <f t="shared" si="87"/>
        <v>0.99449309325539614</v>
      </c>
    </row>
    <row r="1940" spans="1:10">
      <c r="A1940" s="1">
        <v>1</v>
      </c>
      <c r="B1940" s="1" t="s">
        <v>1</v>
      </c>
      <c r="C1940" s="3">
        <v>42644</v>
      </c>
      <c r="D1940" s="1">
        <v>120.55185185185186</v>
      </c>
      <c r="E1940" s="1">
        <v>4.7920799255371094</v>
      </c>
      <c r="F1940" s="1">
        <v>4.7945389747619629</v>
      </c>
      <c r="G1940" s="1">
        <v>5</v>
      </c>
      <c r="H1940" s="1">
        <v>4</v>
      </c>
      <c r="I1940" s="1">
        <f>AVERAGE(F1940:F1973)</f>
        <v>4.8429701608770035</v>
      </c>
      <c r="J1940" s="1">
        <f t="shared" si="87"/>
        <v>0.98999969347193539</v>
      </c>
    </row>
    <row r="1941" spans="1:10">
      <c r="A1941" s="1">
        <v>2</v>
      </c>
      <c r="B1941" s="1" t="s">
        <v>2</v>
      </c>
      <c r="C1941" s="3">
        <v>42644</v>
      </c>
      <c r="D1941" s="1">
        <v>123.79365957446808</v>
      </c>
      <c r="E1941" s="1">
        <v>4.8186159133911133</v>
      </c>
      <c r="F1941" s="1">
        <v>4.8261933326721191</v>
      </c>
      <c r="G1941" s="1">
        <v>4</v>
      </c>
      <c r="H1941" s="1">
        <v>3</v>
      </c>
      <c r="I1941" s="1">
        <f>I1940</f>
        <v>4.8429701608770035</v>
      </c>
      <c r="J1941" s="1">
        <f t="shared" si="87"/>
        <v>0.99653583903109444</v>
      </c>
    </row>
    <row r="1942" spans="1:10">
      <c r="A1942" s="1">
        <v>3</v>
      </c>
      <c r="B1942" s="1" t="s">
        <v>3</v>
      </c>
      <c r="C1942" s="3">
        <v>42644</v>
      </c>
      <c r="D1942" s="1">
        <v>130.82018518518518</v>
      </c>
      <c r="E1942" s="1">
        <v>4.8738236427307129</v>
      </c>
      <c r="F1942" s="1">
        <v>4.8760566711425781</v>
      </c>
      <c r="G1942" s="1">
        <v>1</v>
      </c>
      <c r="H1942" s="1">
        <v>1</v>
      </c>
      <c r="I1942" s="1">
        <f t="shared" ref="I1942:I1973" si="88">I1941</f>
        <v>4.8429701608770035</v>
      </c>
      <c r="J1942" s="1">
        <f t="shared" si="87"/>
        <v>1.0068318633331375</v>
      </c>
    </row>
    <row r="1943" spans="1:10">
      <c r="A1943" s="1">
        <v>4</v>
      </c>
      <c r="B1943" s="1" t="s">
        <v>4</v>
      </c>
      <c r="C1943" s="3">
        <v>42644</v>
      </c>
      <c r="D1943" s="1">
        <v>131.68382022471911</v>
      </c>
      <c r="E1943" s="1">
        <v>4.8804035186767578</v>
      </c>
      <c r="F1943" s="1">
        <v>4.8891639709472656</v>
      </c>
      <c r="G1943" s="1">
        <v>1</v>
      </c>
      <c r="H1943" s="1">
        <v>1</v>
      </c>
      <c r="I1943" s="1">
        <f t="shared" si="88"/>
        <v>4.8429701608770035</v>
      </c>
      <c r="J1943" s="1">
        <f t="shared" si="87"/>
        <v>1.0095383222559227</v>
      </c>
    </row>
    <row r="1944" spans="1:10">
      <c r="A1944" s="1">
        <v>5</v>
      </c>
      <c r="B1944" s="1" t="s">
        <v>5</v>
      </c>
      <c r="C1944" s="3">
        <v>42644</v>
      </c>
      <c r="D1944" s="1">
        <v>134.76</v>
      </c>
      <c r="E1944" s="1">
        <v>4.9034953117370605</v>
      </c>
      <c r="F1944" s="1">
        <v>4.895810604095459</v>
      </c>
      <c r="G1944" s="1">
        <v>1</v>
      </c>
      <c r="H1944" s="1">
        <v>1</v>
      </c>
      <c r="I1944" s="1">
        <f t="shared" si="88"/>
        <v>4.8429701608770035</v>
      </c>
      <c r="J1944" s="1">
        <f t="shared" si="87"/>
        <v>1.0109107513495161</v>
      </c>
    </row>
    <row r="1945" spans="1:10">
      <c r="A1945" s="1">
        <v>6</v>
      </c>
      <c r="B1945" s="1" t="s">
        <v>6</v>
      </c>
      <c r="C1945" s="3">
        <v>42644</v>
      </c>
      <c r="D1945" s="1">
        <v>120.47</v>
      </c>
      <c r="E1945" s="1">
        <v>4.7914009094238281</v>
      </c>
      <c r="F1945" s="1">
        <v>4.804262638092041</v>
      </c>
      <c r="G1945" s="1">
        <v>5</v>
      </c>
      <c r="H1945" s="1">
        <v>4</v>
      </c>
      <c r="I1945" s="1">
        <f t="shared" si="88"/>
        <v>4.8429701608770035</v>
      </c>
      <c r="J1945" s="1">
        <f t="shared" si="87"/>
        <v>0.99200748270190597</v>
      </c>
    </row>
    <row r="1946" spans="1:10">
      <c r="A1946" s="1">
        <v>7</v>
      </c>
      <c r="B1946" s="1" t="s">
        <v>7</v>
      </c>
      <c r="C1946" s="3">
        <v>42644</v>
      </c>
      <c r="D1946" s="1">
        <v>124.41250000000001</v>
      </c>
      <c r="E1946" s="1">
        <v>4.8236026763916016</v>
      </c>
      <c r="F1946" s="1">
        <v>4.8250236511230469</v>
      </c>
      <c r="G1946" s="1">
        <v>4</v>
      </c>
      <c r="H1946" s="1">
        <v>3</v>
      </c>
      <c r="I1946" s="1">
        <f t="shared" si="88"/>
        <v>4.8429701608770035</v>
      </c>
      <c r="J1946" s="1">
        <f t="shared" si="87"/>
        <v>0.99629431750397013</v>
      </c>
    </row>
    <row r="1947" spans="1:10">
      <c r="A1947" s="1">
        <v>8</v>
      </c>
      <c r="B1947" s="1" t="s">
        <v>8</v>
      </c>
      <c r="C1947" s="3">
        <v>42644</v>
      </c>
      <c r="D1947" s="1">
        <v>125.63</v>
      </c>
      <c r="E1947" s="1">
        <v>4.833341121673584</v>
      </c>
      <c r="F1947" s="1">
        <v>4.838660717010498</v>
      </c>
      <c r="G1947" s="1">
        <v>3</v>
      </c>
      <c r="H1947" s="1">
        <v>2</v>
      </c>
      <c r="I1947" s="1">
        <f t="shared" si="88"/>
        <v>4.8429701608770035</v>
      </c>
      <c r="J1947" s="1">
        <f t="shared" si="87"/>
        <v>0.99911016510047523</v>
      </c>
    </row>
    <row r="1948" spans="1:10">
      <c r="A1948" s="1">
        <v>9</v>
      </c>
      <c r="B1948" s="1" t="s">
        <v>9</v>
      </c>
      <c r="C1948" s="3">
        <v>42644</v>
      </c>
      <c r="D1948" s="1">
        <v>125.88699999999999</v>
      </c>
      <c r="E1948" s="1">
        <v>4.8353848457336426</v>
      </c>
      <c r="F1948" s="1">
        <v>4.8296642303466797</v>
      </c>
      <c r="G1948" s="1">
        <v>4</v>
      </c>
      <c r="H1948" s="1">
        <v>3</v>
      </c>
      <c r="I1948" s="1">
        <f t="shared" si="88"/>
        <v>4.8429701608770035</v>
      </c>
      <c r="J1948" s="1">
        <f t="shared" si="87"/>
        <v>0.99725252684028221</v>
      </c>
    </row>
    <row r="1949" spans="1:10">
      <c r="A1949" s="1">
        <v>10</v>
      </c>
      <c r="B1949" s="1" t="s">
        <v>10</v>
      </c>
      <c r="C1949" s="3">
        <v>42644</v>
      </c>
      <c r="D1949" s="1">
        <v>123.23925445705022</v>
      </c>
      <c r="E1949" s="1">
        <v>4.8141274452209473</v>
      </c>
      <c r="F1949" s="1">
        <v>4.8223586082458496</v>
      </c>
      <c r="G1949" s="1">
        <v>4</v>
      </c>
      <c r="H1949" s="1">
        <v>3</v>
      </c>
      <c r="I1949" s="1">
        <f t="shared" si="88"/>
        <v>4.8429701608770035</v>
      </c>
      <c r="J1949" s="1">
        <f t="shared" si="87"/>
        <v>0.99574402650719174</v>
      </c>
    </row>
    <row r="1950" spans="1:10">
      <c r="A1950" s="1">
        <v>11</v>
      </c>
      <c r="B1950" s="1" t="s">
        <v>11</v>
      </c>
      <c r="C1950" s="3">
        <v>42644</v>
      </c>
      <c r="D1950" s="1">
        <v>123.75470046082947</v>
      </c>
      <c r="E1950" s="1">
        <v>4.8183012008666992</v>
      </c>
      <c r="F1950" s="1">
        <v>4.827155590057373</v>
      </c>
      <c r="G1950" s="1">
        <v>4</v>
      </c>
      <c r="H1950" s="1">
        <v>3</v>
      </c>
      <c r="I1950" s="1">
        <f t="shared" si="88"/>
        <v>4.8429701608770035</v>
      </c>
      <c r="J1950" s="1">
        <f t="shared" si="87"/>
        <v>0.99673453060946249</v>
      </c>
    </row>
    <row r="1951" spans="1:10">
      <c r="A1951" s="1">
        <v>12</v>
      </c>
      <c r="B1951" s="1" t="s">
        <v>12</v>
      </c>
      <c r="C1951" s="3">
        <v>42644</v>
      </c>
      <c r="D1951" s="1">
        <v>123.93356321839082</v>
      </c>
      <c r="E1951" s="1">
        <v>4.8197455406188965</v>
      </c>
      <c r="F1951" s="1">
        <v>4.8297028541564941</v>
      </c>
      <c r="G1951" s="1">
        <v>4</v>
      </c>
      <c r="H1951" s="1">
        <v>3</v>
      </c>
      <c r="I1951" s="1">
        <f t="shared" si="88"/>
        <v>4.8429701608770035</v>
      </c>
      <c r="J1951" s="1">
        <f t="shared" si="87"/>
        <v>0.99726050207211958</v>
      </c>
    </row>
    <row r="1952" spans="1:10">
      <c r="A1952" s="1">
        <v>13</v>
      </c>
      <c r="B1952" s="1" t="s">
        <v>13</v>
      </c>
      <c r="C1952" s="3">
        <v>42644</v>
      </c>
      <c r="D1952" s="1">
        <v>131.84101562500001</v>
      </c>
      <c r="E1952" s="1">
        <v>4.881596565246582</v>
      </c>
      <c r="F1952" s="1">
        <v>4.8917570114135742</v>
      </c>
      <c r="G1952" s="1">
        <v>1</v>
      </c>
      <c r="H1952" s="1">
        <v>1</v>
      </c>
      <c r="I1952" s="1">
        <f t="shared" si="88"/>
        <v>4.8429701608770035</v>
      </c>
      <c r="J1952" s="1">
        <f t="shared" si="87"/>
        <v>1.0100737458452018</v>
      </c>
    </row>
    <row r="1953" spans="1:10">
      <c r="A1953" s="1">
        <v>14</v>
      </c>
      <c r="B1953" s="1" t="s">
        <v>14</v>
      </c>
      <c r="C1953" s="3">
        <v>42644</v>
      </c>
      <c r="D1953" s="1">
        <v>125.01993288590603</v>
      </c>
      <c r="E1953" s="1">
        <v>4.8284730911254883</v>
      </c>
      <c r="F1953" s="1">
        <v>4.8321032524108887</v>
      </c>
      <c r="G1953" s="1">
        <v>3</v>
      </c>
      <c r="H1953" s="1">
        <v>2</v>
      </c>
      <c r="I1953" s="1">
        <f t="shared" si="88"/>
        <v>4.8429701608770035</v>
      </c>
      <c r="J1953" s="1">
        <f t="shared" si="87"/>
        <v>0.99775614796186418</v>
      </c>
    </row>
    <row r="1954" spans="1:10">
      <c r="A1954" s="1">
        <v>15</v>
      </c>
      <c r="B1954" s="1" t="s">
        <v>15</v>
      </c>
      <c r="C1954" s="3">
        <v>42644</v>
      </c>
      <c r="D1954" s="1">
        <v>122.61225352112676</v>
      </c>
      <c r="E1954" s="1">
        <v>4.8090271949768066</v>
      </c>
      <c r="F1954" s="1">
        <v>4.823021411895752</v>
      </c>
      <c r="G1954" s="1">
        <v>4</v>
      </c>
      <c r="H1954" s="1">
        <v>3</v>
      </c>
      <c r="I1954" s="1">
        <f t="shared" si="88"/>
        <v>4.8429701608770035</v>
      </c>
      <c r="J1954" s="1">
        <f t="shared" si="87"/>
        <v>0.99588088542390707</v>
      </c>
    </row>
    <row r="1955" spans="1:10">
      <c r="A1955" s="1">
        <v>16</v>
      </c>
      <c r="B1955" s="1" t="s">
        <v>16</v>
      </c>
      <c r="C1955" s="3">
        <v>42644</v>
      </c>
      <c r="D1955" s="1">
        <v>128.41652173913042</v>
      </c>
      <c r="E1955" s="1">
        <v>4.8552789688110352</v>
      </c>
      <c r="F1955" s="1">
        <v>4.8622255325317383</v>
      </c>
      <c r="G1955" s="1">
        <v>2</v>
      </c>
      <c r="H1955" s="1">
        <v>2</v>
      </c>
      <c r="I1955" s="1">
        <f t="shared" si="88"/>
        <v>4.8429701608770035</v>
      </c>
      <c r="J1955" s="1">
        <f t="shared" si="87"/>
        <v>1.0039759426581409</v>
      </c>
    </row>
    <row r="1956" spans="1:10">
      <c r="A1956" s="1">
        <v>17</v>
      </c>
      <c r="B1956" s="1" t="s">
        <v>17</v>
      </c>
      <c r="C1956" s="3">
        <v>42644</v>
      </c>
      <c r="D1956" s="1">
        <v>135.52000000000001</v>
      </c>
      <c r="E1956" s="1">
        <v>4.9091191291809082</v>
      </c>
      <c r="F1956" s="1">
        <v>4.9130516052246094</v>
      </c>
      <c r="G1956" s="1">
        <v>1</v>
      </c>
      <c r="H1956" s="1">
        <v>1</v>
      </c>
      <c r="I1956" s="1">
        <f t="shared" si="88"/>
        <v>4.8429701608770035</v>
      </c>
      <c r="J1956" s="1">
        <f t="shared" si="87"/>
        <v>1.0144707569982043</v>
      </c>
    </row>
    <row r="1957" spans="1:10">
      <c r="A1957" s="1">
        <v>18</v>
      </c>
      <c r="B1957" s="1" t="s">
        <v>18</v>
      </c>
      <c r="C1957" s="3">
        <v>42644</v>
      </c>
      <c r="D1957" s="1">
        <v>125.42003558718862</v>
      </c>
      <c r="E1957" s="1">
        <v>4.8316683769226074</v>
      </c>
      <c r="F1957" s="1">
        <v>4.8350434303283691</v>
      </c>
      <c r="G1957" s="1">
        <v>3</v>
      </c>
      <c r="H1957" s="1">
        <v>2</v>
      </c>
      <c r="I1957" s="1">
        <f t="shared" si="88"/>
        <v>4.8429701608770035</v>
      </c>
      <c r="J1957" s="1">
        <f t="shared" si="87"/>
        <v>0.99836325017802729</v>
      </c>
    </row>
    <row r="1958" spans="1:10">
      <c r="A1958" s="1">
        <v>19</v>
      </c>
      <c r="B1958" s="1" t="s">
        <v>19</v>
      </c>
      <c r="C1958" s="3">
        <v>42644</v>
      </c>
      <c r="D1958" s="1">
        <v>126.94431472081219</v>
      </c>
      <c r="E1958" s="1">
        <v>4.8437485694885254</v>
      </c>
      <c r="F1958" s="1">
        <v>4.8490505218505859</v>
      </c>
      <c r="G1958" s="1">
        <v>3</v>
      </c>
      <c r="H1958" s="1">
        <v>2</v>
      </c>
      <c r="I1958" s="1">
        <f t="shared" si="88"/>
        <v>4.8429701608770035</v>
      </c>
      <c r="J1958" s="1">
        <f t="shared" si="87"/>
        <v>1.0012555024647274</v>
      </c>
    </row>
    <row r="1959" spans="1:10">
      <c r="A1959" s="1">
        <v>20</v>
      </c>
      <c r="B1959" s="1" t="s">
        <v>20</v>
      </c>
      <c r="C1959" s="3">
        <v>42644</v>
      </c>
      <c r="D1959" s="1">
        <v>129.51</v>
      </c>
      <c r="E1959" s="1">
        <v>4.8637580871582031</v>
      </c>
      <c r="F1959" s="1">
        <v>4.8669185638427734</v>
      </c>
      <c r="G1959" s="1">
        <v>2</v>
      </c>
      <c r="H1959" s="1">
        <v>2</v>
      </c>
      <c r="I1959" s="1">
        <f t="shared" si="88"/>
        <v>4.8429701608770035</v>
      </c>
      <c r="J1959" s="1">
        <f t="shared" si="87"/>
        <v>1.0049449825562073</v>
      </c>
    </row>
    <row r="1960" spans="1:10">
      <c r="A1960" s="1">
        <v>21</v>
      </c>
      <c r="B1960" s="1" t="s">
        <v>21</v>
      </c>
      <c r="C1960" s="3">
        <v>42644</v>
      </c>
      <c r="D1960" s="1">
        <v>125.66698412698412</v>
      </c>
      <c r="E1960" s="1">
        <v>4.8336353302001953</v>
      </c>
      <c r="F1960" s="1">
        <v>4.8341445922851563</v>
      </c>
      <c r="G1960" s="1">
        <v>4</v>
      </c>
      <c r="H1960" s="1">
        <v>3</v>
      </c>
      <c r="I1960" s="1">
        <f t="shared" si="88"/>
        <v>4.8429701608770035</v>
      </c>
      <c r="J1960" s="1">
        <f t="shared" si="87"/>
        <v>0.99817765373341694</v>
      </c>
    </row>
    <row r="1961" spans="1:10">
      <c r="A1961" s="1">
        <v>22</v>
      </c>
      <c r="B1961" s="1" t="s">
        <v>22</v>
      </c>
      <c r="C1961" s="3">
        <v>42644</v>
      </c>
      <c r="D1961" s="1">
        <v>124.21947368421051</v>
      </c>
      <c r="E1961" s="1">
        <v>4.8220500946044922</v>
      </c>
      <c r="F1961" s="1">
        <v>4.8300900459289551</v>
      </c>
      <c r="G1961" s="1">
        <v>4</v>
      </c>
      <c r="H1961" s="1">
        <v>3</v>
      </c>
      <c r="I1961" s="1">
        <f t="shared" si="88"/>
        <v>4.8429701608770035</v>
      </c>
      <c r="J1961" s="1">
        <f t="shared" si="87"/>
        <v>0.99734045130979787</v>
      </c>
    </row>
    <row r="1962" spans="1:10">
      <c r="A1962" s="1">
        <v>23</v>
      </c>
      <c r="B1962" s="1" t="s">
        <v>23</v>
      </c>
      <c r="C1962" s="3">
        <v>42644</v>
      </c>
      <c r="D1962" s="1">
        <v>124.71544117647059</v>
      </c>
      <c r="E1962" s="1">
        <v>4.8260345458984375</v>
      </c>
      <c r="F1962" s="1">
        <v>4.8397564888000488</v>
      </c>
      <c r="G1962" s="1">
        <v>4</v>
      </c>
      <c r="H1962" s="1">
        <v>3</v>
      </c>
      <c r="I1962" s="1">
        <f t="shared" si="88"/>
        <v>4.8429701608770035</v>
      </c>
      <c r="J1962" s="1">
        <f t="shared" si="87"/>
        <v>0.99933642538149092</v>
      </c>
    </row>
    <row r="1963" spans="1:10">
      <c r="A1963" s="1">
        <v>24</v>
      </c>
      <c r="B1963" s="1" t="s">
        <v>24</v>
      </c>
      <c r="C1963" s="3">
        <v>42644</v>
      </c>
      <c r="D1963" s="1">
        <v>127.77180327868852</v>
      </c>
      <c r="E1963" s="1">
        <v>4.8502459526062012</v>
      </c>
      <c r="F1963" s="1">
        <v>4.8538651466369629</v>
      </c>
      <c r="G1963" s="1">
        <v>2</v>
      </c>
      <c r="H1963" s="1">
        <v>2</v>
      </c>
      <c r="I1963" s="1">
        <f t="shared" si="88"/>
        <v>4.8429701608770035</v>
      </c>
      <c r="J1963" s="1">
        <f t="shared" si="87"/>
        <v>1.0022496495741338</v>
      </c>
    </row>
    <row r="1964" spans="1:10">
      <c r="A1964" s="1">
        <v>25</v>
      </c>
      <c r="B1964" s="1" t="s">
        <v>25</v>
      </c>
      <c r="C1964" s="3">
        <v>42644</v>
      </c>
      <c r="D1964" s="1">
        <v>126.31021739130436</v>
      </c>
      <c r="E1964" s="1">
        <v>4.8387408256530762</v>
      </c>
      <c r="F1964" s="1">
        <v>4.844240665435791</v>
      </c>
      <c r="G1964" s="1">
        <v>3</v>
      </c>
      <c r="H1964" s="1">
        <v>2</v>
      </c>
      <c r="I1964" s="1">
        <f t="shared" si="88"/>
        <v>4.8429701608770035</v>
      </c>
      <c r="J1964" s="1">
        <f t="shared" si="87"/>
        <v>1.0002623399518442</v>
      </c>
    </row>
    <row r="1965" spans="1:10">
      <c r="A1965" s="1">
        <v>26</v>
      </c>
      <c r="B1965" s="1" t="s">
        <v>26</v>
      </c>
      <c r="C1965" s="3">
        <v>42644</v>
      </c>
      <c r="D1965" s="1">
        <v>123.73</v>
      </c>
      <c r="E1965" s="1">
        <v>4.8181018829345703</v>
      </c>
      <c r="F1965" s="1">
        <v>4.8286142349243164</v>
      </c>
      <c r="G1965" s="1">
        <v>4</v>
      </c>
      <c r="H1965" s="1">
        <v>3</v>
      </c>
      <c r="I1965" s="1">
        <f t="shared" si="88"/>
        <v>4.8429701608770035</v>
      </c>
      <c r="J1965" s="1">
        <f t="shared" si="87"/>
        <v>0.99703571868588858</v>
      </c>
    </row>
    <row r="1966" spans="1:10">
      <c r="A1966" s="1">
        <v>27</v>
      </c>
      <c r="B1966" s="1" t="s">
        <v>27</v>
      </c>
      <c r="C1966" s="3">
        <v>42644</v>
      </c>
      <c r="D1966" s="1">
        <v>124.77617021276598</v>
      </c>
      <c r="E1966" s="1">
        <v>4.8265213966369629</v>
      </c>
      <c r="F1966" s="1">
        <v>4.8338451385498047</v>
      </c>
      <c r="G1966" s="1">
        <v>2</v>
      </c>
      <c r="H1966" s="1">
        <v>2</v>
      </c>
      <c r="I1966" s="1">
        <f t="shared" si="88"/>
        <v>4.8429701608770035</v>
      </c>
      <c r="J1966" s="1">
        <f t="shared" si="87"/>
        <v>0.99811582107176433</v>
      </c>
    </row>
    <row r="1967" spans="1:10">
      <c r="A1967" s="1">
        <v>28</v>
      </c>
      <c r="B1967" s="1" t="s">
        <v>28</v>
      </c>
      <c r="C1967" s="3">
        <v>42644</v>
      </c>
      <c r="D1967" s="1">
        <v>125.04</v>
      </c>
      <c r="E1967" s="1">
        <v>4.8286337852478027</v>
      </c>
      <c r="F1967" s="1">
        <v>4.846062183380127</v>
      </c>
      <c r="G1967" s="1">
        <v>2</v>
      </c>
      <c r="H1967" s="1">
        <v>2</v>
      </c>
      <c r="I1967" s="1">
        <f t="shared" si="88"/>
        <v>4.8429701608770035</v>
      </c>
      <c r="J1967" s="1">
        <f t="shared" si="87"/>
        <v>1.0006384558236807</v>
      </c>
    </row>
    <row r="1968" spans="1:10">
      <c r="A1968" s="1">
        <v>29</v>
      </c>
      <c r="B1968" s="1" t="s">
        <v>29</v>
      </c>
      <c r="C1968" s="3">
        <v>42644</v>
      </c>
      <c r="D1968" s="1">
        <v>123.99083333333334</v>
      </c>
      <c r="E1968" s="1">
        <v>4.8202075958251953</v>
      </c>
      <c r="F1968" s="1">
        <v>4.8183736801147461</v>
      </c>
      <c r="G1968" s="1">
        <v>5</v>
      </c>
      <c r="H1968" s="1">
        <v>4</v>
      </c>
      <c r="I1968" s="1">
        <f t="shared" si="88"/>
        <v>4.8429701608770035</v>
      </c>
      <c r="J1968" s="1">
        <f t="shared" si="87"/>
        <v>0.99492119919281041</v>
      </c>
    </row>
    <row r="1969" spans="1:10">
      <c r="A1969" s="1">
        <v>30</v>
      </c>
      <c r="B1969" s="1" t="s">
        <v>30</v>
      </c>
      <c r="C1969" s="3">
        <v>42644</v>
      </c>
      <c r="D1969" s="1">
        <v>124.03</v>
      </c>
      <c r="E1969" s="1">
        <v>4.8205232620239258</v>
      </c>
      <c r="F1969" s="1">
        <v>4.8338704109191895</v>
      </c>
      <c r="G1969" s="1">
        <v>4</v>
      </c>
      <c r="H1969" s="1">
        <v>3</v>
      </c>
      <c r="I1969" s="1">
        <f t="shared" si="88"/>
        <v>4.8429701608770035</v>
      </c>
      <c r="J1969" s="1">
        <f t="shared" si="87"/>
        <v>0.99812103943333685</v>
      </c>
    </row>
    <row r="1970" spans="1:10">
      <c r="A1970" s="1">
        <v>31</v>
      </c>
      <c r="B1970" s="1" t="s">
        <v>31</v>
      </c>
      <c r="C1970" s="3">
        <v>42644</v>
      </c>
      <c r="D1970" s="1">
        <v>131.12876404494384</v>
      </c>
      <c r="E1970" s="1">
        <v>4.8761796951293945</v>
      </c>
      <c r="F1970" s="1">
        <v>4.8694758415222168</v>
      </c>
      <c r="G1970" s="1">
        <v>2</v>
      </c>
      <c r="H1970" s="1">
        <v>2</v>
      </c>
      <c r="I1970" s="1">
        <f t="shared" si="88"/>
        <v>4.8429701608770035</v>
      </c>
      <c r="J1970" s="1">
        <f t="shared" si="87"/>
        <v>1.005473021671563</v>
      </c>
    </row>
    <row r="1971" spans="1:10">
      <c r="A1971" s="1">
        <v>32</v>
      </c>
      <c r="B1971" s="1" t="s">
        <v>32</v>
      </c>
      <c r="C1971" s="3">
        <v>42644</v>
      </c>
      <c r="D1971" s="1">
        <v>123.39659932659933</v>
      </c>
      <c r="E1971" s="1">
        <v>4.8154034614562988</v>
      </c>
      <c r="F1971" s="1">
        <v>4.8174324035644531</v>
      </c>
      <c r="G1971" s="1">
        <v>4</v>
      </c>
      <c r="H1971" s="1">
        <v>3</v>
      </c>
      <c r="I1971" s="1">
        <f t="shared" si="88"/>
        <v>4.8429701608770035</v>
      </c>
      <c r="J1971" s="1">
        <f t="shared" si="87"/>
        <v>0.99472683983914412</v>
      </c>
    </row>
    <row r="1972" spans="1:10">
      <c r="A1972" s="1">
        <v>33</v>
      </c>
      <c r="B1972" s="1" t="s">
        <v>33</v>
      </c>
      <c r="C1972" s="3">
        <v>42644</v>
      </c>
      <c r="D1972" s="1">
        <v>131.20548319327733</v>
      </c>
      <c r="E1972" s="1">
        <v>4.8767647743225098</v>
      </c>
      <c r="F1972" s="1">
        <v>4.8635149002075195</v>
      </c>
      <c r="G1972" s="1">
        <v>2</v>
      </c>
      <c r="H1972" s="1">
        <v>2</v>
      </c>
      <c r="I1972" s="1">
        <f t="shared" si="88"/>
        <v>4.8429701608770035</v>
      </c>
      <c r="J1972" s="1">
        <f t="shared" si="87"/>
        <v>1.0042421775579959</v>
      </c>
    </row>
    <row r="1973" spans="1:10">
      <c r="A1973" s="1">
        <v>34</v>
      </c>
      <c r="B1973" s="1" t="s">
        <v>34</v>
      </c>
      <c r="C1973" s="3">
        <v>42644</v>
      </c>
      <c r="D1973" s="1">
        <v>122.39</v>
      </c>
      <c r="E1973" s="1">
        <v>4.8072128295898438</v>
      </c>
      <c r="F1973" s="1">
        <v>4.8159365653991699</v>
      </c>
      <c r="G1973" s="1">
        <v>5</v>
      </c>
      <c r="H1973" s="1">
        <v>4</v>
      </c>
      <c r="I1973" s="1">
        <f t="shared" si="88"/>
        <v>4.8429701608770035</v>
      </c>
      <c r="J1973" s="1">
        <f t="shared" si="87"/>
        <v>0.99441797190983761</v>
      </c>
    </row>
    <row r="1974" spans="1:10">
      <c r="A1974" s="1">
        <v>1</v>
      </c>
      <c r="B1974" s="1" t="s">
        <v>1</v>
      </c>
      <c r="C1974" s="3">
        <v>42675</v>
      </c>
      <c r="D1974" s="1">
        <v>120.79827160493828</v>
      </c>
      <c r="E1974" s="1">
        <v>4.7941217422485352</v>
      </c>
      <c r="F1974" s="1">
        <v>4.7974562644958496</v>
      </c>
      <c r="G1974" s="1">
        <v>5</v>
      </c>
      <c r="H1974" s="1">
        <v>4</v>
      </c>
      <c r="I1974" s="1">
        <f>AVERAGE(F1974:F2007)</f>
        <v>4.8460903728709503</v>
      </c>
      <c r="J1974" s="1">
        <f t="shared" si="87"/>
        <v>0.98996425889055617</v>
      </c>
    </row>
    <row r="1975" spans="1:10">
      <c r="A1975" s="1">
        <v>2</v>
      </c>
      <c r="B1975" s="1" t="s">
        <v>2</v>
      </c>
      <c r="C1975" s="3">
        <v>42675</v>
      </c>
      <c r="D1975" s="1">
        <v>124.24982978723403</v>
      </c>
      <c r="E1975" s="1">
        <v>4.8222942352294922</v>
      </c>
      <c r="F1975" s="1">
        <v>4.8291335105895996</v>
      </c>
      <c r="G1975" s="1">
        <v>4</v>
      </c>
      <c r="H1975" s="1">
        <v>3</v>
      </c>
      <c r="I1975" s="1">
        <f>I1974</f>
        <v>4.8460903728709503</v>
      </c>
      <c r="J1975" s="1">
        <f t="shared" si="87"/>
        <v>0.99650091909629313</v>
      </c>
    </row>
    <row r="1976" spans="1:10">
      <c r="A1976" s="1">
        <v>3</v>
      </c>
      <c r="B1976" s="1" t="s">
        <v>3</v>
      </c>
      <c r="C1976" s="3">
        <v>42675</v>
      </c>
      <c r="D1976" s="1">
        <v>131.61703703703702</v>
      </c>
      <c r="E1976" s="1">
        <v>4.8798966407775879</v>
      </c>
      <c r="F1976" s="1">
        <v>4.8800196647644043</v>
      </c>
      <c r="G1976" s="1">
        <v>1</v>
      </c>
      <c r="H1976" s="1">
        <v>1</v>
      </c>
      <c r="I1976" s="1">
        <f t="shared" ref="I1976:I2007" si="89">I1975</f>
        <v>4.8460903728709503</v>
      </c>
      <c r="J1976" s="1">
        <f t="shared" si="87"/>
        <v>1.0070013741558339</v>
      </c>
    </row>
    <row r="1977" spans="1:10">
      <c r="A1977" s="1">
        <v>4</v>
      </c>
      <c r="B1977" s="1" t="s">
        <v>4</v>
      </c>
      <c r="C1977" s="3">
        <v>42675</v>
      </c>
      <c r="D1977" s="1">
        <v>132.36865168539327</v>
      </c>
      <c r="E1977" s="1">
        <v>4.8855910301208496</v>
      </c>
      <c r="F1977" s="1">
        <v>4.8924574851989746</v>
      </c>
      <c r="G1977" s="1">
        <v>1</v>
      </c>
      <c r="H1977" s="1">
        <v>1</v>
      </c>
      <c r="I1977" s="1">
        <f t="shared" si="89"/>
        <v>4.8460903728709503</v>
      </c>
      <c r="J1977" s="1">
        <f t="shared" si="87"/>
        <v>1.0095679421472603</v>
      </c>
    </row>
    <row r="1978" spans="1:10">
      <c r="A1978" s="1">
        <v>5</v>
      </c>
      <c r="B1978" s="1" t="s">
        <v>5</v>
      </c>
      <c r="C1978" s="3">
        <v>42675</v>
      </c>
      <c r="D1978" s="1">
        <v>134.84</v>
      </c>
      <c r="E1978" s="1">
        <v>4.9040889739990234</v>
      </c>
      <c r="F1978" s="1">
        <v>4.8996086120605469</v>
      </c>
      <c r="G1978" s="1">
        <v>1</v>
      </c>
      <c r="H1978" s="1">
        <v>1</v>
      </c>
      <c r="I1978" s="1">
        <f t="shared" si="89"/>
        <v>4.8460903728709503</v>
      </c>
      <c r="J1978" s="1">
        <f t="shared" si="87"/>
        <v>1.0110435908271951</v>
      </c>
    </row>
    <row r="1979" spans="1:10">
      <c r="A1979" s="1">
        <v>6</v>
      </c>
      <c r="B1979" s="1" t="s">
        <v>6</v>
      </c>
      <c r="C1979" s="3">
        <v>42675</v>
      </c>
      <c r="D1979" s="1">
        <v>121.21</v>
      </c>
      <c r="E1979" s="1">
        <v>4.7975244522094727</v>
      </c>
      <c r="F1979" s="1">
        <v>4.8071980476379395</v>
      </c>
      <c r="G1979" s="1">
        <v>5</v>
      </c>
      <c r="H1979" s="1">
        <v>4</v>
      </c>
      <c r="I1979" s="1">
        <f t="shared" si="89"/>
        <v>4.8460903728709503</v>
      </c>
      <c r="J1979" s="1">
        <f t="shared" si="87"/>
        <v>0.9919744944397374</v>
      </c>
    </row>
    <row r="1980" spans="1:10">
      <c r="A1980" s="1">
        <v>7</v>
      </c>
      <c r="B1980" s="1" t="s">
        <v>7</v>
      </c>
      <c r="C1980" s="3">
        <v>42675</v>
      </c>
      <c r="D1980" s="1">
        <v>124.9325</v>
      </c>
      <c r="E1980" s="1">
        <v>4.8277735710144043</v>
      </c>
      <c r="F1980" s="1">
        <v>4.8280582427978516</v>
      </c>
      <c r="G1980" s="1">
        <v>4</v>
      </c>
      <c r="H1980" s="1">
        <v>3</v>
      </c>
      <c r="I1980" s="1">
        <f t="shared" si="89"/>
        <v>4.8460903728709503</v>
      </c>
      <c r="J1980" s="1">
        <f t="shared" si="87"/>
        <v>0.99627903553469721</v>
      </c>
    </row>
    <row r="1981" spans="1:10">
      <c r="A1981" s="1">
        <v>8</v>
      </c>
      <c r="B1981" s="1" t="s">
        <v>8</v>
      </c>
      <c r="C1981" s="3">
        <v>42675</v>
      </c>
      <c r="D1981" s="1">
        <v>125.93</v>
      </c>
      <c r="E1981" s="1">
        <v>4.835726261138916</v>
      </c>
      <c r="F1981" s="1">
        <v>4.8415694236755371</v>
      </c>
      <c r="G1981" s="1">
        <v>3</v>
      </c>
      <c r="H1981" s="1">
        <v>2</v>
      </c>
      <c r="I1981" s="1">
        <f t="shared" si="89"/>
        <v>4.8460903728709503</v>
      </c>
      <c r="J1981" s="1">
        <f t="shared" si="87"/>
        <v>0.99906709350268785</v>
      </c>
    </row>
    <row r="1982" spans="1:10">
      <c r="A1982" s="1">
        <v>9</v>
      </c>
      <c r="B1982" s="1" t="s">
        <v>9</v>
      </c>
      <c r="C1982" s="3">
        <v>42675</v>
      </c>
      <c r="D1982" s="1">
        <v>126.53299999999999</v>
      </c>
      <c r="E1982" s="1">
        <v>4.8405032157897949</v>
      </c>
      <c r="F1982" s="1">
        <v>4.8325376510620117</v>
      </c>
      <c r="G1982" s="1">
        <v>4</v>
      </c>
      <c r="H1982" s="1">
        <v>3</v>
      </c>
      <c r="I1982" s="1">
        <f t="shared" si="89"/>
        <v>4.8460903728709503</v>
      </c>
      <c r="J1982" s="1">
        <f t="shared" si="87"/>
        <v>0.99720336998154047</v>
      </c>
    </row>
    <row r="1983" spans="1:10">
      <c r="A1983" s="1">
        <v>10</v>
      </c>
      <c r="B1983" s="1" t="s">
        <v>10</v>
      </c>
      <c r="C1983" s="3">
        <v>42675</v>
      </c>
      <c r="D1983" s="1">
        <v>123.9204267963263</v>
      </c>
      <c r="E1983" s="1">
        <v>4.8196396827697754</v>
      </c>
      <c r="F1983" s="1">
        <v>4.8252830505371094</v>
      </c>
      <c r="G1983" s="1">
        <v>4</v>
      </c>
      <c r="H1983" s="1">
        <v>3</v>
      </c>
      <c r="I1983" s="1">
        <f t="shared" si="89"/>
        <v>4.8460903728709503</v>
      </c>
      <c r="J1983" s="1">
        <f t="shared" si="87"/>
        <v>0.99570636931363821</v>
      </c>
    </row>
    <row r="1984" spans="1:10">
      <c r="A1984" s="1">
        <v>11</v>
      </c>
      <c r="B1984" s="1" t="s">
        <v>11</v>
      </c>
      <c r="C1984" s="3">
        <v>42675</v>
      </c>
      <c r="D1984" s="1">
        <v>124.45331797235021</v>
      </c>
      <c r="E1984" s="1">
        <v>4.8239307403564453</v>
      </c>
      <c r="F1984" s="1">
        <v>4.8299694061279297</v>
      </c>
      <c r="G1984" s="1">
        <v>4</v>
      </c>
      <c r="H1984" s="1">
        <v>3</v>
      </c>
      <c r="I1984" s="1">
        <f t="shared" si="89"/>
        <v>4.8460903728709503</v>
      </c>
      <c r="J1984" s="1">
        <f t="shared" si="87"/>
        <v>0.99667340773641611</v>
      </c>
    </row>
    <row r="1985" spans="1:10">
      <c r="A1985" s="1">
        <v>12</v>
      </c>
      <c r="B1985" s="1" t="s">
        <v>12</v>
      </c>
      <c r="C1985" s="3">
        <v>42675</v>
      </c>
      <c r="D1985" s="1">
        <v>124.34482758620689</v>
      </c>
      <c r="E1985" s="1">
        <v>4.8230586051940918</v>
      </c>
      <c r="F1985" s="1">
        <v>4.8326449394226074</v>
      </c>
      <c r="G1985" s="1">
        <v>4</v>
      </c>
      <c r="H1985" s="1">
        <v>3</v>
      </c>
      <c r="I1985" s="1">
        <f t="shared" si="89"/>
        <v>4.8460903728709503</v>
      </c>
      <c r="J1985" s="1">
        <f t="shared" si="87"/>
        <v>0.99722550913957109</v>
      </c>
    </row>
    <row r="1986" spans="1:10">
      <c r="A1986" s="1">
        <v>13</v>
      </c>
      <c r="B1986" s="1" t="s">
        <v>13</v>
      </c>
      <c r="C1986" s="3">
        <v>42675</v>
      </c>
      <c r="D1986" s="1">
        <v>131.93382812500002</v>
      </c>
      <c r="E1986" s="1">
        <v>4.8823003768920898</v>
      </c>
      <c r="F1986" s="1">
        <v>4.8954453468322754</v>
      </c>
      <c r="G1986" s="1">
        <v>1</v>
      </c>
      <c r="H1986" s="1">
        <v>1</v>
      </c>
      <c r="I1986" s="1">
        <f t="shared" si="89"/>
        <v>4.8460903728709503</v>
      </c>
      <c r="J1986" s="1">
        <f t="shared" si="87"/>
        <v>1.0101844930993489</v>
      </c>
    </row>
    <row r="1987" spans="1:10">
      <c r="A1987" s="1">
        <v>14</v>
      </c>
      <c r="B1987" s="1" t="s">
        <v>14</v>
      </c>
      <c r="C1987" s="3">
        <v>42675</v>
      </c>
      <c r="D1987" s="1">
        <v>125.31865771812079</v>
      </c>
      <c r="E1987" s="1">
        <v>4.8308596611022949</v>
      </c>
      <c r="F1987" s="1">
        <v>4.8355579376220703</v>
      </c>
      <c r="G1987" s="1">
        <v>3</v>
      </c>
      <c r="H1987" s="1">
        <v>2</v>
      </c>
      <c r="I1987" s="1">
        <f t="shared" si="89"/>
        <v>4.8460903728709503</v>
      </c>
      <c r="J1987" s="1">
        <f t="shared" ref="J1987:J2050" si="90">F1987/I1987</f>
        <v>0.99782661187916721</v>
      </c>
    </row>
    <row r="1988" spans="1:10">
      <c r="A1988" s="1">
        <v>15</v>
      </c>
      <c r="B1988" s="1" t="s">
        <v>15</v>
      </c>
      <c r="C1988" s="3">
        <v>42675</v>
      </c>
      <c r="D1988" s="1">
        <v>123.04704225352114</v>
      </c>
      <c r="E1988" s="1">
        <v>4.8125667572021484</v>
      </c>
      <c r="F1988" s="1">
        <v>4.8260293006896973</v>
      </c>
      <c r="G1988" s="1">
        <v>4</v>
      </c>
      <c r="H1988" s="1">
        <v>3</v>
      </c>
      <c r="I1988" s="1">
        <f t="shared" si="89"/>
        <v>4.8460903728709503</v>
      </c>
      <c r="J1988" s="1">
        <f t="shared" si="90"/>
        <v>0.99586035945727347</v>
      </c>
    </row>
    <row r="1989" spans="1:10">
      <c r="A1989" s="1">
        <v>16</v>
      </c>
      <c r="B1989" s="1" t="s">
        <v>16</v>
      </c>
      <c r="C1989" s="3">
        <v>42675</v>
      </c>
      <c r="D1989" s="1">
        <v>128.68521739130435</v>
      </c>
      <c r="E1989" s="1">
        <v>4.8573694229125977</v>
      </c>
      <c r="F1989" s="1">
        <v>4.8654003143310547</v>
      </c>
      <c r="G1989" s="1">
        <v>2</v>
      </c>
      <c r="H1989" s="1">
        <v>2</v>
      </c>
      <c r="I1989" s="1">
        <f t="shared" si="89"/>
        <v>4.8460903728709503</v>
      </c>
      <c r="J1989" s="1">
        <f t="shared" si="90"/>
        <v>1.0039846432844513</v>
      </c>
    </row>
    <row r="1990" spans="1:10">
      <c r="A1990" s="1">
        <v>17</v>
      </c>
      <c r="B1990" s="1" t="s">
        <v>17</v>
      </c>
      <c r="C1990" s="3">
        <v>42675</v>
      </c>
      <c r="D1990" s="1">
        <v>136.04</v>
      </c>
      <c r="E1990" s="1">
        <v>4.9129490852355957</v>
      </c>
      <c r="F1990" s="1">
        <v>4.9164290428161621</v>
      </c>
      <c r="G1990" s="1">
        <v>1</v>
      </c>
      <c r="H1990" s="1">
        <v>1</v>
      </c>
      <c r="I1990" s="1">
        <f t="shared" si="89"/>
        <v>4.8460903728709503</v>
      </c>
      <c r="J1990" s="1">
        <f t="shared" si="90"/>
        <v>1.0145145188251083</v>
      </c>
    </row>
    <row r="1991" spans="1:10">
      <c r="A1991" s="1">
        <v>18</v>
      </c>
      <c r="B1991" s="1" t="s">
        <v>18</v>
      </c>
      <c r="C1991" s="3">
        <v>42675</v>
      </c>
      <c r="D1991" s="1">
        <v>126.50330960854092</v>
      </c>
      <c r="E1991" s="1">
        <v>4.840268611907959</v>
      </c>
      <c r="F1991" s="1">
        <v>4.8384814262390137</v>
      </c>
      <c r="G1991" s="1">
        <v>3</v>
      </c>
      <c r="H1991" s="1">
        <v>2</v>
      </c>
      <c r="I1991" s="1">
        <f t="shared" si="89"/>
        <v>4.8460903728709503</v>
      </c>
      <c r="J1991" s="1">
        <f t="shared" si="90"/>
        <v>0.99842987933643734</v>
      </c>
    </row>
    <row r="1992" spans="1:10">
      <c r="A1992" s="1">
        <v>19</v>
      </c>
      <c r="B1992" s="1" t="s">
        <v>19</v>
      </c>
      <c r="C1992" s="3">
        <v>42675</v>
      </c>
      <c r="D1992" s="1">
        <v>127.52258883248732</v>
      </c>
      <c r="E1992" s="1">
        <v>4.8482933044433594</v>
      </c>
      <c r="F1992" s="1">
        <v>4.8521089553833008</v>
      </c>
      <c r="G1992" s="1">
        <v>3</v>
      </c>
      <c r="H1992" s="1">
        <v>2</v>
      </c>
      <c r="I1992" s="1">
        <f t="shared" si="89"/>
        <v>4.8460903728709503</v>
      </c>
      <c r="J1992" s="1">
        <f t="shared" si="90"/>
        <v>1.0012419459913591</v>
      </c>
    </row>
    <row r="1993" spans="1:10">
      <c r="A1993" s="1">
        <v>20</v>
      </c>
      <c r="B1993" s="1" t="s">
        <v>20</v>
      </c>
      <c r="C1993" s="3">
        <v>42675</v>
      </c>
      <c r="D1993" s="1">
        <v>129.85</v>
      </c>
      <c r="E1993" s="1">
        <v>4.8663797378540039</v>
      </c>
      <c r="F1993" s="1">
        <v>4.8697032928466797</v>
      </c>
      <c r="G1993" s="1">
        <v>2</v>
      </c>
      <c r="H1993" s="1">
        <v>2</v>
      </c>
      <c r="I1993" s="1">
        <f t="shared" si="89"/>
        <v>4.8460903728709503</v>
      </c>
      <c r="J1993" s="1">
        <f t="shared" si="90"/>
        <v>1.0048725711158664</v>
      </c>
    </row>
    <row r="1994" spans="1:10">
      <c r="A1994" s="1">
        <v>21</v>
      </c>
      <c r="B1994" s="1" t="s">
        <v>21</v>
      </c>
      <c r="C1994" s="3">
        <v>42675</v>
      </c>
      <c r="D1994" s="1">
        <v>126.18999999999998</v>
      </c>
      <c r="E1994" s="1">
        <v>4.8377885818481445</v>
      </c>
      <c r="F1994" s="1">
        <v>4.8367085456848145</v>
      </c>
      <c r="G1994" s="1">
        <v>4</v>
      </c>
      <c r="H1994" s="1">
        <v>3</v>
      </c>
      <c r="I1994" s="1">
        <f t="shared" si="89"/>
        <v>4.8460903728709503</v>
      </c>
      <c r="J1994" s="1">
        <f t="shared" si="90"/>
        <v>0.99806404204951349</v>
      </c>
    </row>
    <row r="1995" spans="1:10">
      <c r="A1995" s="1">
        <v>22</v>
      </c>
      <c r="B1995" s="1" t="s">
        <v>22</v>
      </c>
      <c r="C1995" s="3">
        <v>42675</v>
      </c>
      <c r="D1995" s="1">
        <v>124.46149122807017</v>
      </c>
      <c r="E1995" s="1">
        <v>4.8239965438842773</v>
      </c>
      <c r="F1995" s="1">
        <v>4.8329033851623535</v>
      </c>
      <c r="G1995" s="1">
        <v>4</v>
      </c>
      <c r="H1995" s="1">
        <v>3</v>
      </c>
      <c r="I1995" s="1">
        <f t="shared" si="89"/>
        <v>4.8460903728709503</v>
      </c>
      <c r="J1995" s="1">
        <f t="shared" si="90"/>
        <v>0.99727883991136046</v>
      </c>
    </row>
    <row r="1996" spans="1:10">
      <c r="A1996" s="1">
        <v>23</v>
      </c>
      <c r="B1996" s="1" t="s">
        <v>23</v>
      </c>
      <c r="C1996" s="3">
        <v>42675</v>
      </c>
      <c r="D1996" s="1">
        <v>125.70191176470588</v>
      </c>
      <c r="E1996" s="1">
        <v>4.8339133262634277</v>
      </c>
      <c r="F1996" s="1">
        <v>4.8424196243286133</v>
      </c>
      <c r="G1996" s="1">
        <v>4</v>
      </c>
      <c r="H1996" s="1">
        <v>3</v>
      </c>
      <c r="I1996" s="1">
        <f t="shared" si="89"/>
        <v>4.8460903728709503</v>
      </c>
      <c r="J1996" s="1">
        <f t="shared" si="90"/>
        <v>0.9992425340305483</v>
      </c>
    </row>
    <row r="1997" spans="1:10">
      <c r="A1997" s="1">
        <v>24</v>
      </c>
      <c r="B1997" s="1" t="s">
        <v>24</v>
      </c>
      <c r="C1997" s="3">
        <v>42675</v>
      </c>
      <c r="D1997" s="1">
        <v>127.84114754098363</v>
      </c>
      <c r="E1997" s="1">
        <v>4.8507885932922363</v>
      </c>
      <c r="F1997" s="1">
        <v>4.8569788932800293</v>
      </c>
      <c r="G1997" s="1">
        <v>2</v>
      </c>
      <c r="H1997" s="1">
        <v>2</v>
      </c>
      <c r="I1997" s="1">
        <f t="shared" si="89"/>
        <v>4.8460903728709503</v>
      </c>
      <c r="J1997" s="1">
        <f t="shared" si="90"/>
        <v>1.0022468669734337</v>
      </c>
    </row>
    <row r="1998" spans="1:10">
      <c r="A1998" s="1">
        <v>25</v>
      </c>
      <c r="B1998" s="1" t="s">
        <v>25</v>
      </c>
      <c r="C1998" s="3">
        <v>42675</v>
      </c>
      <c r="D1998" s="1">
        <v>127.75917391304348</v>
      </c>
      <c r="E1998" s="1">
        <v>4.8501472473144531</v>
      </c>
      <c r="F1998" s="1">
        <v>4.8476457595825195</v>
      </c>
      <c r="G1998" s="1">
        <v>3</v>
      </c>
      <c r="H1998" s="1">
        <v>2</v>
      </c>
      <c r="I1998" s="1">
        <f t="shared" si="89"/>
        <v>4.8460903728709503</v>
      </c>
      <c r="J1998" s="1">
        <f t="shared" si="90"/>
        <v>1.0003209570172849</v>
      </c>
    </row>
    <row r="1999" spans="1:10">
      <c r="A1999" s="1">
        <v>26</v>
      </c>
      <c r="B1999" s="1" t="s">
        <v>26</v>
      </c>
      <c r="C1999" s="3">
        <v>42675</v>
      </c>
      <c r="D1999" s="1">
        <v>124.3</v>
      </c>
      <c r="E1999" s="1">
        <v>4.8226981163024902</v>
      </c>
      <c r="F1999" s="1">
        <v>4.8317294120788574</v>
      </c>
      <c r="G1999" s="1">
        <v>4</v>
      </c>
      <c r="H1999" s="1">
        <v>3</v>
      </c>
      <c r="I1999" s="1">
        <f t="shared" si="89"/>
        <v>4.8460903728709503</v>
      </c>
      <c r="J1999" s="1">
        <f t="shared" si="90"/>
        <v>0.99703658832437636</v>
      </c>
    </row>
    <row r="2000" spans="1:10">
      <c r="A2000" s="1">
        <v>27</v>
      </c>
      <c r="B2000" s="1" t="s">
        <v>27</v>
      </c>
      <c r="C2000" s="3">
        <v>42675</v>
      </c>
      <c r="D2000" s="1">
        <v>125.33148936170213</v>
      </c>
      <c r="E2000" s="1">
        <v>4.8309621810913086</v>
      </c>
      <c r="F2000" s="1">
        <v>4.8372998237609863</v>
      </c>
      <c r="G2000" s="1">
        <v>2</v>
      </c>
      <c r="H2000" s="1">
        <v>2</v>
      </c>
      <c r="I2000" s="1">
        <f t="shared" si="89"/>
        <v>4.8460903728709503</v>
      </c>
      <c r="J2000" s="1">
        <f t="shared" si="90"/>
        <v>0.99818605340932665</v>
      </c>
    </row>
    <row r="2001" spans="1:10">
      <c r="A2001" s="1">
        <v>28</v>
      </c>
      <c r="B2001" s="1" t="s">
        <v>28</v>
      </c>
      <c r="C2001" s="3">
        <v>42675</v>
      </c>
      <c r="D2001" s="1">
        <v>125.65</v>
      </c>
      <c r="E2001" s="1">
        <v>4.8335003852844238</v>
      </c>
      <c r="F2001" s="1">
        <v>4.8494672775268555</v>
      </c>
      <c r="G2001" s="1">
        <v>2</v>
      </c>
      <c r="H2001" s="1">
        <v>2</v>
      </c>
      <c r="I2001" s="1">
        <f t="shared" si="89"/>
        <v>4.8460903728709503</v>
      </c>
      <c r="J2001" s="1">
        <f t="shared" si="90"/>
        <v>1.0006968307225159</v>
      </c>
    </row>
    <row r="2002" spans="1:10">
      <c r="A2002" s="1">
        <v>29</v>
      </c>
      <c r="B2002" s="1" t="s">
        <v>29</v>
      </c>
      <c r="C2002" s="3">
        <v>42675</v>
      </c>
      <c r="D2002" s="1">
        <v>123.26166666666666</v>
      </c>
      <c r="E2002" s="1">
        <v>4.8143095970153809</v>
      </c>
      <c r="F2002" s="1">
        <v>4.8211421966552734</v>
      </c>
      <c r="G2002" s="1">
        <v>5</v>
      </c>
      <c r="H2002" s="1">
        <v>4</v>
      </c>
      <c r="I2002" s="1">
        <f t="shared" si="89"/>
        <v>4.8460903728709503</v>
      </c>
      <c r="J2002" s="1">
        <f t="shared" si="90"/>
        <v>0.99485189620991388</v>
      </c>
    </row>
    <row r="2003" spans="1:10">
      <c r="A2003" s="1">
        <v>30</v>
      </c>
      <c r="B2003" s="1" t="s">
        <v>30</v>
      </c>
      <c r="C2003" s="3">
        <v>42675</v>
      </c>
      <c r="D2003" s="1">
        <v>127.58</v>
      </c>
      <c r="E2003" s="1">
        <v>4.8487434387207031</v>
      </c>
      <c r="F2003" s="1">
        <v>4.836707592010498</v>
      </c>
      <c r="G2003" s="1">
        <v>4</v>
      </c>
      <c r="H2003" s="1">
        <v>3</v>
      </c>
      <c r="I2003" s="1">
        <f t="shared" si="89"/>
        <v>4.8460903728709503</v>
      </c>
      <c r="J2003" s="1">
        <f t="shared" si="90"/>
        <v>0.99806384525699765</v>
      </c>
    </row>
    <row r="2004" spans="1:10">
      <c r="A2004" s="1">
        <v>31</v>
      </c>
      <c r="B2004" s="1" t="s">
        <v>31</v>
      </c>
      <c r="C2004" s="3">
        <v>42675</v>
      </c>
      <c r="D2004" s="1">
        <v>132.60146067415729</v>
      </c>
      <c r="E2004" s="1">
        <v>4.8873481750488281</v>
      </c>
      <c r="F2004" s="1">
        <v>4.872622013092041</v>
      </c>
      <c r="G2004" s="1">
        <v>2</v>
      </c>
      <c r="H2004" s="1">
        <v>2</v>
      </c>
      <c r="I2004" s="1">
        <f t="shared" si="89"/>
        <v>4.8460903728709503</v>
      </c>
      <c r="J2004" s="1">
        <f t="shared" si="90"/>
        <v>1.0054748546105574</v>
      </c>
    </row>
    <row r="2005" spans="1:10">
      <c r="A2005" s="1">
        <v>32</v>
      </c>
      <c r="B2005" s="1" t="s">
        <v>32</v>
      </c>
      <c r="C2005" s="3">
        <v>42675</v>
      </c>
      <c r="D2005" s="1">
        <v>124.08303030303031</v>
      </c>
      <c r="E2005" s="1">
        <v>4.820950984954834</v>
      </c>
      <c r="F2005" s="1">
        <v>4.8205571174621582</v>
      </c>
      <c r="G2005" s="1">
        <v>4</v>
      </c>
      <c r="H2005" s="1">
        <v>3</v>
      </c>
      <c r="I2005" s="1">
        <f t="shared" si="89"/>
        <v>4.8460903728709503</v>
      </c>
      <c r="J2005" s="1">
        <f t="shared" si="90"/>
        <v>0.99473116400145345</v>
      </c>
    </row>
    <row r="2006" spans="1:10">
      <c r="A2006" s="1">
        <v>33</v>
      </c>
      <c r="B2006" s="1" t="s">
        <v>33</v>
      </c>
      <c r="C2006" s="3">
        <v>42675</v>
      </c>
      <c r="D2006" s="1">
        <v>132.20023109243698</v>
      </c>
      <c r="E2006" s="1">
        <v>4.8843178749084473</v>
      </c>
      <c r="F2006" s="1">
        <v>4.867095947265625</v>
      </c>
      <c r="G2006" s="1">
        <v>2</v>
      </c>
      <c r="H2006" s="1">
        <v>2</v>
      </c>
      <c r="I2006" s="1">
        <f t="shared" si="89"/>
        <v>4.8460903728709503</v>
      </c>
      <c r="J2006" s="1">
        <f t="shared" si="90"/>
        <v>1.0043345403775932</v>
      </c>
    </row>
    <row r="2007" spans="1:10">
      <c r="A2007" s="1">
        <v>34</v>
      </c>
      <c r="B2007" s="1" t="s">
        <v>34</v>
      </c>
      <c r="C2007" s="3">
        <v>42675</v>
      </c>
      <c r="D2007" s="1">
        <v>122.78</v>
      </c>
      <c r="E2007" s="1">
        <v>4.810394287109375</v>
      </c>
      <c r="F2007" s="1">
        <v>4.8187031745910645</v>
      </c>
      <c r="G2007" s="1">
        <v>5</v>
      </c>
      <c r="H2007" s="1">
        <v>4</v>
      </c>
      <c r="I2007" s="1">
        <f t="shared" si="89"/>
        <v>4.8460903728709503</v>
      </c>
      <c r="J2007" s="1">
        <f t="shared" si="90"/>
        <v>0.9943485993506842</v>
      </c>
    </row>
    <row r="2008" spans="1:10">
      <c r="A2008" s="1">
        <v>1</v>
      </c>
      <c r="B2008" s="1" t="s">
        <v>1</v>
      </c>
      <c r="C2008" s="3">
        <v>42705</v>
      </c>
      <c r="D2008" s="1">
        <v>122.14864197530864</v>
      </c>
      <c r="E2008" s="1">
        <v>4.8052387237548828</v>
      </c>
      <c r="F2008" s="1">
        <v>4.8003530502319336</v>
      </c>
      <c r="G2008" s="1">
        <v>5</v>
      </c>
      <c r="H2008" s="1">
        <v>4</v>
      </c>
      <c r="I2008" s="1">
        <f>AVERAGE(F2008:F2041)</f>
        <v>4.8491589321809654</v>
      </c>
      <c r="J2008" s="1">
        <f t="shared" si="90"/>
        <v>0.98993518615668863</v>
      </c>
    </row>
    <row r="2009" spans="1:10">
      <c r="A2009" s="1">
        <v>2</v>
      </c>
      <c r="B2009" s="1" t="s">
        <v>2</v>
      </c>
      <c r="C2009" s="3">
        <v>42705</v>
      </c>
      <c r="D2009" s="1">
        <v>125.09148936170212</v>
      </c>
      <c r="E2009" s="1">
        <v>4.829045295715332</v>
      </c>
      <c r="F2009" s="1">
        <v>4.8320331573486328</v>
      </c>
      <c r="G2009" s="1">
        <v>4</v>
      </c>
      <c r="H2009" s="1">
        <v>3</v>
      </c>
      <c r="I2009" s="1">
        <f>I2008</f>
        <v>4.8491589321809654</v>
      </c>
      <c r="J2009" s="1">
        <f t="shared" si="90"/>
        <v>0.99646829995224961</v>
      </c>
    </row>
    <row r="2010" spans="1:10">
      <c r="A2010" s="1">
        <v>3</v>
      </c>
      <c r="B2010" s="1" t="s">
        <v>3</v>
      </c>
      <c r="C2010" s="3">
        <v>42705</v>
      </c>
      <c r="D2010" s="1">
        <v>133.69203703703701</v>
      </c>
      <c r="E2010" s="1">
        <v>4.8955388069152832</v>
      </c>
      <c r="F2010" s="1">
        <v>4.8839125633239746</v>
      </c>
      <c r="G2010" s="1">
        <v>1</v>
      </c>
      <c r="H2010" s="1">
        <v>1</v>
      </c>
      <c r="I2010" s="1">
        <f t="shared" ref="I2010:I2041" si="91">I2009</f>
        <v>4.8491589321809654</v>
      </c>
      <c r="J2010" s="1">
        <f t="shared" si="90"/>
        <v>1.0071669400052801</v>
      </c>
    </row>
    <row r="2011" spans="1:10">
      <c r="A2011" s="1">
        <v>4</v>
      </c>
      <c r="B2011" s="1" t="s">
        <v>4</v>
      </c>
      <c r="C2011" s="3">
        <v>42705</v>
      </c>
      <c r="D2011" s="1">
        <v>133.1781647940075</v>
      </c>
      <c r="E2011" s="1">
        <v>4.8916878700256348</v>
      </c>
      <c r="F2011" s="1">
        <v>4.8956995010375977</v>
      </c>
      <c r="G2011" s="1">
        <v>1</v>
      </c>
      <c r="H2011" s="1">
        <v>1</v>
      </c>
      <c r="I2011" s="1">
        <f t="shared" si="91"/>
        <v>4.8491589321809654</v>
      </c>
      <c r="J2011" s="1">
        <f t="shared" si="90"/>
        <v>1.0095976579665744</v>
      </c>
    </row>
    <row r="2012" spans="1:10">
      <c r="A2012" s="1">
        <v>5</v>
      </c>
      <c r="B2012" s="1" t="s">
        <v>5</v>
      </c>
      <c r="C2012" s="3">
        <v>42705</v>
      </c>
      <c r="D2012" s="1">
        <v>135.03</v>
      </c>
      <c r="E2012" s="1">
        <v>4.9054970741271973</v>
      </c>
      <c r="F2012" s="1">
        <v>4.9033174514770508</v>
      </c>
      <c r="G2012" s="1">
        <v>1</v>
      </c>
      <c r="H2012" s="1">
        <v>1</v>
      </c>
      <c r="I2012" s="1">
        <f t="shared" si="91"/>
        <v>4.8491589321809654</v>
      </c>
      <c r="J2012" s="1">
        <f t="shared" si="90"/>
        <v>1.0111686418311983</v>
      </c>
    </row>
    <row r="2013" spans="1:10">
      <c r="A2013" s="1">
        <v>6</v>
      </c>
      <c r="B2013" s="1" t="s">
        <v>6</v>
      </c>
      <c r="C2013" s="3">
        <v>42705</v>
      </c>
      <c r="D2013" s="1">
        <v>121.78</v>
      </c>
      <c r="E2013" s="1">
        <v>4.8022160530090332</v>
      </c>
      <c r="F2013" s="1">
        <v>4.8100857734680176</v>
      </c>
      <c r="G2013" s="1">
        <v>5</v>
      </c>
      <c r="H2013" s="1">
        <v>4</v>
      </c>
      <c r="I2013" s="1">
        <f t="shared" si="91"/>
        <v>4.8491589321809654</v>
      </c>
      <c r="J2013" s="1">
        <f t="shared" si="90"/>
        <v>0.9919422812781733</v>
      </c>
    </row>
    <row r="2014" spans="1:10">
      <c r="A2014" s="1">
        <v>7</v>
      </c>
      <c r="B2014" s="1" t="s">
        <v>7</v>
      </c>
      <c r="C2014" s="3">
        <v>42705</v>
      </c>
      <c r="D2014" s="1">
        <v>125.7175</v>
      </c>
      <c r="E2014" s="1">
        <v>4.8340373039245605</v>
      </c>
      <c r="F2014" s="1">
        <v>4.8310346603393555</v>
      </c>
      <c r="G2014" s="1">
        <v>4</v>
      </c>
      <c r="H2014" s="1">
        <v>3</v>
      </c>
      <c r="I2014" s="1">
        <f t="shared" si="91"/>
        <v>4.8491589321809654</v>
      </c>
      <c r="J2014" s="1">
        <f t="shared" si="90"/>
        <v>0.99626238857189642</v>
      </c>
    </row>
    <row r="2015" spans="1:10">
      <c r="A2015" s="1">
        <v>8</v>
      </c>
      <c r="B2015" s="1" t="s">
        <v>8</v>
      </c>
      <c r="C2015" s="3">
        <v>42705</v>
      </c>
      <c r="D2015" s="1">
        <v>126.27</v>
      </c>
      <c r="E2015" s="1">
        <v>4.8384222984313965</v>
      </c>
      <c r="F2015" s="1">
        <v>4.8444428443908691</v>
      </c>
      <c r="G2015" s="1">
        <v>3</v>
      </c>
      <c r="H2015" s="1">
        <v>2</v>
      </c>
      <c r="I2015" s="1">
        <f t="shared" si="91"/>
        <v>4.8491589321809654</v>
      </c>
      <c r="J2015" s="1">
        <f t="shared" si="90"/>
        <v>0.99902744210778527</v>
      </c>
    </row>
    <row r="2016" spans="1:10">
      <c r="A2016" s="1">
        <v>9</v>
      </c>
      <c r="B2016" s="1" t="s">
        <v>9</v>
      </c>
      <c r="C2016" s="3">
        <v>42705</v>
      </c>
      <c r="D2016" s="1">
        <v>126.92399999999999</v>
      </c>
      <c r="E2016" s="1">
        <v>4.8435883522033691</v>
      </c>
      <c r="F2016" s="1">
        <v>4.8353710174560547</v>
      </c>
      <c r="G2016" s="1">
        <v>4</v>
      </c>
      <c r="H2016" s="1">
        <v>3</v>
      </c>
      <c r="I2016" s="1">
        <f t="shared" si="91"/>
        <v>4.8491589321809654</v>
      </c>
      <c r="J2016" s="1">
        <f t="shared" si="90"/>
        <v>0.99715663789994413</v>
      </c>
    </row>
    <row r="2017" spans="1:10">
      <c r="A2017" s="1">
        <v>10</v>
      </c>
      <c r="B2017" s="1" t="s">
        <v>10</v>
      </c>
      <c r="C2017" s="3">
        <v>42705</v>
      </c>
      <c r="D2017" s="1">
        <v>124.35899513776337</v>
      </c>
      <c r="E2017" s="1">
        <v>4.8231725692749023</v>
      </c>
      <c r="F2017" s="1">
        <v>4.8281879425048828</v>
      </c>
      <c r="G2017" s="1">
        <v>4</v>
      </c>
      <c r="H2017" s="1">
        <v>3</v>
      </c>
      <c r="I2017" s="1">
        <f t="shared" si="91"/>
        <v>4.8491589321809654</v>
      </c>
      <c r="J2017" s="1">
        <f t="shared" si="90"/>
        <v>0.99567533463650559</v>
      </c>
    </row>
    <row r="2018" spans="1:10">
      <c r="A2018" s="1">
        <v>11</v>
      </c>
      <c r="B2018" s="1" t="s">
        <v>11</v>
      </c>
      <c r="C2018" s="3">
        <v>42705</v>
      </c>
      <c r="D2018" s="1">
        <v>124.71287250384023</v>
      </c>
      <c r="E2018" s="1">
        <v>4.8260140419006348</v>
      </c>
      <c r="F2018" s="1">
        <v>4.8327474594116211</v>
      </c>
      <c r="G2018" s="1">
        <v>4</v>
      </c>
      <c r="H2018" s="1">
        <v>3</v>
      </c>
      <c r="I2018" s="1">
        <f t="shared" si="91"/>
        <v>4.8491589321809654</v>
      </c>
      <c r="J2018" s="1">
        <f t="shared" si="90"/>
        <v>0.99661560427305629</v>
      </c>
    </row>
    <row r="2019" spans="1:10">
      <c r="A2019" s="1">
        <v>12</v>
      </c>
      <c r="B2019" s="1" t="s">
        <v>12</v>
      </c>
      <c r="C2019" s="3">
        <v>42705</v>
      </c>
      <c r="D2019" s="1">
        <v>125.03949233716475</v>
      </c>
      <c r="E2019" s="1">
        <v>4.8286294937133789</v>
      </c>
      <c r="F2019" s="1">
        <v>4.8355493545532227</v>
      </c>
      <c r="G2019" s="1">
        <v>4</v>
      </c>
      <c r="H2019" s="1">
        <v>3</v>
      </c>
      <c r="I2019" s="1">
        <f t="shared" si="91"/>
        <v>4.8491589321809654</v>
      </c>
      <c r="J2019" s="1">
        <f t="shared" si="90"/>
        <v>0.99719341481314949</v>
      </c>
    </row>
    <row r="2020" spans="1:10">
      <c r="A2020" s="1">
        <v>13</v>
      </c>
      <c r="B2020" s="1" t="s">
        <v>13</v>
      </c>
      <c r="C2020" s="3">
        <v>42705</v>
      </c>
      <c r="D2020" s="1">
        <v>133.13609375000001</v>
      </c>
      <c r="E2020" s="1">
        <v>4.8913717269897461</v>
      </c>
      <c r="F2020" s="1">
        <v>4.8990626335144043</v>
      </c>
      <c r="G2020" s="1">
        <v>1</v>
      </c>
      <c r="H2020" s="1">
        <v>1</v>
      </c>
      <c r="I2020" s="1">
        <f t="shared" si="91"/>
        <v>4.8491589321809654</v>
      </c>
      <c r="J2020" s="1">
        <f t="shared" si="90"/>
        <v>1.010291207615873</v>
      </c>
    </row>
    <row r="2021" spans="1:10">
      <c r="A2021" s="1">
        <v>14</v>
      </c>
      <c r="B2021" s="1" t="s">
        <v>14</v>
      </c>
      <c r="C2021" s="3">
        <v>42705</v>
      </c>
      <c r="D2021" s="1">
        <v>126.36785234899328</v>
      </c>
      <c r="E2021" s="1">
        <v>4.8391971588134766</v>
      </c>
      <c r="F2021" s="1">
        <v>4.8389511108398438</v>
      </c>
      <c r="G2021" s="1">
        <v>3</v>
      </c>
      <c r="H2021" s="1">
        <v>2</v>
      </c>
      <c r="I2021" s="1">
        <f t="shared" si="91"/>
        <v>4.8491589321809654</v>
      </c>
      <c r="J2021" s="1">
        <f t="shared" si="90"/>
        <v>0.9978949295158428</v>
      </c>
    </row>
    <row r="2022" spans="1:10">
      <c r="A2022" s="1">
        <v>15</v>
      </c>
      <c r="B2022" s="1" t="s">
        <v>15</v>
      </c>
      <c r="C2022" s="3">
        <v>42705</v>
      </c>
      <c r="D2022" s="1">
        <v>124.63169014084507</v>
      </c>
      <c r="E2022" s="1">
        <v>4.8253626823425293</v>
      </c>
      <c r="F2022" s="1">
        <v>4.8290114402770996</v>
      </c>
      <c r="G2022" s="1">
        <v>4</v>
      </c>
      <c r="H2022" s="1">
        <v>3</v>
      </c>
      <c r="I2022" s="1">
        <f t="shared" si="91"/>
        <v>4.8491589321809654</v>
      </c>
      <c r="J2022" s="1">
        <f t="shared" si="90"/>
        <v>0.99584515744160107</v>
      </c>
    </row>
    <row r="2023" spans="1:10">
      <c r="A2023" s="1">
        <v>16</v>
      </c>
      <c r="B2023" s="1" t="s">
        <v>16</v>
      </c>
      <c r="C2023" s="3">
        <v>42705</v>
      </c>
      <c r="D2023" s="1">
        <v>130.02565217391304</v>
      </c>
      <c r="E2023" s="1">
        <v>4.8677315711975098</v>
      </c>
      <c r="F2023" s="1">
        <v>4.8685169219970703</v>
      </c>
      <c r="G2023" s="1">
        <v>2</v>
      </c>
      <c r="H2023" s="1">
        <v>2</v>
      </c>
      <c r="I2023" s="1">
        <f t="shared" si="91"/>
        <v>4.8491589321809654</v>
      </c>
      <c r="J2023" s="1">
        <f t="shared" si="90"/>
        <v>1.0039920303885355</v>
      </c>
    </row>
    <row r="2024" spans="1:10">
      <c r="A2024" s="1">
        <v>17</v>
      </c>
      <c r="B2024" s="1" t="s">
        <v>17</v>
      </c>
      <c r="C2024" s="3">
        <v>42705</v>
      </c>
      <c r="D2024" s="1">
        <v>136.6</v>
      </c>
      <c r="E2024" s="1">
        <v>4.9170570373535156</v>
      </c>
      <c r="F2024" s="1">
        <v>4.9197268486022949</v>
      </c>
      <c r="G2024" s="1">
        <v>1</v>
      </c>
      <c r="H2024" s="1">
        <v>1</v>
      </c>
      <c r="I2024" s="1">
        <f t="shared" si="91"/>
        <v>4.8491589321809654</v>
      </c>
      <c r="J2024" s="1">
        <f t="shared" si="90"/>
        <v>1.0145526095160571</v>
      </c>
    </row>
    <row r="2025" spans="1:10">
      <c r="A2025" s="1">
        <v>18</v>
      </c>
      <c r="B2025" s="1" t="s">
        <v>18</v>
      </c>
      <c r="C2025" s="3">
        <v>42705</v>
      </c>
      <c r="D2025" s="1">
        <v>126.82476868327402</v>
      </c>
      <c r="E2025" s="1">
        <v>4.842806339263916</v>
      </c>
      <c r="F2025" s="1">
        <v>4.8418726921081543</v>
      </c>
      <c r="G2025" s="1">
        <v>3</v>
      </c>
      <c r="H2025" s="1">
        <v>2</v>
      </c>
      <c r="I2025" s="1">
        <f t="shared" si="91"/>
        <v>4.8491589321809654</v>
      </c>
      <c r="J2025" s="1">
        <f t="shared" si="90"/>
        <v>0.99849742188806045</v>
      </c>
    </row>
    <row r="2026" spans="1:10">
      <c r="A2026" s="1">
        <v>19</v>
      </c>
      <c r="B2026" s="1" t="s">
        <v>19</v>
      </c>
      <c r="C2026" s="3">
        <v>42705</v>
      </c>
      <c r="D2026" s="1">
        <v>128.3065989847716</v>
      </c>
      <c r="E2026" s="1">
        <v>4.8544225692749023</v>
      </c>
      <c r="F2026" s="1">
        <v>4.8551158905029297</v>
      </c>
      <c r="G2026" s="1">
        <v>3</v>
      </c>
      <c r="H2026" s="1">
        <v>2</v>
      </c>
      <c r="I2026" s="1">
        <f t="shared" si="91"/>
        <v>4.8491589321809654</v>
      </c>
      <c r="J2026" s="1">
        <f t="shared" si="90"/>
        <v>1.0012284518625347</v>
      </c>
    </row>
    <row r="2027" spans="1:10">
      <c r="A2027" s="1">
        <v>20</v>
      </c>
      <c r="B2027" s="1" t="s">
        <v>20</v>
      </c>
      <c r="C2027" s="3">
        <v>42705</v>
      </c>
      <c r="D2027" s="1">
        <v>130.27000000000001</v>
      </c>
      <c r="E2027" s="1">
        <v>4.8696093559265137</v>
      </c>
      <c r="F2027" s="1">
        <v>4.8724226951599121</v>
      </c>
      <c r="G2027" s="1">
        <v>2</v>
      </c>
      <c r="H2027" s="1">
        <v>2</v>
      </c>
      <c r="I2027" s="1">
        <f t="shared" si="91"/>
        <v>4.8491589321809654</v>
      </c>
      <c r="J2027" s="1">
        <f t="shared" si="90"/>
        <v>1.0047974841213305</v>
      </c>
    </row>
    <row r="2028" spans="1:10">
      <c r="A2028" s="1">
        <v>21</v>
      </c>
      <c r="B2028" s="1" t="s">
        <v>21</v>
      </c>
      <c r="C2028" s="3">
        <v>42705</v>
      </c>
      <c r="D2028" s="1">
        <v>126.98333333333332</v>
      </c>
      <c r="E2028" s="1">
        <v>4.8440556526184082</v>
      </c>
      <c r="F2028" s="1">
        <v>4.839198112487793</v>
      </c>
      <c r="G2028" s="1">
        <v>4</v>
      </c>
      <c r="H2028" s="1">
        <v>3</v>
      </c>
      <c r="I2028" s="1">
        <f t="shared" si="91"/>
        <v>4.8491589321809654</v>
      </c>
      <c r="J2028" s="1">
        <f t="shared" si="90"/>
        <v>0.9979458665239721</v>
      </c>
    </row>
    <row r="2029" spans="1:10">
      <c r="A2029" s="1">
        <v>22</v>
      </c>
      <c r="B2029" s="1" t="s">
        <v>22</v>
      </c>
      <c r="C2029" s="3">
        <v>42705</v>
      </c>
      <c r="D2029" s="1">
        <v>125.26245614035088</v>
      </c>
      <c r="E2029" s="1">
        <v>4.8304109573364258</v>
      </c>
      <c r="F2029" s="1">
        <v>4.8356771469116211</v>
      </c>
      <c r="G2029" s="1">
        <v>4</v>
      </c>
      <c r="H2029" s="1">
        <v>3</v>
      </c>
      <c r="I2029" s="1">
        <f t="shared" si="91"/>
        <v>4.8491589321809654</v>
      </c>
      <c r="J2029" s="1">
        <f t="shared" si="90"/>
        <v>0.99721976832314696</v>
      </c>
    </row>
    <row r="2030" spans="1:10">
      <c r="A2030" s="1">
        <v>23</v>
      </c>
      <c r="B2030" s="1" t="s">
        <v>23</v>
      </c>
      <c r="C2030" s="3">
        <v>42705</v>
      </c>
      <c r="D2030" s="1">
        <v>128.11573529411766</v>
      </c>
      <c r="E2030" s="1">
        <v>4.8529338836669922</v>
      </c>
      <c r="F2030" s="1">
        <v>4.8450136184692383</v>
      </c>
      <c r="G2030" s="1">
        <v>4</v>
      </c>
      <c r="H2030" s="1">
        <v>3</v>
      </c>
      <c r="I2030" s="1">
        <f t="shared" si="91"/>
        <v>4.8491589321809654</v>
      </c>
      <c r="J2030" s="1">
        <f t="shared" si="90"/>
        <v>0.99914514789684106</v>
      </c>
    </row>
    <row r="2031" spans="1:10">
      <c r="A2031" s="1">
        <v>24</v>
      </c>
      <c r="B2031" s="1" t="s">
        <v>24</v>
      </c>
      <c r="C2031" s="3">
        <v>42705</v>
      </c>
      <c r="D2031" s="1">
        <v>129.56016393442624</v>
      </c>
      <c r="E2031" s="1">
        <v>4.8641452789306641</v>
      </c>
      <c r="F2031" s="1">
        <v>4.86004638671875</v>
      </c>
      <c r="G2031" s="1">
        <v>2</v>
      </c>
      <c r="H2031" s="1">
        <v>2</v>
      </c>
      <c r="I2031" s="1">
        <f t="shared" si="91"/>
        <v>4.8491589321809654</v>
      </c>
      <c r="J2031" s="1">
        <f t="shared" si="90"/>
        <v>1.0022452253452721</v>
      </c>
    </row>
    <row r="2032" spans="1:10">
      <c r="A2032" s="1">
        <v>25</v>
      </c>
      <c r="B2032" s="1" t="s">
        <v>25</v>
      </c>
      <c r="C2032" s="3">
        <v>42705</v>
      </c>
      <c r="D2032" s="1">
        <v>128.04747826086958</v>
      </c>
      <c r="E2032" s="1">
        <v>4.8524012565612793</v>
      </c>
      <c r="F2032" s="1">
        <v>4.8510141372680664</v>
      </c>
      <c r="G2032" s="1">
        <v>3</v>
      </c>
      <c r="H2032" s="1">
        <v>2</v>
      </c>
      <c r="I2032" s="1">
        <f t="shared" si="91"/>
        <v>4.8491589321809654</v>
      </c>
      <c r="J2032" s="1">
        <f t="shared" si="90"/>
        <v>1.0003825828588107</v>
      </c>
    </row>
    <row r="2033" spans="1:10">
      <c r="A2033" s="1">
        <v>26</v>
      </c>
      <c r="B2033" s="1" t="s">
        <v>26</v>
      </c>
      <c r="C2033" s="3">
        <v>42705</v>
      </c>
      <c r="D2033" s="1">
        <v>125.52</v>
      </c>
      <c r="E2033" s="1">
        <v>4.8324651718139648</v>
      </c>
      <c r="F2033" s="1">
        <v>4.8347735404968262</v>
      </c>
      <c r="G2033" s="1">
        <v>4</v>
      </c>
      <c r="H2033" s="1">
        <v>3</v>
      </c>
      <c r="I2033" s="1">
        <f t="shared" si="91"/>
        <v>4.8491589321809654</v>
      </c>
      <c r="J2033" s="1">
        <f t="shared" si="90"/>
        <v>0.99703342540730677</v>
      </c>
    </row>
    <row r="2034" spans="1:10">
      <c r="A2034" s="1">
        <v>27</v>
      </c>
      <c r="B2034" s="1" t="s">
        <v>27</v>
      </c>
      <c r="C2034" s="3">
        <v>42705</v>
      </c>
      <c r="D2034" s="1">
        <v>125.71373860182372</v>
      </c>
      <c r="E2034" s="1">
        <v>4.8340072631835938</v>
      </c>
      <c r="F2034" s="1">
        <v>4.8407077789306641</v>
      </c>
      <c r="G2034" s="1">
        <v>2</v>
      </c>
      <c r="H2034" s="1">
        <v>2</v>
      </c>
      <c r="I2034" s="1">
        <f t="shared" si="91"/>
        <v>4.8491589321809654</v>
      </c>
      <c r="J2034" s="1">
        <f t="shared" si="90"/>
        <v>0.99825719194431506</v>
      </c>
    </row>
    <row r="2035" spans="1:10">
      <c r="A2035" s="1">
        <v>28</v>
      </c>
      <c r="B2035" s="1" t="s">
        <v>28</v>
      </c>
      <c r="C2035" s="3">
        <v>42705</v>
      </c>
      <c r="D2035" s="1">
        <v>127.09</v>
      </c>
      <c r="E2035" s="1">
        <v>4.8448953628540039</v>
      </c>
      <c r="F2035" s="1">
        <v>4.8528618812561035</v>
      </c>
      <c r="G2035" s="1">
        <v>2</v>
      </c>
      <c r="H2035" s="1">
        <v>2</v>
      </c>
      <c r="I2035" s="1">
        <f t="shared" si="91"/>
        <v>4.8491589321809654</v>
      </c>
      <c r="J2035" s="1">
        <f t="shared" si="90"/>
        <v>1.0007636270798559</v>
      </c>
    </row>
    <row r="2036" spans="1:10">
      <c r="A2036" s="1">
        <v>29</v>
      </c>
      <c r="B2036" s="1" t="s">
        <v>29</v>
      </c>
      <c r="C2036" s="3">
        <v>42705</v>
      </c>
      <c r="D2036" s="1">
        <v>123.57736111111112</v>
      </c>
      <c r="E2036" s="1">
        <v>4.8168673515319824</v>
      </c>
      <c r="F2036" s="1">
        <v>4.823857307434082</v>
      </c>
      <c r="G2036" s="1">
        <v>5</v>
      </c>
      <c r="H2036" s="1">
        <v>4</v>
      </c>
      <c r="I2036" s="1">
        <f t="shared" si="91"/>
        <v>4.8491589321809654</v>
      </c>
      <c r="J2036" s="1">
        <f t="shared" si="90"/>
        <v>0.99478226531636826</v>
      </c>
    </row>
    <row r="2037" spans="1:10">
      <c r="A2037" s="1">
        <v>30</v>
      </c>
      <c r="B2037" s="1" t="s">
        <v>30</v>
      </c>
      <c r="C2037" s="3">
        <v>42705</v>
      </c>
      <c r="D2037" s="1">
        <v>125.64</v>
      </c>
      <c r="E2037" s="1">
        <v>4.8334207534790039</v>
      </c>
      <c r="F2037" s="1">
        <v>4.8394756317138672</v>
      </c>
      <c r="G2037" s="1">
        <v>4</v>
      </c>
      <c r="H2037" s="1">
        <v>3</v>
      </c>
      <c r="I2037" s="1">
        <f t="shared" si="91"/>
        <v>4.8491589321809654</v>
      </c>
      <c r="J2037" s="1">
        <f t="shared" si="90"/>
        <v>0.99800309690762334</v>
      </c>
    </row>
    <row r="2038" spans="1:10">
      <c r="A2038" s="1">
        <v>31</v>
      </c>
      <c r="B2038" s="1" t="s">
        <v>31</v>
      </c>
      <c r="C2038" s="3">
        <v>42705</v>
      </c>
      <c r="D2038" s="1">
        <v>132.59134831460673</v>
      </c>
      <c r="E2038" s="1">
        <v>4.8872718811035156</v>
      </c>
      <c r="F2038" s="1">
        <v>4.8756923675537109</v>
      </c>
      <c r="G2038" s="1">
        <v>2</v>
      </c>
      <c r="H2038" s="1">
        <v>2</v>
      </c>
      <c r="I2038" s="1">
        <f t="shared" si="91"/>
        <v>4.8491589321809654</v>
      </c>
      <c r="J2038" s="1">
        <f t="shared" si="90"/>
        <v>1.0054717603080936</v>
      </c>
    </row>
    <row r="2039" spans="1:10">
      <c r="A2039" s="1">
        <v>32</v>
      </c>
      <c r="B2039" s="1" t="s">
        <v>32</v>
      </c>
      <c r="C2039" s="3">
        <v>42705</v>
      </c>
      <c r="D2039" s="1">
        <v>124.83996632996633</v>
      </c>
      <c r="E2039" s="1">
        <v>4.8270325660705566</v>
      </c>
      <c r="F2039" s="1">
        <v>4.8236212730407715</v>
      </c>
      <c r="G2039" s="1">
        <v>4</v>
      </c>
      <c r="H2039" s="1">
        <v>3</v>
      </c>
      <c r="I2039" s="1">
        <f t="shared" si="91"/>
        <v>4.8491589321809654</v>
      </c>
      <c r="J2039" s="1">
        <f t="shared" si="90"/>
        <v>0.994733589990067</v>
      </c>
    </row>
    <row r="2040" spans="1:10">
      <c r="A2040" s="1">
        <v>33</v>
      </c>
      <c r="B2040" s="1" t="s">
        <v>33</v>
      </c>
      <c r="C2040" s="3">
        <v>42705</v>
      </c>
      <c r="D2040" s="1">
        <v>132.45378151260505</v>
      </c>
      <c r="E2040" s="1">
        <v>4.8862338066101074</v>
      </c>
      <c r="F2040" s="1">
        <v>4.8706035614013672</v>
      </c>
      <c r="G2040" s="1">
        <v>2</v>
      </c>
      <c r="H2040" s="1">
        <v>2</v>
      </c>
      <c r="I2040" s="1">
        <f t="shared" si="91"/>
        <v>4.8491589321809654</v>
      </c>
      <c r="J2040" s="1">
        <f t="shared" si="90"/>
        <v>1.0044223399398371</v>
      </c>
    </row>
    <row r="2041" spans="1:10">
      <c r="A2041" s="1">
        <v>34</v>
      </c>
      <c r="B2041" s="1" t="s">
        <v>34</v>
      </c>
      <c r="C2041" s="3">
        <v>42705</v>
      </c>
      <c r="D2041" s="1">
        <v>123.21</v>
      </c>
      <c r="E2041" s="1">
        <v>4.8138899803161621</v>
      </c>
      <c r="F2041" s="1">
        <v>4.8214459419250488</v>
      </c>
      <c r="G2041" s="1">
        <v>5</v>
      </c>
      <c r="H2041" s="1">
        <v>4</v>
      </c>
      <c r="I2041" s="1">
        <f t="shared" si="91"/>
        <v>4.8491589321809654</v>
      </c>
      <c r="J2041" s="1">
        <f t="shared" si="90"/>
        <v>0.99428499031615525</v>
      </c>
    </row>
    <row r="2042" spans="1:10">
      <c r="A2042" s="1">
        <v>1</v>
      </c>
      <c r="B2042" s="1" t="s">
        <v>1</v>
      </c>
      <c r="C2042" s="3">
        <v>42736</v>
      </c>
      <c r="D2042" s="1">
        <v>122.64234567901237</v>
      </c>
      <c r="E2042" s="1">
        <v>4.809272289276123</v>
      </c>
      <c r="F2042" s="1">
        <v>4.803227424621582</v>
      </c>
      <c r="G2042" s="1">
        <v>5</v>
      </c>
      <c r="H2042" s="1">
        <v>4</v>
      </c>
      <c r="I2042" s="1">
        <f>AVERAGE(F2042:F2075)</f>
        <v>4.8521771430969238</v>
      </c>
      <c r="J2042" s="1">
        <f t="shared" si="90"/>
        <v>0.9899118030872015</v>
      </c>
    </row>
    <row r="2043" spans="1:10">
      <c r="A2043" s="1">
        <v>2</v>
      </c>
      <c r="B2043" s="1" t="s">
        <v>2</v>
      </c>
      <c r="C2043" s="3">
        <v>42736</v>
      </c>
      <c r="D2043" s="1">
        <v>126.91931914893617</v>
      </c>
      <c r="E2043" s="1">
        <v>4.8435516357421875</v>
      </c>
      <c r="F2043" s="1">
        <v>4.8348917961120605</v>
      </c>
      <c r="G2043" s="1">
        <v>4</v>
      </c>
      <c r="H2043" s="1">
        <v>3</v>
      </c>
      <c r="I2043" s="1">
        <f>I2042</f>
        <v>4.8521771430969238</v>
      </c>
      <c r="J2043" s="1">
        <f t="shared" si="90"/>
        <v>0.99643761007170673</v>
      </c>
    </row>
    <row r="2044" spans="1:10">
      <c r="A2044" s="1">
        <v>3</v>
      </c>
      <c r="B2044" s="1" t="s">
        <v>3</v>
      </c>
      <c r="C2044" s="3">
        <v>42736</v>
      </c>
      <c r="D2044" s="1">
        <v>135.98555555555555</v>
      </c>
      <c r="E2044" s="1">
        <v>4.9125485420227051</v>
      </c>
      <c r="F2044" s="1">
        <v>4.8877325057983398</v>
      </c>
      <c r="G2044" s="1">
        <v>1</v>
      </c>
      <c r="H2044" s="1">
        <v>1</v>
      </c>
      <c r="I2044" s="1">
        <f t="shared" ref="I2044:I2075" si="92">I2043</f>
        <v>4.8521771430969238</v>
      </c>
      <c r="J2044" s="1">
        <f t="shared" si="90"/>
        <v>1.0073277132414673</v>
      </c>
    </row>
    <row r="2045" spans="1:10">
      <c r="A2045" s="1">
        <v>4</v>
      </c>
      <c r="B2045" s="1" t="s">
        <v>4</v>
      </c>
      <c r="C2045" s="3">
        <v>42736</v>
      </c>
      <c r="D2045" s="1">
        <v>134.12606741573035</v>
      </c>
      <c r="E2045" s="1">
        <v>4.898780345916748</v>
      </c>
      <c r="F2045" s="1">
        <v>4.8988919258117676</v>
      </c>
      <c r="G2045" s="1">
        <v>1</v>
      </c>
      <c r="H2045" s="1">
        <v>1</v>
      </c>
      <c r="I2045" s="1">
        <f t="shared" si="92"/>
        <v>4.8521771430969238</v>
      </c>
      <c r="J2045" s="1">
        <f t="shared" si="90"/>
        <v>1.0096275921791733</v>
      </c>
    </row>
    <row r="2046" spans="1:10">
      <c r="A2046" s="1">
        <v>5</v>
      </c>
      <c r="B2046" s="1" t="s">
        <v>5</v>
      </c>
      <c r="C2046" s="3">
        <v>42736</v>
      </c>
      <c r="D2046" s="1">
        <v>136.36000000000001</v>
      </c>
      <c r="E2046" s="1">
        <v>4.9152984619140625</v>
      </c>
      <c r="F2046" s="1">
        <v>4.9069371223449707</v>
      </c>
      <c r="G2046" s="1">
        <v>1</v>
      </c>
      <c r="H2046" s="1">
        <v>1</v>
      </c>
      <c r="I2046" s="1">
        <f t="shared" si="92"/>
        <v>4.8521771430969238</v>
      </c>
      <c r="J2046" s="1">
        <f t="shared" si="90"/>
        <v>1.011285651292833</v>
      </c>
    </row>
    <row r="2047" spans="1:10">
      <c r="A2047" s="1">
        <v>6</v>
      </c>
      <c r="B2047" s="1" t="s">
        <v>6</v>
      </c>
      <c r="C2047" s="3">
        <v>42736</v>
      </c>
      <c r="D2047" s="1">
        <v>123.34</v>
      </c>
      <c r="E2047" s="1">
        <v>4.8149447441101074</v>
      </c>
      <c r="F2047" s="1">
        <v>4.8129267692565918</v>
      </c>
      <c r="G2047" s="1">
        <v>5</v>
      </c>
      <c r="H2047" s="1">
        <v>4</v>
      </c>
      <c r="I2047" s="1">
        <f t="shared" si="92"/>
        <v>4.8521771430969238</v>
      </c>
      <c r="J2047" s="1">
        <f t="shared" si="90"/>
        <v>0.99191077063289568</v>
      </c>
    </row>
    <row r="2048" spans="1:10">
      <c r="A2048" s="1">
        <v>7</v>
      </c>
      <c r="B2048" s="1" t="s">
        <v>7</v>
      </c>
      <c r="C2048" s="3">
        <v>42736</v>
      </c>
      <c r="D2048" s="1">
        <v>126.5625</v>
      </c>
      <c r="E2048" s="1">
        <v>4.8407363891601563</v>
      </c>
      <c r="F2048" s="1">
        <v>4.833956241607666</v>
      </c>
      <c r="G2048" s="1">
        <v>4</v>
      </c>
      <c r="H2048" s="1">
        <v>3</v>
      </c>
      <c r="I2048" s="1">
        <f t="shared" si="92"/>
        <v>4.8521771430969238</v>
      </c>
      <c r="J2048" s="1">
        <f t="shared" si="90"/>
        <v>0.99624479878786365</v>
      </c>
    </row>
    <row r="2049" spans="1:10">
      <c r="A2049" s="1">
        <v>8</v>
      </c>
      <c r="B2049" s="1" t="s">
        <v>8</v>
      </c>
      <c r="C2049" s="3">
        <v>42736</v>
      </c>
      <c r="D2049" s="1">
        <v>127.52</v>
      </c>
      <c r="E2049" s="1">
        <v>4.8482732772827148</v>
      </c>
      <c r="F2049" s="1">
        <v>4.8472838401794434</v>
      </c>
      <c r="G2049" s="1">
        <v>3</v>
      </c>
      <c r="H2049" s="1">
        <v>2</v>
      </c>
      <c r="I2049" s="1">
        <f t="shared" si="92"/>
        <v>4.8521771430969238</v>
      </c>
      <c r="J2049" s="1">
        <f t="shared" si="90"/>
        <v>0.99899152426360982</v>
      </c>
    </row>
    <row r="2050" spans="1:10">
      <c r="A2050" s="1">
        <v>9</v>
      </c>
      <c r="B2050" s="1" t="s">
        <v>9</v>
      </c>
      <c r="C2050" s="3">
        <v>42736</v>
      </c>
      <c r="D2050" s="1">
        <v>127.31399999999999</v>
      </c>
      <c r="E2050" s="1">
        <v>4.846656322479248</v>
      </c>
      <c r="F2050" s="1">
        <v>4.8381667137145996</v>
      </c>
      <c r="G2050" s="1">
        <v>4</v>
      </c>
      <c r="H2050" s="1">
        <v>3</v>
      </c>
      <c r="I2050" s="1">
        <f t="shared" si="92"/>
        <v>4.8521771430969238</v>
      </c>
      <c r="J2050" s="1">
        <f t="shared" si="90"/>
        <v>0.99711254783798309</v>
      </c>
    </row>
    <row r="2051" spans="1:10">
      <c r="A2051" s="1">
        <v>10</v>
      </c>
      <c r="B2051" s="1" t="s">
        <v>10</v>
      </c>
      <c r="C2051" s="3">
        <v>42736</v>
      </c>
      <c r="D2051" s="1">
        <v>125.32454349000541</v>
      </c>
      <c r="E2051" s="1">
        <v>4.830906867980957</v>
      </c>
      <c r="F2051" s="1">
        <v>4.8310756683349609</v>
      </c>
      <c r="G2051" s="1">
        <v>4</v>
      </c>
      <c r="H2051" s="1">
        <v>3</v>
      </c>
      <c r="I2051" s="1">
        <f t="shared" si="92"/>
        <v>4.8521771430969238</v>
      </c>
      <c r="J2051" s="1">
        <f t="shared" ref="J2051:J2114" si="93">F2051/I2051</f>
        <v>0.99565113264836513</v>
      </c>
    </row>
    <row r="2052" spans="1:10">
      <c r="A2052" s="1">
        <v>11</v>
      </c>
      <c r="B2052" s="1" t="s">
        <v>11</v>
      </c>
      <c r="C2052" s="3">
        <v>42736</v>
      </c>
      <c r="D2052" s="1">
        <v>126.16039938556065</v>
      </c>
      <c r="E2052" s="1">
        <v>4.8375539779663086</v>
      </c>
      <c r="F2052" s="1">
        <v>4.8354916572570801</v>
      </c>
      <c r="G2052" s="1">
        <v>4</v>
      </c>
      <c r="H2052" s="1">
        <v>3</v>
      </c>
      <c r="I2052" s="1">
        <f t="shared" si="92"/>
        <v>4.8521771430969238</v>
      </c>
      <c r="J2052" s="1">
        <f t="shared" si="93"/>
        <v>0.99656123728632173</v>
      </c>
    </row>
    <row r="2053" spans="1:10">
      <c r="A2053" s="1">
        <v>12</v>
      </c>
      <c r="B2053" s="1" t="s">
        <v>12</v>
      </c>
      <c r="C2053" s="3">
        <v>42736</v>
      </c>
      <c r="D2053" s="1">
        <v>126.9409961685824</v>
      </c>
      <c r="E2053" s="1">
        <v>4.8437223434448242</v>
      </c>
      <c r="F2053" s="1">
        <v>4.8384151458740234</v>
      </c>
      <c r="G2053" s="1">
        <v>4</v>
      </c>
      <c r="H2053" s="1">
        <v>3</v>
      </c>
      <c r="I2053" s="1">
        <f t="shared" si="92"/>
        <v>4.8521771430969238</v>
      </c>
      <c r="J2053" s="1">
        <f t="shared" si="93"/>
        <v>0.99716374798012486</v>
      </c>
    </row>
    <row r="2054" spans="1:10">
      <c r="A2054" s="1">
        <v>13</v>
      </c>
      <c r="B2054" s="1" t="s">
        <v>13</v>
      </c>
      <c r="C2054" s="3">
        <v>42736</v>
      </c>
      <c r="D2054" s="1">
        <v>135.54296875</v>
      </c>
      <c r="E2054" s="1">
        <v>4.9092888832092285</v>
      </c>
      <c r="F2054" s="1">
        <v>4.902611255645752</v>
      </c>
      <c r="G2054" s="1">
        <v>1</v>
      </c>
      <c r="H2054" s="1">
        <v>1</v>
      </c>
      <c r="I2054" s="1">
        <f t="shared" si="92"/>
        <v>4.8521771430969238</v>
      </c>
      <c r="J2054" s="1">
        <f t="shared" si="93"/>
        <v>1.0103941202189164</v>
      </c>
    </row>
    <row r="2055" spans="1:10">
      <c r="A2055" s="1">
        <v>14</v>
      </c>
      <c r="B2055" s="1" t="s">
        <v>14</v>
      </c>
      <c r="C2055" s="3">
        <v>42736</v>
      </c>
      <c r="D2055" s="1">
        <v>127.54234899328857</v>
      </c>
      <c r="E2055" s="1">
        <v>4.8484482765197754</v>
      </c>
      <c r="F2055" s="1">
        <v>4.8422837257385254</v>
      </c>
      <c r="G2055" s="1">
        <v>3</v>
      </c>
      <c r="H2055" s="1">
        <v>2</v>
      </c>
      <c r="I2055" s="1">
        <f t="shared" si="92"/>
        <v>4.8521771430969238</v>
      </c>
      <c r="J2055" s="1">
        <f t="shared" si="93"/>
        <v>0.99796103541428338</v>
      </c>
    </row>
    <row r="2056" spans="1:10">
      <c r="A2056" s="1">
        <v>15</v>
      </c>
      <c r="B2056" s="1" t="s">
        <v>15</v>
      </c>
      <c r="C2056" s="3">
        <v>42736</v>
      </c>
      <c r="D2056" s="1">
        <v>125.71690140845071</v>
      </c>
      <c r="E2056" s="1">
        <v>4.8340325355529785</v>
      </c>
      <c r="F2056" s="1">
        <v>4.831967830657959</v>
      </c>
      <c r="G2056" s="1">
        <v>4</v>
      </c>
      <c r="H2056" s="1">
        <v>3</v>
      </c>
      <c r="I2056" s="1">
        <f t="shared" si="92"/>
        <v>4.8521771430969238</v>
      </c>
      <c r="J2056" s="1">
        <f t="shared" si="93"/>
        <v>0.99583500110507794</v>
      </c>
    </row>
    <row r="2057" spans="1:10">
      <c r="A2057" s="1">
        <v>16</v>
      </c>
      <c r="B2057" s="1" t="s">
        <v>16</v>
      </c>
      <c r="C2057" s="3">
        <v>42736</v>
      </c>
      <c r="D2057" s="1">
        <v>131.38347826086954</v>
      </c>
      <c r="E2057" s="1">
        <v>4.8781204223632813</v>
      </c>
      <c r="F2057" s="1">
        <v>4.8715758323669434</v>
      </c>
      <c r="G2057" s="1">
        <v>2</v>
      </c>
      <c r="H2057" s="1">
        <v>2</v>
      </c>
      <c r="I2057" s="1">
        <f t="shared" si="92"/>
        <v>4.8521771430969238</v>
      </c>
      <c r="J2057" s="1">
        <f t="shared" si="93"/>
        <v>1.0039979350913883</v>
      </c>
    </row>
    <row r="2058" spans="1:10">
      <c r="A2058" s="1">
        <v>17</v>
      </c>
      <c r="B2058" s="1" t="s">
        <v>17</v>
      </c>
      <c r="C2058" s="3">
        <v>42736</v>
      </c>
      <c r="D2058" s="1">
        <v>137.54</v>
      </c>
      <c r="E2058" s="1">
        <v>4.923914909362793</v>
      </c>
      <c r="F2058" s="1">
        <v>4.9229493141174316</v>
      </c>
      <c r="G2058" s="1">
        <v>1</v>
      </c>
      <c r="H2058" s="1">
        <v>1</v>
      </c>
      <c r="I2058" s="1">
        <f t="shared" si="92"/>
        <v>4.8521771430969238</v>
      </c>
      <c r="J2058" s="1">
        <f t="shared" si="93"/>
        <v>1.0145856527767527</v>
      </c>
    </row>
    <row r="2059" spans="1:10">
      <c r="A2059" s="1">
        <v>18</v>
      </c>
      <c r="B2059" s="1" t="s">
        <v>18</v>
      </c>
      <c r="C2059" s="3">
        <v>42736</v>
      </c>
      <c r="D2059" s="1">
        <v>127.72743772241994</v>
      </c>
      <c r="E2059" s="1">
        <v>4.8498988151550293</v>
      </c>
      <c r="F2059" s="1">
        <v>4.845219612121582</v>
      </c>
      <c r="G2059" s="1">
        <v>3</v>
      </c>
      <c r="H2059" s="1">
        <v>2</v>
      </c>
      <c r="I2059" s="1">
        <f t="shared" si="92"/>
        <v>4.8521771430969238</v>
      </c>
      <c r="J2059" s="1">
        <f t="shared" si="93"/>
        <v>0.99856610120155231</v>
      </c>
    </row>
    <row r="2060" spans="1:10">
      <c r="A2060" s="1">
        <v>19</v>
      </c>
      <c r="B2060" s="1" t="s">
        <v>19</v>
      </c>
      <c r="C2060" s="3">
        <v>42736</v>
      </c>
      <c r="D2060" s="1">
        <v>129.36040609137055</v>
      </c>
      <c r="E2060" s="1">
        <v>4.8626022338867188</v>
      </c>
      <c r="F2060" s="1">
        <v>4.8580718040466309</v>
      </c>
      <c r="G2060" s="1">
        <v>3</v>
      </c>
      <c r="H2060" s="1">
        <v>2</v>
      </c>
      <c r="I2060" s="1">
        <f t="shared" si="92"/>
        <v>4.8521771430969238</v>
      </c>
      <c r="J2060" s="1">
        <f t="shared" si="93"/>
        <v>1.0012148486701673</v>
      </c>
    </row>
    <row r="2061" spans="1:10">
      <c r="A2061" s="1">
        <v>20</v>
      </c>
      <c r="B2061" s="1" t="s">
        <v>20</v>
      </c>
      <c r="C2061" s="3">
        <v>42736</v>
      </c>
      <c r="D2061" s="1">
        <v>131.09</v>
      </c>
      <c r="E2061" s="1">
        <v>4.8758840560913086</v>
      </c>
      <c r="F2061" s="1">
        <v>4.8750815391540527</v>
      </c>
      <c r="G2061" s="1">
        <v>2</v>
      </c>
      <c r="H2061" s="1">
        <v>2</v>
      </c>
      <c r="I2061" s="1">
        <f t="shared" si="92"/>
        <v>4.8521771430969238</v>
      </c>
      <c r="J2061" s="1">
        <f t="shared" si="93"/>
        <v>1.0047204369052589</v>
      </c>
    </row>
    <row r="2062" spans="1:10">
      <c r="A2062" s="1">
        <v>21</v>
      </c>
      <c r="B2062" s="1" t="s">
        <v>21</v>
      </c>
      <c r="C2062" s="3">
        <v>42736</v>
      </c>
      <c r="D2062" s="1">
        <v>127.31666666666666</v>
      </c>
      <c r="E2062" s="1">
        <v>4.846677303314209</v>
      </c>
      <c r="F2062" s="1">
        <v>4.8416152000427246</v>
      </c>
      <c r="G2062" s="1">
        <v>4</v>
      </c>
      <c r="H2062" s="1">
        <v>3</v>
      </c>
      <c r="I2062" s="1">
        <f t="shared" si="92"/>
        <v>4.8521771430969238</v>
      </c>
      <c r="J2062" s="1">
        <f t="shared" si="93"/>
        <v>0.99782325691278084</v>
      </c>
    </row>
    <row r="2063" spans="1:10">
      <c r="A2063" s="1">
        <v>22</v>
      </c>
      <c r="B2063" s="1" t="s">
        <v>22</v>
      </c>
      <c r="C2063" s="3">
        <v>42736</v>
      </c>
      <c r="D2063" s="1">
        <v>127.12833333333332</v>
      </c>
      <c r="E2063" s="1">
        <v>4.8451972007751465</v>
      </c>
      <c r="F2063" s="1">
        <v>4.8384137153625488</v>
      </c>
      <c r="G2063" s="1">
        <v>4</v>
      </c>
      <c r="H2063" s="1">
        <v>3</v>
      </c>
      <c r="I2063" s="1">
        <f t="shared" si="92"/>
        <v>4.8521771430969238</v>
      </c>
      <c r="J2063" s="1">
        <f t="shared" si="93"/>
        <v>0.99716345316164812</v>
      </c>
    </row>
    <row r="2064" spans="1:10">
      <c r="A2064" s="1">
        <v>23</v>
      </c>
      <c r="B2064" s="1" t="s">
        <v>23</v>
      </c>
      <c r="C2064" s="3">
        <v>42736</v>
      </c>
      <c r="D2064" s="1">
        <v>129.06558823529411</v>
      </c>
      <c r="E2064" s="1">
        <v>4.8603205680847168</v>
      </c>
      <c r="F2064" s="1">
        <v>4.8475399017333984</v>
      </c>
      <c r="G2064" s="1">
        <v>4</v>
      </c>
      <c r="H2064" s="1">
        <v>3</v>
      </c>
      <c r="I2064" s="1">
        <f t="shared" si="92"/>
        <v>4.8521771430969238</v>
      </c>
      <c r="J2064" s="1">
        <f t="shared" si="93"/>
        <v>0.99904429677096129</v>
      </c>
    </row>
    <row r="2065" spans="1:10">
      <c r="A2065" s="1">
        <v>24</v>
      </c>
      <c r="B2065" s="1" t="s">
        <v>24</v>
      </c>
      <c r="C2065" s="3">
        <v>42736</v>
      </c>
      <c r="D2065" s="1">
        <v>130.03229508196722</v>
      </c>
      <c r="E2065" s="1">
        <v>4.8677830696105957</v>
      </c>
      <c r="F2065" s="1">
        <v>4.863072395324707</v>
      </c>
      <c r="G2065" s="1">
        <v>2</v>
      </c>
      <c r="H2065" s="1">
        <v>2</v>
      </c>
      <c r="I2065" s="1">
        <f t="shared" si="92"/>
        <v>4.8521771430969238</v>
      </c>
      <c r="J2065" s="1">
        <f t="shared" si="93"/>
        <v>1.0022454357923192</v>
      </c>
    </row>
    <row r="2066" spans="1:10">
      <c r="A2066" s="1">
        <v>25</v>
      </c>
      <c r="B2066" s="1" t="s">
        <v>25</v>
      </c>
      <c r="C2066" s="3">
        <v>42736</v>
      </c>
      <c r="D2066" s="1">
        <v>129.91460869565219</v>
      </c>
      <c r="E2066" s="1">
        <v>4.866877555847168</v>
      </c>
      <c r="F2066" s="1">
        <v>4.8543429374694824</v>
      </c>
      <c r="G2066" s="1">
        <v>3</v>
      </c>
      <c r="H2066" s="1">
        <v>2</v>
      </c>
      <c r="I2066" s="1">
        <f t="shared" si="92"/>
        <v>4.8521771430969238</v>
      </c>
      <c r="J2066" s="1">
        <f t="shared" si="93"/>
        <v>1.000446355173912</v>
      </c>
    </row>
    <row r="2067" spans="1:10">
      <c r="A2067" s="1">
        <v>26</v>
      </c>
      <c r="B2067" s="1" t="s">
        <v>26</v>
      </c>
      <c r="C2067" s="3">
        <v>42736</v>
      </c>
      <c r="D2067" s="1">
        <v>126.26</v>
      </c>
      <c r="E2067" s="1">
        <v>4.8383431434631348</v>
      </c>
      <c r="F2067" s="1">
        <v>4.837745189666748</v>
      </c>
      <c r="G2067" s="1">
        <v>4</v>
      </c>
      <c r="H2067" s="1">
        <v>3</v>
      </c>
      <c r="I2067" s="1">
        <f t="shared" si="92"/>
        <v>4.8521771430969238</v>
      </c>
      <c r="J2067" s="1">
        <f t="shared" si="93"/>
        <v>0.99702567466014558</v>
      </c>
    </row>
    <row r="2068" spans="1:10">
      <c r="A2068" s="1">
        <v>27</v>
      </c>
      <c r="B2068" s="1" t="s">
        <v>27</v>
      </c>
      <c r="C2068" s="3">
        <v>42736</v>
      </c>
      <c r="D2068" s="1">
        <v>127.12373860182373</v>
      </c>
      <c r="E2068" s="1">
        <v>4.845160961151123</v>
      </c>
      <c r="F2068" s="1">
        <v>4.8440709114074707</v>
      </c>
      <c r="G2068" s="1">
        <v>2</v>
      </c>
      <c r="H2068" s="1">
        <v>2</v>
      </c>
      <c r="I2068" s="1">
        <f t="shared" si="92"/>
        <v>4.8521771430969238</v>
      </c>
      <c r="J2068" s="1">
        <f t="shared" si="93"/>
        <v>0.99832936196466249</v>
      </c>
    </row>
    <row r="2069" spans="1:10">
      <c r="A2069" s="1">
        <v>28</v>
      </c>
      <c r="B2069" s="1" t="s">
        <v>28</v>
      </c>
      <c r="C2069" s="3">
        <v>42736</v>
      </c>
      <c r="D2069" s="1">
        <v>128.77000000000001</v>
      </c>
      <c r="E2069" s="1">
        <v>4.8580279350280762</v>
      </c>
      <c r="F2069" s="1">
        <v>4.8562483787536621</v>
      </c>
      <c r="G2069" s="1">
        <v>2</v>
      </c>
      <c r="H2069" s="1">
        <v>2</v>
      </c>
      <c r="I2069" s="1">
        <f t="shared" si="92"/>
        <v>4.8521771430969238</v>
      </c>
      <c r="J2069" s="1">
        <f t="shared" si="93"/>
        <v>1.000839053385042</v>
      </c>
    </row>
    <row r="2070" spans="1:10">
      <c r="A2070" s="1">
        <v>29</v>
      </c>
      <c r="B2070" s="1" t="s">
        <v>29</v>
      </c>
      <c r="C2070" s="3">
        <v>42736</v>
      </c>
      <c r="D2070" s="1">
        <v>124.51805555555556</v>
      </c>
      <c r="E2070" s="1">
        <v>4.8244504928588867</v>
      </c>
      <c r="F2070" s="1">
        <v>4.8265218734741211</v>
      </c>
      <c r="G2070" s="1">
        <v>5</v>
      </c>
      <c r="H2070" s="1">
        <v>4</v>
      </c>
      <c r="I2070" s="1">
        <f t="shared" si="92"/>
        <v>4.8521771430969238</v>
      </c>
      <c r="J2070" s="1">
        <f t="shared" si="93"/>
        <v>0.99471262716380793</v>
      </c>
    </row>
    <row r="2071" spans="1:10">
      <c r="A2071" s="1">
        <v>30</v>
      </c>
      <c r="B2071" s="1" t="s">
        <v>30</v>
      </c>
      <c r="C2071" s="3">
        <v>42736</v>
      </c>
      <c r="D2071" s="1">
        <v>127.02</v>
      </c>
      <c r="E2071" s="1">
        <v>4.8443446159362793</v>
      </c>
      <c r="F2071" s="1">
        <v>4.8421783447265625</v>
      </c>
      <c r="G2071" s="1">
        <v>4</v>
      </c>
      <c r="H2071" s="1">
        <v>3</v>
      </c>
      <c r="I2071" s="1">
        <f t="shared" si="92"/>
        <v>4.8521771430969238</v>
      </c>
      <c r="J2071" s="1">
        <f t="shared" si="93"/>
        <v>0.99793931711982398</v>
      </c>
    </row>
    <row r="2072" spans="1:10">
      <c r="A2072" s="1">
        <v>31</v>
      </c>
      <c r="B2072" s="1" t="s">
        <v>31</v>
      </c>
      <c r="C2072" s="3">
        <v>42736</v>
      </c>
      <c r="D2072" s="1">
        <v>133.29202247191012</v>
      </c>
      <c r="E2072" s="1">
        <v>4.8925423622131348</v>
      </c>
      <c r="F2072" s="1">
        <v>4.8786883354187012</v>
      </c>
      <c r="G2072" s="1">
        <v>2</v>
      </c>
      <c r="H2072" s="1">
        <v>2</v>
      </c>
      <c r="I2072" s="1">
        <f t="shared" si="92"/>
        <v>4.8521771430969238</v>
      </c>
      <c r="J2072" s="1">
        <f t="shared" si="93"/>
        <v>1.0054637725581586</v>
      </c>
    </row>
    <row r="2073" spans="1:10">
      <c r="A2073" s="1">
        <v>32</v>
      </c>
      <c r="B2073" s="1" t="s">
        <v>32</v>
      </c>
      <c r="C2073" s="3">
        <v>42736</v>
      </c>
      <c r="D2073" s="1">
        <v>125.5406734006734</v>
      </c>
      <c r="E2073" s="1">
        <v>4.8326296806335449</v>
      </c>
      <c r="F2073" s="1">
        <v>4.826624870300293</v>
      </c>
      <c r="G2073" s="1">
        <v>4</v>
      </c>
      <c r="H2073" s="1">
        <v>3</v>
      </c>
      <c r="I2073" s="1">
        <f t="shared" si="92"/>
        <v>4.8521771430969238</v>
      </c>
      <c r="J2073" s="1">
        <f t="shared" si="93"/>
        <v>0.99473385409413928</v>
      </c>
    </row>
    <row r="2074" spans="1:10">
      <c r="A2074" s="1">
        <v>33</v>
      </c>
      <c r="B2074" s="1" t="s">
        <v>33</v>
      </c>
      <c r="C2074" s="3">
        <v>42736</v>
      </c>
      <c r="D2074" s="1">
        <v>133.0564285714286</v>
      </c>
      <c r="E2074" s="1">
        <v>4.8907732963562012</v>
      </c>
      <c r="F2074" s="1">
        <v>4.8740377426147461</v>
      </c>
      <c r="G2074" s="1">
        <v>2</v>
      </c>
      <c r="H2074" s="1">
        <v>2</v>
      </c>
      <c r="I2074" s="1">
        <f t="shared" si="92"/>
        <v>4.8521771430969238</v>
      </c>
      <c r="J2074" s="1">
        <f t="shared" si="93"/>
        <v>1.004505317690003</v>
      </c>
    </row>
    <row r="2075" spans="1:10">
      <c r="A2075" s="1">
        <v>34</v>
      </c>
      <c r="B2075" s="1" t="s">
        <v>34</v>
      </c>
      <c r="C2075" s="3">
        <v>42736</v>
      </c>
      <c r="D2075" s="1">
        <v>124.74</v>
      </c>
      <c r="E2075" s="1">
        <v>4.8262314796447754</v>
      </c>
      <c r="F2075" s="1">
        <v>4.8241653442382813</v>
      </c>
      <c r="G2075" s="1">
        <v>5</v>
      </c>
      <c r="H2075" s="1">
        <v>4</v>
      </c>
      <c r="I2075" s="1">
        <f t="shared" si="92"/>
        <v>4.8521771430969238</v>
      </c>
      <c r="J2075" s="1">
        <f t="shared" si="93"/>
        <v>0.99422696285965273</v>
      </c>
    </row>
    <row r="2076" spans="1:10">
      <c r="A2076" s="1">
        <v>1</v>
      </c>
      <c r="B2076" s="1" t="s">
        <v>1</v>
      </c>
      <c r="C2076" s="3">
        <v>42767</v>
      </c>
      <c r="D2076" s="1">
        <v>122.54666666666667</v>
      </c>
      <c r="E2076" s="1">
        <v>4.8084917068481445</v>
      </c>
      <c r="F2076" s="1">
        <v>4.8060803413391113</v>
      </c>
      <c r="G2076" s="1">
        <v>5</v>
      </c>
      <c r="H2076" s="1">
        <v>4</v>
      </c>
      <c r="I2076" s="1">
        <f>AVERAGE(F2076:F2109)</f>
        <v>4.8551465062534112</v>
      </c>
      <c r="J2076" s="1">
        <f t="shared" si="93"/>
        <v>0.98989398881143897</v>
      </c>
    </row>
    <row r="2077" spans="1:10">
      <c r="A2077" s="1">
        <v>2</v>
      </c>
      <c r="B2077" s="1" t="s">
        <v>2</v>
      </c>
      <c r="C2077" s="3">
        <v>42767</v>
      </c>
      <c r="D2077" s="1">
        <v>127.53225531914893</v>
      </c>
      <c r="E2077" s="1">
        <v>4.8483691215515137</v>
      </c>
      <c r="F2077" s="1">
        <v>4.8377094268798828</v>
      </c>
      <c r="G2077" s="1">
        <v>4</v>
      </c>
      <c r="H2077" s="1">
        <v>3</v>
      </c>
      <c r="I2077" s="1">
        <f>I2076</f>
        <v>4.8551465062534112</v>
      </c>
      <c r="J2077" s="1">
        <f t="shared" si="93"/>
        <v>0.99640853693064269</v>
      </c>
    </row>
    <row r="2078" spans="1:10">
      <c r="A2078" s="1">
        <v>3</v>
      </c>
      <c r="B2078" s="1" t="s">
        <v>3</v>
      </c>
      <c r="C2078" s="3">
        <v>42767</v>
      </c>
      <c r="D2078" s="1">
        <v>134.87611111111107</v>
      </c>
      <c r="E2078" s="1">
        <v>4.9043564796447754</v>
      </c>
      <c r="F2078" s="1">
        <v>4.8914780616760254</v>
      </c>
      <c r="G2078" s="1">
        <v>1</v>
      </c>
      <c r="H2078" s="1">
        <v>1</v>
      </c>
      <c r="I2078" s="1">
        <f t="shared" ref="I2078:I2109" si="94">I2077</f>
        <v>4.8551465062534112</v>
      </c>
      <c r="J2078" s="1">
        <f t="shared" si="93"/>
        <v>1.0074831017716601</v>
      </c>
    </row>
    <row r="2079" spans="1:10">
      <c r="A2079" s="1">
        <v>4</v>
      </c>
      <c r="B2079" s="1" t="s">
        <v>4</v>
      </c>
      <c r="C2079" s="3">
        <v>42767</v>
      </c>
      <c r="D2079" s="1">
        <v>134.75940074906367</v>
      </c>
      <c r="E2079" s="1">
        <v>4.9034910202026367</v>
      </c>
      <c r="F2079" s="1">
        <v>4.9020390510559082</v>
      </c>
      <c r="G2079" s="1">
        <v>1</v>
      </c>
      <c r="H2079" s="1">
        <v>1</v>
      </c>
      <c r="I2079" s="1">
        <f t="shared" si="94"/>
        <v>4.8551465062534112</v>
      </c>
      <c r="J2079" s="1">
        <f t="shared" si="93"/>
        <v>1.0096583171572886</v>
      </c>
    </row>
    <row r="2080" spans="1:10">
      <c r="A2080" s="1">
        <v>5</v>
      </c>
      <c r="B2080" s="1" t="s">
        <v>5</v>
      </c>
      <c r="C2080" s="3">
        <v>42767</v>
      </c>
      <c r="D2080" s="1">
        <v>136.65</v>
      </c>
      <c r="E2080" s="1">
        <v>4.9174227714538574</v>
      </c>
      <c r="F2080" s="1">
        <v>4.9104695320129395</v>
      </c>
      <c r="G2080" s="1">
        <v>1</v>
      </c>
      <c r="H2080" s="1">
        <v>1</v>
      </c>
      <c r="I2080" s="1">
        <f t="shared" si="94"/>
        <v>4.8551465062534112</v>
      </c>
      <c r="J2080" s="1">
        <f t="shared" si="93"/>
        <v>1.011394718097234</v>
      </c>
    </row>
    <row r="2081" spans="1:10">
      <c r="A2081" s="1">
        <v>6</v>
      </c>
      <c r="B2081" s="1" t="s">
        <v>6</v>
      </c>
      <c r="C2081" s="3">
        <v>42767</v>
      </c>
      <c r="D2081" s="1">
        <v>123.74</v>
      </c>
      <c r="E2081" s="1">
        <v>4.8181824684143066</v>
      </c>
      <c r="F2081" s="1">
        <v>4.8157219886779785</v>
      </c>
      <c r="G2081" s="1">
        <v>5</v>
      </c>
      <c r="H2081" s="1">
        <v>4</v>
      </c>
      <c r="I2081" s="1">
        <f t="shared" si="94"/>
        <v>4.8551465062534112</v>
      </c>
      <c r="J2081" s="1">
        <f t="shared" si="93"/>
        <v>0.9918798500674173</v>
      </c>
    </row>
    <row r="2082" spans="1:10">
      <c r="A2082" s="1">
        <v>7</v>
      </c>
      <c r="B2082" s="1" t="s">
        <v>7</v>
      </c>
      <c r="C2082" s="3">
        <v>42767</v>
      </c>
      <c r="D2082" s="1">
        <v>126.51499999999999</v>
      </c>
      <c r="E2082" s="1">
        <v>4.8403606414794922</v>
      </c>
      <c r="F2082" s="1">
        <v>4.8368268013000488</v>
      </c>
      <c r="G2082" s="1">
        <v>4</v>
      </c>
      <c r="H2082" s="1">
        <v>3</v>
      </c>
      <c r="I2082" s="1">
        <f t="shared" si="94"/>
        <v>4.8551465062534112</v>
      </c>
      <c r="J2082" s="1">
        <f t="shared" si="93"/>
        <v>0.9962267451806518</v>
      </c>
    </row>
    <row r="2083" spans="1:10">
      <c r="A2083" s="1">
        <v>8</v>
      </c>
      <c r="B2083" s="1" t="s">
        <v>8</v>
      </c>
      <c r="C2083" s="3">
        <v>42767</v>
      </c>
      <c r="D2083" s="1">
        <v>127.94</v>
      </c>
      <c r="E2083" s="1">
        <v>4.8515615463256836</v>
      </c>
      <c r="F2083" s="1">
        <v>4.8500947952270508</v>
      </c>
      <c r="G2083" s="1">
        <v>3</v>
      </c>
      <c r="H2083" s="1">
        <v>2</v>
      </c>
      <c r="I2083" s="1">
        <f t="shared" si="94"/>
        <v>4.8551465062534112</v>
      </c>
      <c r="J2083" s="1">
        <f t="shared" si="93"/>
        <v>0.99895951419388607</v>
      </c>
    </row>
    <row r="2084" spans="1:10">
      <c r="A2084" s="1">
        <v>9</v>
      </c>
      <c r="B2084" s="1" t="s">
        <v>9</v>
      </c>
      <c r="C2084" s="3">
        <v>42767</v>
      </c>
      <c r="D2084" s="1">
        <v>125.69999999999999</v>
      </c>
      <c r="E2084" s="1">
        <v>4.8338980674743652</v>
      </c>
      <c r="F2084" s="1">
        <v>4.8409261703491211</v>
      </c>
      <c r="G2084" s="1">
        <v>4</v>
      </c>
      <c r="H2084" s="1">
        <v>3</v>
      </c>
      <c r="I2084" s="1">
        <f t="shared" si="94"/>
        <v>4.8551465062534112</v>
      </c>
      <c r="J2084" s="1">
        <f t="shared" si="93"/>
        <v>0.99707107995897259</v>
      </c>
    </row>
    <row r="2085" spans="1:10">
      <c r="A2085" s="1">
        <v>10</v>
      </c>
      <c r="B2085" s="1" t="s">
        <v>10</v>
      </c>
      <c r="C2085" s="3">
        <v>42767</v>
      </c>
      <c r="D2085" s="1">
        <v>125.76829281469476</v>
      </c>
      <c r="E2085" s="1">
        <v>4.8344411849975586</v>
      </c>
      <c r="F2085" s="1">
        <v>4.833946704864502</v>
      </c>
      <c r="G2085" s="1">
        <v>4</v>
      </c>
      <c r="H2085" s="1">
        <v>3</v>
      </c>
      <c r="I2085" s="1">
        <f t="shared" si="94"/>
        <v>4.8551465062534112</v>
      </c>
      <c r="J2085" s="1">
        <f t="shared" si="93"/>
        <v>0.99563354033465234</v>
      </c>
    </row>
    <row r="2086" spans="1:10">
      <c r="A2086" s="1">
        <v>11</v>
      </c>
      <c r="B2086" s="1" t="s">
        <v>11</v>
      </c>
      <c r="C2086" s="3">
        <v>42767</v>
      </c>
      <c r="D2086" s="1">
        <v>126.80442396313363</v>
      </c>
      <c r="E2086" s="1">
        <v>4.8426461219787598</v>
      </c>
      <c r="F2086" s="1">
        <v>4.8382015228271484</v>
      </c>
      <c r="G2086" s="1">
        <v>4</v>
      </c>
      <c r="H2086" s="1">
        <v>3</v>
      </c>
      <c r="I2086" s="1">
        <f t="shared" si="94"/>
        <v>4.8551465062534112</v>
      </c>
      <c r="J2086" s="1">
        <f t="shared" si="93"/>
        <v>0.99650989246062138</v>
      </c>
    </row>
    <row r="2087" spans="1:10">
      <c r="A2087" s="1">
        <v>12</v>
      </c>
      <c r="B2087" s="1" t="s">
        <v>12</v>
      </c>
      <c r="C2087" s="3">
        <v>42767</v>
      </c>
      <c r="D2087" s="1">
        <v>127.2557183908046</v>
      </c>
      <c r="E2087" s="1">
        <v>4.846198558807373</v>
      </c>
      <c r="F2087" s="1">
        <v>4.8412423133850098</v>
      </c>
      <c r="G2087" s="1">
        <v>4</v>
      </c>
      <c r="H2087" s="1">
        <v>3</v>
      </c>
      <c r="I2087" s="1">
        <f t="shared" si="94"/>
        <v>4.8551465062534112</v>
      </c>
      <c r="J2087" s="1">
        <f t="shared" si="93"/>
        <v>0.99713619499422046</v>
      </c>
    </row>
    <row r="2088" spans="1:10">
      <c r="A2088" s="1">
        <v>13</v>
      </c>
      <c r="B2088" s="1" t="s">
        <v>13</v>
      </c>
      <c r="C2088" s="3">
        <v>42767</v>
      </c>
      <c r="D2088" s="1">
        <v>135.98804687500001</v>
      </c>
      <c r="E2088" s="1">
        <v>4.912567138671875</v>
      </c>
      <c r="F2088" s="1">
        <v>4.9060916900634766</v>
      </c>
      <c r="G2088" s="1">
        <v>1</v>
      </c>
      <c r="H2088" s="1">
        <v>1</v>
      </c>
      <c r="I2088" s="1">
        <f t="shared" si="94"/>
        <v>4.8551465062534112</v>
      </c>
      <c r="J2088" s="1">
        <f t="shared" si="93"/>
        <v>1.0104930270887702</v>
      </c>
    </row>
    <row r="2089" spans="1:10">
      <c r="A2089" s="1">
        <v>14</v>
      </c>
      <c r="B2089" s="1" t="s">
        <v>14</v>
      </c>
      <c r="C2089" s="3">
        <v>42767</v>
      </c>
      <c r="D2089" s="1">
        <v>127.81342281879193</v>
      </c>
      <c r="E2089" s="1">
        <v>4.8505716323852539</v>
      </c>
      <c r="F2089" s="1">
        <v>4.8455572128295898</v>
      </c>
      <c r="G2089" s="1">
        <v>3</v>
      </c>
      <c r="H2089" s="1">
        <v>2</v>
      </c>
      <c r="I2089" s="1">
        <f t="shared" si="94"/>
        <v>4.8551465062534112</v>
      </c>
      <c r="J2089" s="1">
        <f t="shared" si="93"/>
        <v>0.99802492192326842</v>
      </c>
    </row>
    <row r="2090" spans="1:10">
      <c r="A2090" s="1">
        <v>15</v>
      </c>
      <c r="B2090" s="1" t="s">
        <v>15</v>
      </c>
      <c r="C2090" s="3">
        <v>42767</v>
      </c>
      <c r="D2090" s="1">
        <v>126.06042253521127</v>
      </c>
      <c r="E2090" s="1">
        <v>4.836761474609375</v>
      </c>
      <c r="F2090" s="1">
        <v>4.8348984718322754</v>
      </c>
      <c r="G2090" s="1">
        <v>4</v>
      </c>
      <c r="H2090" s="1">
        <v>3</v>
      </c>
      <c r="I2090" s="1">
        <f t="shared" si="94"/>
        <v>4.8551465062534112</v>
      </c>
      <c r="J2090" s="1">
        <f t="shared" si="93"/>
        <v>0.99582957292945617</v>
      </c>
    </row>
    <row r="2091" spans="1:10">
      <c r="A2091" s="1">
        <v>16</v>
      </c>
      <c r="B2091" s="1" t="s">
        <v>16</v>
      </c>
      <c r="C2091" s="3">
        <v>42767</v>
      </c>
      <c r="D2091" s="1">
        <v>131.32739130434783</v>
      </c>
      <c r="E2091" s="1">
        <v>4.8776931762695313</v>
      </c>
      <c r="F2091" s="1">
        <v>4.8745784759521484</v>
      </c>
      <c r="G2091" s="1">
        <v>2</v>
      </c>
      <c r="H2091" s="1">
        <v>2</v>
      </c>
      <c r="I2091" s="1">
        <f t="shared" si="94"/>
        <v>4.8551465062534112</v>
      </c>
      <c r="J2091" s="1">
        <f t="shared" si="93"/>
        <v>1.0040023446612185</v>
      </c>
    </row>
    <row r="2092" spans="1:10">
      <c r="A2092" s="1">
        <v>17</v>
      </c>
      <c r="B2092" s="1" t="s">
        <v>17</v>
      </c>
      <c r="C2092" s="3">
        <v>42767</v>
      </c>
      <c r="D2092" s="1">
        <v>137.59</v>
      </c>
      <c r="E2092" s="1">
        <v>4.9242782592773438</v>
      </c>
      <c r="F2092" s="1">
        <v>4.9261002540588379</v>
      </c>
      <c r="G2092" s="1">
        <v>1</v>
      </c>
      <c r="H2092" s="1">
        <v>1</v>
      </c>
      <c r="I2092" s="1">
        <f t="shared" si="94"/>
        <v>4.8551465062534112</v>
      </c>
      <c r="J2092" s="1">
        <f t="shared" si="93"/>
        <v>1.0146141311521781</v>
      </c>
    </row>
    <row r="2093" spans="1:10">
      <c r="A2093" s="1">
        <v>18</v>
      </c>
      <c r="B2093" s="1" t="s">
        <v>18</v>
      </c>
      <c r="C2093" s="3">
        <v>42767</v>
      </c>
      <c r="D2093" s="1">
        <v>127.9285409252669</v>
      </c>
      <c r="E2093" s="1">
        <v>4.8514719009399414</v>
      </c>
      <c r="F2093" s="1">
        <v>4.8485231399536133</v>
      </c>
      <c r="G2093" s="1">
        <v>3</v>
      </c>
      <c r="H2093" s="1">
        <v>2</v>
      </c>
      <c r="I2093" s="1">
        <f t="shared" si="94"/>
        <v>4.8551465062534112</v>
      </c>
      <c r="J2093" s="1">
        <f t="shared" si="93"/>
        <v>0.99863580505938043</v>
      </c>
    </row>
    <row r="2094" spans="1:10">
      <c r="A2094" s="1">
        <v>19</v>
      </c>
      <c r="B2094" s="1" t="s">
        <v>19</v>
      </c>
      <c r="C2094" s="3">
        <v>42767</v>
      </c>
      <c r="D2094" s="1">
        <v>130.05593908629442</v>
      </c>
      <c r="E2094" s="1">
        <v>4.8679647445678711</v>
      </c>
      <c r="F2094" s="1">
        <v>4.8609786033630371</v>
      </c>
      <c r="G2094" s="1">
        <v>3</v>
      </c>
      <c r="H2094" s="1">
        <v>2</v>
      </c>
      <c r="I2094" s="1">
        <f t="shared" si="94"/>
        <v>4.8551465062534112</v>
      </c>
      <c r="J2094" s="1">
        <f t="shared" si="93"/>
        <v>1.0012012195928823</v>
      </c>
    </row>
    <row r="2095" spans="1:10">
      <c r="A2095" s="1">
        <v>20</v>
      </c>
      <c r="B2095" s="1" t="s">
        <v>20</v>
      </c>
      <c r="C2095" s="3">
        <v>42767</v>
      </c>
      <c r="D2095" s="1">
        <v>131.13</v>
      </c>
      <c r="E2095" s="1">
        <v>4.8761892318725586</v>
      </c>
      <c r="F2095" s="1">
        <v>4.877685546875</v>
      </c>
      <c r="G2095" s="1">
        <v>2</v>
      </c>
      <c r="H2095" s="1">
        <v>2</v>
      </c>
      <c r="I2095" s="1">
        <f t="shared" si="94"/>
        <v>4.8551465062534112</v>
      </c>
      <c r="J2095" s="1">
        <f t="shared" si="93"/>
        <v>1.0046422987632935</v>
      </c>
    </row>
    <row r="2096" spans="1:10">
      <c r="A2096" s="1">
        <v>21</v>
      </c>
      <c r="B2096" s="1" t="s">
        <v>21</v>
      </c>
      <c r="C2096" s="3">
        <v>42767</v>
      </c>
      <c r="D2096" s="1">
        <v>126.56634920634922</v>
      </c>
      <c r="E2096" s="1">
        <v>4.8407669067382813</v>
      </c>
      <c r="F2096" s="1">
        <v>4.8439640998840332</v>
      </c>
      <c r="G2096" s="1">
        <v>4</v>
      </c>
      <c r="H2096" s="1">
        <v>3</v>
      </c>
      <c r="I2096" s="1">
        <f t="shared" si="94"/>
        <v>4.8551465062534112</v>
      </c>
      <c r="J2096" s="1">
        <f t="shared" si="93"/>
        <v>0.9976967932162345</v>
      </c>
    </row>
    <row r="2097" spans="1:10">
      <c r="A2097" s="1">
        <v>22</v>
      </c>
      <c r="B2097" s="1" t="s">
        <v>22</v>
      </c>
      <c r="C2097" s="3">
        <v>42767</v>
      </c>
      <c r="D2097" s="1">
        <v>127.42254385964911</v>
      </c>
      <c r="E2097" s="1">
        <v>4.8475089073181152</v>
      </c>
      <c r="F2097" s="1">
        <v>4.8411149978637695</v>
      </c>
      <c r="G2097" s="1">
        <v>4</v>
      </c>
      <c r="H2097" s="1">
        <v>3</v>
      </c>
      <c r="I2097" s="1">
        <f t="shared" si="94"/>
        <v>4.8551465062534112</v>
      </c>
      <c r="J2097" s="1">
        <f t="shared" si="93"/>
        <v>0.9971099721972202</v>
      </c>
    </row>
    <row r="2098" spans="1:10">
      <c r="A2098" s="1">
        <v>23</v>
      </c>
      <c r="B2098" s="1" t="s">
        <v>23</v>
      </c>
      <c r="C2098" s="3">
        <v>42767</v>
      </c>
      <c r="D2098" s="1">
        <v>129.25720588235293</v>
      </c>
      <c r="E2098" s="1">
        <v>4.8618044853210449</v>
      </c>
      <c r="F2098" s="1">
        <v>4.8499999046325684</v>
      </c>
      <c r="G2098" s="1">
        <v>4</v>
      </c>
      <c r="H2098" s="1">
        <v>3</v>
      </c>
      <c r="I2098" s="1">
        <f t="shared" si="94"/>
        <v>4.8551465062534112</v>
      </c>
      <c r="J2098" s="1">
        <f t="shared" si="93"/>
        <v>0.99893996986203937</v>
      </c>
    </row>
    <row r="2099" spans="1:10">
      <c r="A2099" s="1">
        <v>24</v>
      </c>
      <c r="B2099" s="1" t="s">
        <v>24</v>
      </c>
      <c r="C2099" s="3">
        <v>42767</v>
      </c>
      <c r="D2099" s="1">
        <v>129.44360655737705</v>
      </c>
      <c r="E2099" s="1">
        <v>4.8632454872131348</v>
      </c>
      <c r="F2099" s="1">
        <v>4.866060733795166</v>
      </c>
      <c r="G2099" s="1">
        <v>2</v>
      </c>
      <c r="H2099" s="1">
        <v>2</v>
      </c>
      <c r="I2099" s="1">
        <f t="shared" si="94"/>
        <v>4.8551465062534112</v>
      </c>
      <c r="J2099" s="1">
        <f t="shared" si="93"/>
        <v>1.0022479707929921</v>
      </c>
    </row>
    <row r="2100" spans="1:10">
      <c r="A2100" s="1">
        <v>25</v>
      </c>
      <c r="B2100" s="1" t="s">
        <v>25</v>
      </c>
      <c r="C2100" s="3">
        <v>42767</v>
      </c>
      <c r="D2100" s="1">
        <v>129.49891304347827</v>
      </c>
      <c r="E2100" s="1">
        <v>4.8636722564697266</v>
      </c>
      <c r="F2100" s="1">
        <v>4.8576302528381348</v>
      </c>
      <c r="G2100" s="1">
        <v>3</v>
      </c>
      <c r="H2100" s="1">
        <v>2</v>
      </c>
      <c r="I2100" s="1">
        <f t="shared" si="94"/>
        <v>4.8551465062534112</v>
      </c>
      <c r="J2100" s="1">
        <f t="shared" si="93"/>
        <v>1.0005115698530465</v>
      </c>
    </row>
    <row r="2101" spans="1:10">
      <c r="A2101" s="1">
        <v>26</v>
      </c>
      <c r="B2101" s="1" t="s">
        <v>26</v>
      </c>
      <c r="C2101" s="3">
        <v>42767</v>
      </c>
      <c r="D2101" s="1">
        <v>127.61</v>
      </c>
      <c r="E2101" s="1">
        <v>4.8489785194396973</v>
      </c>
      <c r="F2101" s="1">
        <v>4.8406434059143066</v>
      </c>
      <c r="G2101" s="1">
        <v>4</v>
      </c>
      <c r="H2101" s="1">
        <v>3</v>
      </c>
      <c r="I2101" s="1">
        <f t="shared" si="94"/>
        <v>4.8551465062534112</v>
      </c>
      <c r="J2101" s="1">
        <f t="shared" si="93"/>
        <v>0.99701283981432387</v>
      </c>
    </row>
    <row r="2102" spans="1:10">
      <c r="A2102" s="1">
        <v>27</v>
      </c>
      <c r="B2102" s="1" t="s">
        <v>27</v>
      </c>
      <c r="C2102" s="3">
        <v>42767</v>
      </c>
      <c r="D2102" s="1">
        <v>128.07744680851064</v>
      </c>
      <c r="E2102" s="1">
        <v>4.8526349067687988</v>
      </c>
      <c r="F2102" s="1">
        <v>4.8473901748657227</v>
      </c>
      <c r="G2102" s="1">
        <v>2</v>
      </c>
      <c r="H2102" s="1">
        <v>2</v>
      </c>
      <c r="I2102" s="1">
        <f t="shared" si="94"/>
        <v>4.8551465062534112</v>
      </c>
      <c r="J2102" s="1">
        <f t="shared" si="93"/>
        <v>0.99840245162989449</v>
      </c>
    </row>
    <row r="2103" spans="1:10">
      <c r="A2103" s="1">
        <v>28</v>
      </c>
      <c r="B2103" s="1" t="s">
        <v>28</v>
      </c>
      <c r="C2103" s="3">
        <v>42767</v>
      </c>
      <c r="D2103" s="1">
        <v>129.13999999999999</v>
      </c>
      <c r="E2103" s="1">
        <v>4.8608970642089844</v>
      </c>
      <c r="F2103" s="1">
        <v>4.8596272468566895</v>
      </c>
      <c r="G2103" s="1">
        <v>2</v>
      </c>
      <c r="H2103" s="1">
        <v>2</v>
      </c>
      <c r="I2103" s="1">
        <f t="shared" si="94"/>
        <v>4.8551465062534112</v>
      </c>
      <c r="J2103" s="1">
        <f t="shared" si="93"/>
        <v>1.0009228847363323</v>
      </c>
    </row>
    <row r="2104" spans="1:10">
      <c r="A2104" s="1">
        <v>29</v>
      </c>
      <c r="B2104" s="1" t="s">
        <v>29</v>
      </c>
      <c r="C2104" s="3">
        <v>42767</v>
      </c>
      <c r="D2104" s="1">
        <v>124.90958333333333</v>
      </c>
      <c r="E2104" s="1">
        <v>4.8275899887084961</v>
      </c>
      <c r="F2104" s="1">
        <v>4.8291378021240234</v>
      </c>
      <c r="G2104" s="1">
        <v>5</v>
      </c>
      <c r="H2104" s="1">
        <v>4</v>
      </c>
      <c r="I2104" s="1">
        <f t="shared" si="94"/>
        <v>4.8551465062534112</v>
      </c>
      <c r="J2104" s="1">
        <f t="shared" si="93"/>
        <v>0.99464306502473432</v>
      </c>
    </row>
    <row r="2105" spans="1:10">
      <c r="A2105" s="1">
        <v>30</v>
      </c>
      <c r="B2105" s="1" t="s">
        <v>30</v>
      </c>
      <c r="C2105" s="3">
        <v>42767</v>
      </c>
      <c r="D2105" s="1">
        <v>128.49</v>
      </c>
      <c r="E2105" s="1">
        <v>4.8558511734008789</v>
      </c>
      <c r="F2105" s="1">
        <v>4.8448195457458496</v>
      </c>
      <c r="G2105" s="1">
        <v>4</v>
      </c>
      <c r="H2105" s="1">
        <v>3</v>
      </c>
      <c r="I2105" s="1">
        <f t="shared" si="94"/>
        <v>4.8551465062534112</v>
      </c>
      <c r="J2105" s="1">
        <f t="shared" si="93"/>
        <v>0.9978729868410231</v>
      </c>
    </row>
    <row r="2106" spans="1:10">
      <c r="A2106" s="1">
        <v>31</v>
      </c>
      <c r="B2106" s="1" t="s">
        <v>31</v>
      </c>
      <c r="C2106" s="3">
        <v>42767</v>
      </c>
      <c r="D2106" s="1">
        <v>133.06382022471911</v>
      </c>
      <c r="E2106" s="1">
        <v>4.8908290863037109</v>
      </c>
      <c r="F2106" s="1">
        <v>4.8816123008728027</v>
      </c>
      <c r="G2106" s="1">
        <v>2</v>
      </c>
      <c r="H2106" s="1">
        <v>2</v>
      </c>
      <c r="I2106" s="1">
        <f t="shared" si="94"/>
        <v>4.8551465062534112</v>
      </c>
      <c r="J2106" s="1">
        <f t="shared" si="93"/>
        <v>1.0054510805359433</v>
      </c>
    </row>
    <row r="2107" spans="1:10">
      <c r="A2107" s="1">
        <v>32</v>
      </c>
      <c r="B2107" s="1" t="s">
        <v>32</v>
      </c>
      <c r="C2107" s="3">
        <v>42767</v>
      </c>
      <c r="D2107" s="1">
        <v>125.67781144781145</v>
      </c>
      <c r="E2107" s="1">
        <v>4.8337216377258301</v>
      </c>
      <c r="F2107" s="1">
        <v>4.8295693397521973</v>
      </c>
      <c r="G2107" s="1">
        <v>4</v>
      </c>
      <c r="H2107" s="1">
        <v>3</v>
      </c>
      <c r="I2107" s="1">
        <f t="shared" si="94"/>
        <v>4.8551465062534112</v>
      </c>
      <c r="J2107" s="1">
        <f t="shared" si="93"/>
        <v>0.99473194753891148</v>
      </c>
    </row>
    <row r="2108" spans="1:10">
      <c r="A2108" s="1">
        <v>33</v>
      </c>
      <c r="B2108" s="1" t="s">
        <v>33</v>
      </c>
      <c r="C2108" s="3">
        <v>42767</v>
      </c>
      <c r="D2108" s="1">
        <v>132.27500000000001</v>
      </c>
      <c r="E2108" s="1">
        <v>4.884882926940918</v>
      </c>
      <c r="F2108" s="1">
        <v>4.8774003982543945</v>
      </c>
      <c r="G2108" s="1">
        <v>2</v>
      </c>
      <c r="H2108" s="1">
        <v>2</v>
      </c>
      <c r="I2108" s="1">
        <f t="shared" si="94"/>
        <v>4.8551465062534112</v>
      </c>
      <c r="J2108" s="1">
        <f t="shared" si="93"/>
        <v>1.0045835675550305</v>
      </c>
    </row>
    <row r="2109" spans="1:10">
      <c r="A2109" s="1">
        <v>34</v>
      </c>
      <c r="B2109" s="1" t="s">
        <v>34</v>
      </c>
      <c r="C2109" s="3">
        <v>42767</v>
      </c>
      <c r="D2109" s="1">
        <v>125.19</v>
      </c>
      <c r="E2109" s="1">
        <v>4.8298325538635254</v>
      </c>
      <c r="F2109" s="1">
        <v>4.8268609046936035</v>
      </c>
      <c r="G2109" s="1">
        <v>5</v>
      </c>
      <c r="H2109" s="1">
        <v>4</v>
      </c>
      <c r="I2109" s="1">
        <f t="shared" si="94"/>
        <v>4.8551465062534112</v>
      </c>
      <c r="J2109" s="1">
        <f t="shared" si="93"/>
        <v>0.99417409927313705</v>
      </c>
    </row>
    <row r="2110" spans="1:10">
      <c r="A2110" s="1">
        <v>1</v>
      </c>
      <c r="B2110" s="1" t="s">
        <v>1</v>
      </c>
      <c r="C2110" s="3">
        <v>42795</v>
      </c>
      <c r="D2110" s="1">
        <v>121.91679012345679</v>
      </c>
      <c r="E2110" s="1">
        <v>4.8033385276794434</v>
      </c>
      <c r="F2110" s="1">
        <v>4.8089108467102051</v>
      </c>
      <c r="G2110" s="1">
        <v>5</v>
      </c>
      <c r="H2110" s="1">
        <v>4</v>
      </c>
      <c r="I2110" s="1">
        <f>AVERAGE(F2110:F2143)</f>
        <v>4.8580686765558578</v>
      </c>
      <c r="J2110" s="1">
        <f t="shared" si="93"/>
        <v>0.98988119906931749</v>
      </c>
    </row>
    <row r="2111" spans="1:10">
      <c r="A2111" s="1">
        <v>2</v>
      </c>
      <c r="B2111" s="1" t="s">
        <v>2</v>
      </c>
      <c r="C2111" s="3">
        <v>42795</v>
      </c>
      <c r="D2111" s="1">
        <v>127.50246808510637</v>
      </c>
      <c r="E2111" s="1">
        <v>4.8481359481811523</v>
      </c>
      <c r="F2111" s="1">
        <v>4.840487003326416</v>
      </c>
      <c r="G2111" s="1">
        <v>4</v>
      </c>
      <c r="H2111" s="1">
        <v>3</v>
      </c>
      <c r="I2111" s="1">
        <f>I2110</f>
        <v>4.8580686765558578</v>
      </c>
      <c r="J2111" s="1">
        <f t="shared" si="93"/>
        <v>0.99638093357669322</v>
      </c>
    </row>
    <row r="2112" spans="1:10">
      <c r="A2112" s="1">
        <v>3</v>
      </c>
      <c r="B2112" s="1" t="s">
        <v>3</v>
      </c>
      <c r="C2112" s="3">
        <v>42795</v>
      </c>
      <c r="D2112" s="1">
        <v>134.49240740740737</v>
      </c>
      <c r="E2112" s="1">
        <v>4.9015078544616699</v>
      </c>
      <c r="F2112" s="1">
        <v>4.8951492309570313</v>
      </c>
      <c r="G2112" s="1">
        <v>1</v>
      </c>
      <c r="H2112" s="1">
        <v>1</v>
      </c>
      <c r="I2112" s="1">
        <f t="shared" ref="I2112:I2143" si="95">I2111</f>
        <v>4.8580686765558578</v>
      </c>
      <c r="J2112" s="1">
        <f t="shared" si="93"/>
        <v>1.0076327769057933</v>
      </c>
    </row>
    <row r="2113" spans="1:10">
      <c r="A2113" s="1">
        <v>4</v>
      </c>
      <c r="B2113" s="1" t="s">
        <v>4</v>
      </c>
      <c r="C2113" s="3">
        <v>42795</v>
      </c>
      <c r="D2113" s="1">
        <v>134.87689138576781</v>
      </c>
      <c r="E2113" s="1">
        <v>4.904362678527832</v>
      </c>
      <c r="F2113" s="1">
        <v>4.9051423072814941</v>
      </c>
      <c r="G2113" s="1">
        <v>1</v>
      </c>
      <c r="H2113" s="1">
        <v>1</v>
      </c>
      <c r="I2113" s="1">
        <f t="shared" si="95"/>
        <v>4.8580686765558578</v>
      </c>
      <c r="J2113" s="1">
        <f t="shared" si="93"/>
        <v>1.0096897828869331</v>
      </c>
    </row>
    <row r="2114" spans="1:10">
      <c r="A2114" s="1">
        <v>5</v>
      </c>
      <c r="B2114" s="1" t="s">
        <v>5</v>
      </c>
      <c r="C2114" s="3">
        <v>42795</v>
      </c>
      <c r="D2114" s="1">
        <v>136.96</v>
      </c>
      <c r="E2114" s="1">
        <v>4.9196887016296387</v>
      </c>
      <c r="F2114" s="1">
        <v>4.9139156341552734</v>
      </c>
      <c r="G2114" s="1">
        <v>1</v>
      </c>
      <c r="H2114" s="1">
        <v>1</v>
      </c>
      <c r="I2114" s="1">
        <f t="shared" si="95"/>
        <v>4.8580686765558578</v>
      </c>
      <c r="J2114" s="1">
        <f t="shared" si="93"/>
        <v>1.0114957118389294</v>
      </c>
    </row>
    <row r="2115" spans="1:10">
      <c r="A2115" s="1">
        <v>6</v>
      </c>
      <c r="B2115" s="1" t="s">
        <v>6</v>
      </c>
      <c r="C2115" s="3">
        <v>42795</v>
      </c>
      <c r="D2115" s="1">
        <v>123.79</v>
      </c>
      <c r="E2115" s="1">
        <v>4.8185863494873047</v>
      </c>
      <c r="F2115" s="1">
        <v>4.8184709548950195</v>
      </c>
      <c r="G2115" s="1">
        <v>5</v>
      </c>
      <c r="H2115" s="1">
        <v>4</v>
      </c>
      <c r="I2115" s="1">
        <f t="shared" si="95"/>
        <v>4.8580686765558578</v>
      </c>
      <c r="J2115" s="1">
        <f t="shared" ref="J2115:J2178" si="96">F2115/I2115</f>
        <v>0.99184908153893958</v>
      </c>
    </row>
    <row r="2116" spans="1:10">
      <c r="A2116" s="1">
        <v>7</v>
      </c>
      <c r="B2116" s="1" t="s">
        <v>7</v>
      </c>
      <c r="C2116" s="3">
        <v>42795</v>
      </c>
      <c r="D2116" s="1">
        <v>126.89749999999999</v>
      </c>
      <c r="E2116" s="1">
        <v>4.8433794975280762</v>
      </c>
      <c r="F2116" s="1">
        <v>4.8396511077880859</v>
      </c>
      <c r="G2116" s="1">
        <v>4</v>
      </c>
      <c r="H2116" s="1">
        <v>3</v>
      </c>
      <c r="I2116" s="1">
        <f t="shared" si="95"/>
        <v>4.8580686765558578</v>
      </c>
      <c r="J2116" s="1">
        <f t="shared" si="96"/>
        <v>0.99620887023342186</v>
      </c>
    </row>
    <row r="2117" spans="1:10">
      <c r="A2117" s="1">
        <v>8</v>
      </c>
      <c r="B2117" s="1" t="s">
        <v>8</v>
      </c>
      <c r="C2117" s="3">
        <v>42795</v>
      </c>
      <c r="D2117" s="1">
        <v>128</v>
      </c>
      <c r="E2117" s="1">
        <v>4.8520302772521973</v>
      </c>
      <c r="F2117" s="1">
        <v>4.8528780937194824</v>
      </c>
      <c r="G2117" s="1">
        <v>3</v>
      </c>
      <c r="H2117" s="1">
        <v>2</v>
      </c>
      <c r="I2117" s="1">
        <f t="shared" si="95"/>
        <v>4.8580686765558578</v>
      </c>
      <c r="J2117" s="1">
        <f t="shared" si="96"/>
        <v>0.9989315542488264</v>
      </c>
    </row>
    <row r="2118" spans="1:10">
      <c r="A2118" s="1">
        <v>9</v>
      </c>
      <c r="B2118" s="1" t="s">
        <v>9</v>
      </c>
      <c r="C2118" s="3">
        <v>42795</v>
      </c>
      <c r="D2118" s="1">
        <v>126.13999999999999</v>
      </c>
      <c r="E2118" s="1">
        <v>4.8373923301696777</v>
      </c>
      <c r="F2118" s="1">
        <v>4.8436532020568848</v>
      </c>
      <c r="G2118" s="1">
        <v>4</v>
      </c>
      <c r="H2118" s="1">
        <v>3</v>
      </c>
      <c r="I2118" s="1">
        <f t="shared" si="95"/>
        <v>4.8580686765558578</v>
      </c>
      <c r="J2118" s="1">
        <f t="shared" si="96"/>
        <v>0.99703267379307758</v>
      </c>
    </row>
    <row r="2119" spans="1:10">
      <c r="A2119" s="1">
        <v>10</v>
      </c>
      <c r="B2119" s="1" t="s">
        <v>10</v>
      </c>
      <c r="C2119" s="3">
        <v>42795</v>
      </c>
      <c r="D2119" s="1">
        <v>125.87490005402486</v>
      </c>
      <c r="E2119" s="1">
        <v>4.8352885246276855</v>
      </c>
      <c r="F2119" s="1">
        <v>4.8368020057678223</v>
      </c>
      <c r="G2119" s="1">
        <v>4</v>
      </c>
      <c r="H2119" s="1">
        <v>3</v>
      </c>
      <c r="I2119" s="1">
        <f t="shared" si="95"/>
        <v>4.8580686765558578</v>
      </c>
      <c r="J2119" s="1">
        <f t="shared" si="96"/>
        <v>0.9956224021923229</v>
      </c>
    </row>
    <row r="2120" spans="1:10">
      <c r="A2120" s="1">
        <v>11</v>
      </c>
      <c r="B2120" s="1" t="s">
        <v>11</v>
      </c>
      <c r="C2120" s="3">
        <v>42795</v>
      </c>
      <c r="D2120" s="1">
        <v>126.65036866359445</v>
      </c>
      <c r="E2120" s="1">
        <v>4.8414301872253418</v>
      </c>
      <c r="F2120" s="1">
        <v>4.8408780097961426</v>
      </c>
      <c r="G2120" s="1">
        <v>4</v>
      </c>
      <c r="H2120" s="1">
        <v>3</v>
      </c>
      <c r="I2120" s="1">
        <f t="shared" si="95"/>
        <v>4.8580686765558578</v>
      </c>
      <c r="J2120" s="1">
        <f t="shared" si="96"/>
        <v>0.99646141956727075</v>
      </c>
    </row>
    <row r="2121" spans="1:10">
      <c r="A2121" s="1">
        <v>12</v>
      </c>
      <c r="B2121" s="1" t="s">
        <v>12</v>
      </c>
      <c r="C2121" s="3">
        <v>42795</v>
      </c>
      <c r="D2121" s="1">
        <v>127.13648467432949</v>
      </c>
      <c r="E2121" s="1">
        <v>4.8452610969543457</v>
      </c>
      <c r="F2121" s="1">
        <v>4.8440308570861816</v>
      </c>
      <c r="G2121" s="1">
        <v>4</v>
      </c>
      <c r="H2121" s="1">
        <v>3</v>
      </c>
      <c r="I2121" s="1">
        <f t="shared" si="95"/>
        <v>4.8580686765558578</v>
      </c>
      <c r="J2121" s="1">
        <f t="shared" si="96"/>
        <v>0.99711041148153789</v>
      </c>
    </row>
    <row r="2122" spans="1:10">
      <c r="A2122" s="1">
        <v>13</v>
      </c>
      <c r="B2122" s="1" t="s">
        <v>13</v>
      </c>
      <c r="C2122" s="3">
        <v>42795</v>
      </c>
      <c r="D2122" s="1">
        <v>135.66398437499998</v>
      </c>
      <c r="E2122" s="1">
        <v>4.9101810455322266</v>
      </c>
      <c r="F2122" s="1">
        <v>4.9095067977905273</v>
      </c>
      <c r="G2122" s="1">
        <v>1</v>
      </c>
      <c r="H2122" s="1">
        <v>1</v>
      </c>
      <c r="I2122" s="1">
        <f t="shared" si="95"/>
        <v>4.8580686765558578</v>
      </c>
      <c r="J2122" s="1">
        <f t="shared" si="96"/>
        <v>1.0105881832183436</v>
      </c>
    </row>
    <row r="2123" spans="1:10">
      <c r="A2123" s="1">
        <v>14</v>
      </c>
      <c r="B2123" s="1" t="s">
        <v>14</v>
      </c>
      <c r="C2123" s="3">
        <v>42795</v>
      </c>
      <c r="D2123" s="1">
        <v>127.8426174496644</v>
      </c>
      <c r="E2123" s="1">
        <v>4.8508000373840332</v>
      </c>
      <c r="F2123" s="1">
        <v>4.8487730026245117</v>
      </c>
      <c r="G2123" s="1">
        <v>3</v>
      </c>
      <c r="H2123" s="1">
        <v>2</v>
      </c>
      <c r="I2123" s="1">
        <f t="shared" si="95"/>
        <v>4.8580686765558578</v>
      </c>
      <c r="J2123" s="1">
        <f t="shared" si="96"/>
        <v>0.99808654950140885</v>
      </c>
    </row>
    <row r="2124" spans="1:10">
      <c r="A2124" s="1">
        <v>15</v>
      </c>
      <c r="B2124" s="1" t="s">
        <v>15</v>
      </c>
      <c r="C2124" s="3">
        <v>42795</v>
      </c>
      <c r="D2124" s="1">
        <v>126.79338028169013</v>
      </c>
      <c r="E2124" s="1">
        <v>4.8425588607788086</v>
      </c>
      <c r="F2124" s="1">
        <v>4.8378047943115234</v>
      </c>
      <c r="G2124" s="1">
        <v>4</v>
      </c>
      <c r="H2124" s="1">
        <v>3</v>
      </c>
      <c r="I2124" s="1">
        <f t="shared" si="95"/>
        <v>4.8580686765558578</v>
      </c>
      <c r="J2124" s="1">
        <f t="shared" si="96"/>
        <v>0.99582881931206035</v>
      </c>
    </row>
    <row r="2125" spans="1:10">
      <c r="A2125" s="1">
        <v>16</v>
      </c>
      <c r="B2125" s="1" t="s">
        <v>16</v>
      </c>
      <c r="C2125" s="3">
        <v>42795</v>
      </c>
      <c r="D2125" s="1">
        <v>131.5191304347826</v>
      </c>
      <c r="E2125" s="1">
        <v>4.8791522979736328</v>
      </c>
      <c r="F2125" s="1">
        <v>4.8775262832641602</v>
      </c>
      <c r="G2125" s="1">
        <v>2</v>
      </c>
      <c r="H2125" s="1">
        <v>2</v>
      </c>
      <c r="I2125" s="1">
        <f t="shared" si="95"/>
        <v>4.8580686765558578</v>
      </c>
      <c r="J2125" s="1">
        <f t="shared" si="96"/>
        <v>1.0040052144182732</v>
      </c>
    </row>
    <row r="2126" spans="1:10">
      <c r="A2126" s="1">
        <v>17</v>
      </c>
      <c r="B2126" s="1" t="s">
        <v>17</v>
      </c>
      <c r="C2126" s="3">
        <v>42795</v>
      </c>
      <c r="D2126" s="1">
        <v>138.13999999999999</v>
      </c>
      <c r="E2126" s="1">
        <v>4.9282674789428711</v>
      </c>
      <c r="F2126" s="1">
        <v>4.9291834831237793</v>
      </c>
      <c r="G2126" s="1">
        <v>1</v>
      </c>
      <c r="H2126" s="1">
        <v>1</v>
      </c>
      <c r="I2126" s="1">
        <f t="shared" si="95"/>
        <v>4.8580686765558578</v>
      </c>
      <c r="J2126" s="1">
        <f t="shared" si="96"/>
        <v>1.0146384934636903</v>
      </c>
    </row>
    <row r="2127" spans="1:10">
      <c r="A2127" s="1">
        <v>18</v>
      </c>
      <c r="B2127" s="1" t="s">
        <v>18</v>
      </c>
      <c r="C2127" s="3">
        <v>42795</v>
      </c>
      <c r="D2127" s="1">
        <v>126.90270462633453</v>
      </c>
      <c r="E2127" s="1">
        <v>4.8434205055236816</v>
      </c>
      <c r="F2127" s="1">
        <v>4.8517851829528809</v>
      </c>
      <c r="G2127" s="1">
        <v>3</v>
      </c>
      <c r="H2127" s="1">
        <v>2</v>
      </c>
      <c r="I2127" s="1">
        <f t="shared" si="95"/>
        <v>4.8580686765558578</v>
      </c>
      <c r="J2127" s="1">
        <f t="shared" si="96"/>
        <v>0.99870658608979734</v>
      </c>
    </row>
    <row r="2128" spans="1:10">
      <c r="A2128" s="1">
        <v>19</v>
      </c>
      <c r="B2128" s="1" t="s">
        <v>19</v>
      </c>
      <c r="C2128" s="3">
        <v>42795</v>
      </c>
      <c r="D2128" s="1">
        <v>129.92736040609137</v>
      </c>
      <c r="E2128" s="1">
        <v>4.8669753074645996</v>
      </c>
      <c r="F2128" s="1">
        <v>4.8638367652893066</v>
      </c>
      <c r="G2128" s="1">
        <v>3</v>
      </c>
      <c r="H2128" s="1">
        <v>2</v>
      </c>
      <c r="I2128" s="1">
        <f t="shared" si="95"/>
        <v>4.8580686765558578</v>
      </c>
      <c r="J2128" s="1">
        <f t="shared" si="96"/>
        <v>1.001187321365234</v>
      </c>
    </row>
    <row r="2129" spans="1:10">
      <c r="A2129" s="1">
        <v>20</v>
      </c>
      <c r="B2129" s="1" t="s">
        <v>20</v>
      </c>
      <c r="C2129" s="3">
        <v>42795</v>
      </c>
      <c r="D2129" s="1">
        <v>130.72</v>
      </c>
      <c r="E2129" s="1">
        <v>4.8730578422546387</v>
      </c>
      <c r="F2129" s="1">
        <v>4.8802399635314941</v>
      </c>
      <c r="G2129" s="1">
        <v>2</v>
      </c>
      <c r="H2129" s="1">
        <v>2</v>
      </c>
      <c r="I2129" s="1">
        <f t="shared" si="95"/>
        <v>4.8580686765558578</v>
      </c>
      <c r="J2129" s="1">
        <f t="shared" si="96"/>
        <v>1.0045638068236109</v>
      </c>
    </row>
    <row r="2130" spans="1:10">
      <c r="A2130" s="1">
        <v>21</v>
      </c>
      <c r="B2130" s="1" t="s">
        <v>21</v>
      </c>
      <c r="C2130" s="3">
        <v>42795</v>
      </c>
      <c r="D2130" s="1">
        <v>127.95253968253968</v>
      </c>
      <c r="E2130" s="1">
        <v>4.8516592979431152</v>
      </c>
      <c r="F2130" s="1">
        <v>4.846247673034668</v>
      </c>
      <c r="G2130" s="1">
        <v>4</v>
      </c>
      <c r="H2130" s="1">
        <v>3</v>
      </c>
      <c r="I2130" s="1">
        <f t="shared" si="95"/>
        <v>4.8580686765558578</v>
      </c>
      <c r="J2130" s="1">
        <f t="shared" si="96"/>
        <v>0.99756672778665401</v>
      </c>
    </row>
    <row r="2131" spans="1:10">
      <c r="A2131" s="1">
        <v>22</v>
      </c>
      <c r="B2131" s="1" t="s">
        <v>22</v>
      </c>
      <c r="C2131" s="3">
        <v>42795</v>
      </c>
      <c r="D2131" s="1">
        <v>126.5598245614035</v>
      </c>
      <c r="E2131" s="1">
        <v>4.8407149314880371</v>
      </c>
      <c r="F2131" s="1">
        <v>4.8437819480895996</v>
      </c>
      <c r="G2131" s="1">
        <v>4</v>
      </c>
      <c r="H2131" s="1">
        <v>3</v>
      </c>
      <c r="I2131" s="1">
        <f t="shared" si="95"/>
        <v>4.8580686765558578</v>
      </c>
      <c r="J2131" s="1">
        <f t="shared" si="96"/>
        <v>0.99705917527777999</v>
      </c>
    </row>
    <row r="2132" spans="1:10">
      <c r="A2132" s="1">
        <v>23</v>
      </c>
      <c r="B2132" s="1" t="s">
        <v>23</v>
      </c>
      <c r="C2132" s="3">
        <v>42795</v>
      </c>
      <c r="D2132" s="1">
        <v>128.23970588235295</v>
      </c>
      <c r="E2132" s="1">
        <v>4.8539013862609863</v>
      </c>
      <c r="F2132" s="1">
        <v>4.8523955345153809</v>
      </c>
      <c r="G2132" s="1">
        <v>4</v>
      </c>
      <c r="H2132" s="1">
        <v>3</v>
      </c>
      <c r="I2132" s="1">
        <f t="shared" si="95"/>
        <v>4.8580686765558578</v>
      </c>
      <c r="J2132" s="1">
        <f t="shared" si="96"/>
        <v>0.99883222275801609</v>
      </c>
    </row>
    <row r="2133" spans="1:10">
      <c r="A2133" s="1">
        <v>24</v>
      </c>
      <c r="B2133" s="1" t="s">
        <v>24</v>
      </c>
      <c r="C2133" s="3">
        <v>42795</v>
      </c>
      <c r="D2133" s="1">
        <v>130.7716393442623</v>
      </c>
      <c r="E2133" s="1">
        <v>4.8734526634216309</v>
      </c>
      <c r="F2133" s="1">
        <v>4.8690147399902344</v>
      </c>
      <c r="G2133" s="1">
        <v>2</v>
      </c>
      <c r="H2133" s="1">
        <v>2</v>
      </c>
      <c r="I2133" s="1">
        <f t="shared" si="95"/>
        <v>4.8580686765558578</v>
      </c>
      <c r="J2133" s="1">
        <f t="shared" si="96"/>
        <v>1.0022531718185048</v>
      </c>
    </row>
    <row r="2134" spans="1:10">
      <c r="A2134" s="1">
        <v>25</v>
      </c>
      <c r="B2134" s="1" t="s">
        <v>25</v>
      </c>
      <c r="C2134" s="3">
        <v>42795</v>
      </c>
      <c r="D2134" s="1">
        <v>129.84726086956522</v>
      </c>
      <c r="E2134" s="1">
        <v>4.866358757019043</v>
      </c>
      <c r="F2134" s="1">
        <v>4.8608746528625488</v>
      </c>
      <c r="G2134" s="1">
        <v>3</v>
      </c>
      <c r="H2134" s="1">
        <v>2</v>
      </c>
      <c r="I2134" s="1">
        <f t="shared" si="95"/>
        <v>4.8580686765558578</v>
      </c>
      <c r="J2134" s="1">
        <f t="shared" si="96"/>
        <v>1.0005775909097852</v>
      </c>
    </row>
    <row r="2135" spans="1:10">
      <c r="A2135" s="1">
        <v>26</v>
      </c>
      <c r="B2135" s="1" t="s">
        <v>26</v>
      </c>
      <c r="C2135" s="3">
        <v>42795</v>
      </c>
      <c r="D2135" s="1">
        <v>127.24</v>
      </c>
      <c r="E2135" s="1">
        <v>4.8460750579833984</v>
      </c>
      <c r="F2135" s="1">
        <v>4.8434672355651855</v>
      </c>
      <c r="G2135" s="1">
        <v>4</v>
      </c>
      <c r="H2135" s="1">
        <v>3</v>
      </c>
      <c r="I2135" s="1">
        <f t="shared" si="95"/>
        <v>4.8580686765558578</v>
      </c>
      <c r="J2135" s="1">
        <f t="shared" si="96"/>
        <v>0.99699439387072974</v>
      </c>
    </row>
    <row r="2136" spans="1:10">
      <c r="A2136" s="1">
        <v>27</v>
      </c>
      <c r="B2136" s="1" t="s">
        <v>27</v>
      </c>
      <c r="C2136" s="3">
        <v>42795</v>
      </c>
      <c r="D2136" s="1">
        <v>127.84151975683891</v>
      </c>
      <c r="E2136" s="1">
        <v>4.8507914543151855</v>
      </c>
      <c r="F2136" s="1">
        <v>4.8506660461425781</v>
      </c>
      <c r="G2136" s="1">
        <v>2</v>
      </c>
      <c r="H2136" s="1">
        <v>2</v>
      </c>
      <c r="I2136" s="1">
        <f t="shared" si="95"/>
        <v>4.8580686765558578</v>
      </c>
      <c r="J2136" s="1">
        <f t="shared" si="96"/>
        <v>0.99847621948018084</v>
      </c>
    </row>
    <row r="2137" spans="1:10">
      <c r="A2137" s="1">
        <v>28</v>
      </c>
      <c r="B2137" s="1" t="s">
        <v>28</v>
      </c>
      <c r="C2137" s="3">
        <v>42795</v>
      </c>
      <c r="D2137" s="1">
        <v>129.46</v>
      </c>
      <c r="E2137" s="1">
        <v>4.8633718490600586</v>
      </c>
      <c r="F2137" s="1">
        <v>4.8629999160766602</v>
      </c>
      <c r="G2137" s="1">
        <v>2</v>
      </c>
      <c r="H2137" s="1">
        <v>2</v>
      </c>
      <c r="I2137" s="1">
        <f t="shared" si="95"/>
        <v>4.8580686765558578</v>
      </c>
      <c r="J2137" s="1">
        <f t="shared" si="96"/>
        <v>1.0010150617146685</v>
      </c>
    </row>
    <row r="2138" spans="1:10">
      <c r="A2138" s="1">
        <v>29</v>
      </c>
      <c r="B2138" s="1" t="s">
        <v>29</v>
      </c>
      <c r="C2138" s="3">
        <v>42795</v>
      </c>
      <c r="D2138" s="1">
        <v>124.70402777777778</v>
      </c>
      <c r="E2138" s="1">
        <v>4.8259429931640625</v>
      </c>
      <c r="F2138" s="1">
        <v>4.8317074775695801</v>
      </c>
      <c r="G2138" s="1">
        <v>5</v>
      </c>
      <c r="H2138" s="1">
        <v>4</v>
      </c>
      <c r="I2138" s="1">
        <f t="shared" si="95"/>
        <v>4.8580686765558578</v>
      </c>
      <c r="J2138" s="1">
        <f t="shared" si="96"/>
        <v>0.9945737286272851</v>
      </c>
    </row>
    <row r="2139" spans="1:10">
      <c r="A2139" s="1">
        <v>30</v>
      </c>
      <c r="B2139" s="1" t="s">
        <v>30</v>
      </c>
      <c r="C2139" s="3">
        <v>42795</v>
      </c>
      <c r="D2139" s="1">
        <v>128.79</v>
      </c>
      <c r="E2139" s="1">
        <v>4.8581833839416504</v>
      </c>
      <c r="F2139" s="1">
        <v>4.8474020957946777</v>
      </c>
      <c r="G2139" s="1">
        <v>4</v>
      </c>
      <c r="H2139" s="1">
        <v>3</v>
      </c>
      <c r="I2139" s="1">
        <f t="shared" si="95"/>
        <v>4.8580686765558578</v>
      </c>
      <c r="J2139" s="1">
        <f t="shared" si="96"/>
        <v>0.99780435776615195</v>
      </c>
    </row>
    <row r="2140" spans="1:10">
      <c r="A2140" s="1">
        <v>31</v>
      </c>
      <c r="B2140" s="1" t="s">
        <v>31</v>
      </c>
      <c r="C2140" s="3">
        <v>42795</v>
      </c>
      <c r="D2140" s="1">
        <v>133.08460674157303</v>
      </c>
      <c r="E2140" s="1">
        <v>4.8909850120544434</v>
      </c>
      <c r="F2140" s="1">
        <v>4.884467601776123</v>
      </c>
      <c r="G2140" s="1">
        <v>2</v>
      </c>
      <c r="H2140" s="1">
        <v>2</v>
      </c>
      <c r="I2140" s="1">
        <f t="shared" si="95"/>
        <v>4.8580686765558578</v>
      </c>
      <c r="J2140" s="1">
        <f t="shared" si="96"/>
        <v>1.0054340370583195</v>
      </c>
    </row>
    <row r="2141" spans="1:10">
      <c r="A2141" s="1">
        <v>32</v>
      </c>
      <c r="B2141" s="1" t="s">
        <v>32</v>
      </c>
      <c r="C2141" s="3">
        <v>42795</v>
      </c>
      <c r="D2141" s="1">
        <v>125.56094276094277</v>
      </c>
      <c r="E2141" s="1">
        <v>4.8327913284301758</v>
      </c>
      <c r="F2141" s="1">
        <v>4.832456111907959</v>
      </c>
      <c r="G2141" s="1">
        <v>4</v>
      </c>
      <c r="H2141" s="1">
        <v>3</v>
      </c>
      <c r="I2141" s="1">
        <f t="shared" si="95"/>
        <v>4.8580686765558578</v>
      </c>
      <c r="J2141" s="1">
        <f t="shared" si="96"/>
        <v>0.99472782985314712</v>
      </c>
    </row>
    <row r="2142" spans="1:10">
      <c r="A2142" s="1">
        <v>33</v>
      </c>
      <c r="B2142" s="1" t="s">
        <v>33</v>
      </c>
      <c r="C2142" s="3">
        <v>42795</v>
      </c>
      <c r="D2142" s="1">
        <v>132.02590336134455</v>
      </c>
      <c r="E2142" s="1">
        <v>4.882997989654541</v>
      </c>
      <c r="F2142" s="1">
        <v>4.8806943893432617</v>
      </c>
      <c r="G2142" s="1">
        <v>2</v>
      </c>
      <c r="H2142" s="1">
        <v>2</v>
      </c>
      <c r="I2142" s="1">
        <f t="shared" si="95"/>
        <v>4.8580686765558578</v>
      </c>
      <c r="J2142" s="1">
        <f t="shared" si="96"/>
        <v>1.0046573472492457</v>
      </c>
    </row>
    <row r="2143" spans="1:10">
      <c r="A2143" s="1">
        <v>34</v>
      </c>
      <c r="B2143" s="1" t="s">
        <v>34</v>
      </c>
      <c r="C2143" s="3">
        <v>42795</v>
      </c>
      <c r="D2143" s="1">
        <v>125.11</v>
      </c>
      <c r="E2143" s="1">
        <v>4.829193115234375</v>
      </c>
      <c r="F2143" s="1">
        <v>4.8295340538024902</v>
      </c>
      <c r="G2143" s="1">
        <v>5</v>
      </c>
      <c r="H2143" s="1">
        <v>4</v>
      </c>
      <c r="I2143" s="1">
        <f t="shared" si="95"/>
        <v>4.8580686765558578</v>
      </c>
      <c r="J2143" s="1">
        <f t="shared" si="96"/>
        <v>0.99412634430405022</v>
      </c>
    </row>
    <row r="2144" spans="1:10">
      <c r="A2144" s="1">
        <v>1</v>
      </c>
      <c r="B2144" s="1" t="s">
        <v>1</v>
      </c>
      <c r="C2144" s="3">
        <v>42826</v>
      </c>
      <c r="D2144" s="1">
        <v>121.51975308641977</v>
      </c>
      <c r="E2144" s="1">
        <v>4.800076961517334</v>
      </c>
      <c r="F2144" s="1">
        <v>4.8117198944091797</v>
      </c>
      <c r="G2144" s="1">
        <v>5</v>
      </c>
      <c r="H2144" s="1">
        <v>4</v>
      </c>
      <c r="I2144" s="1">
        <f>AVERAGE(F2144:F2177)</f>
        <v>4.8609457997714776</v>
      </c>
      <c r="J2144" s="1">
        <f t="shared" si="96"/>
        <v>0.98987318365808319</v>
      </c>
    </row>
    <row r="2145" spans="1:10">
      <c r="A2145" s="1">
        <v>2</v>
      </c>
      <c r="B2145" s="1" t="s">
        <v>2</v>
      </c>
      <c r="C2145" s="3">
        <v>42826</v>
      </c>
      <c r="D2145" s="1">
        <v>127.33025531914893</v>
      </c>
      <c r="E2145" s="1">
        <v>4.8467841148376465</v>
      </c>
      <c r="F2145" s="1">
        <v>4.8432259559631348</v>
      </c>
      <c r="G2145" s="1">
        <v>4</v>
      </c>
      <c r="H2145" s="1">
        <v>3</v>
      </c>
      <c r="I2145" s="1">
        <f>I2144</f>
        <v>4.8609457997714776</v>
      </c>
      <c r="J2145" s="1">
        <f t="shared" si="96"/>
        <v>0.99635465102096477</v>
      </c>
    </row>
    <row r="2146" spans="1:10">
      <c r="A2146" s="1">
        <v>3</v>
      </c>
      <c r="B2146" s="1" t="s">
        <v>3</v>
      </c>
      <c r="C2146" s="3">
        <v>42826</v>
      </c>
      <c r="D2146" s="1">
        <v>135.82666666666665</v>
      </c>
      <c r="E2146" s="1">
        <v>4.911379337310791</v>
      </c>
      <c r="F2146" s="1">
        <v>4.8987464904785156</v>
      </c>
      <c r="G2146" s="1">
        <v>1</v>
      </c>
      <c r="H2146" s="1">
        <v>1</v>
      </c>
      <c r="I2146" s="1">
        <f t="shared" ref="I2146:I2177" si="97">I2145</f>
        <v>4.8609457997714776</v>
      </c>
      <c r="J2146" s="1">
        <f t="shared" si="96"/>
        <v>1.0077764065398169</v>
      </c>
    </row>
    <row r="2147" spans="1:10">
      <c r="A2147" s="1">
        <v>4</v>
      </c>
      <c r="B2147" s="1" t="s">
        <v>4</v>
      </c>
      <c r="C2147" s="3">
        <v>42826</v>
      </c>
      <c r="D2147" s="1">
        <v>134.9607116104869</v>
      </c>
      <c r="E2147" s="1">
        <v>4.9049835205078125</v>
      </c>
      <c r="F2147" s="1">
        <v>4.9082059860229492</v>
      </c>
      <c r="G2147" s="1">
        <v>1</v>
      </c>
      <c r="H2147" s="1">
        <v>1</v>
      </c>
      <c r="I2147" s="1">
        <f t="shared" si="97"/>
        <v>4.8609457997714776</v>
      </c>
      <c r="J2147" s="1">
        <f t="shared" si="96"/>
        <v>1.0097224260870576</v>
      </c>
    </row>
    <row r="2148" spans="1:10">
      <c r="A2148" s="1">
        <v>5</v>
      </c>
      <c r="B2148" s="1" t="s">
        <v>5</v>
      </c>
      <c r="C2148" s="3">
        <v>42826</v>
      </c>
      <c r="D2148" s="1">
        <v>136.55000000000001</v>
      </c>
      <c r="E2148" s="1">
        <v>4.9166908264160156</v>
      </c>
      <c r="F2148" s="1">
        <v>4.9172782897949219</v>
      </c>
      <c r="G2148" s="1">
        <v>1</v>
      </c>
      <c r="H2148" s="1">
        <v>1</v>
      </c>
      <c r="I2148" s="1">
        <f t="shared" si="97"/>
        <v>4.8609457997714776</v>
      </c>
      <c r="J2148" s="1">
        <f t="shared" si="96"/>
        <v>1.0115887920466204</v>
      </c>
    </row>
    <row r="2149" spans="1:10">
      <c r="A2149" s="1">
        <v>6</v>
      </c>
      <c r="B2149" s="1" t="s">
        <v>6</v>
      </c>
      <c r="C2149" s="3">
        <v>42826</v>
      </c>
      <c r="D2149" s="1">
        <v>123.64</v>
      </c>
      <c r="E2149" s="1">
        <v>4.8173742294311523</v>
      </c>
      <c r="F2149" s="1">
        <v>4.821174144744873</v>
      </c>
      <c r="G2149" s="1">
        <v>5</v>
      </c>
      <c r="H2149" s="1">
        <v>4</v>
      </c>
      <c r="I2149" s="1">
        <f t="shared" si="97"/>
        <v>4.8609457997714776</v>
      </c>
      <c r="J2149" s="1">
        <f t="shared" si="96"/>
        <v>0.99181812415425941</v>
      </c>
    </row>
    <row r="2150" spans="1:10">
      <c r="A2150" s="1">
        <v>7</v>
      </c>
      <c r="B2150" s="1" t="s">
        <v>7</v>
      </c>
      <c r="C2150" s="3">
        <v>42826</v>
      </c>
      <c r="D2150" s="1">
        <v>126.5625</v>
      </c>
      <c r="E2150" s="1">
        <v>4.8407363891601563</v>
      </c>
      <c r="F2150" s="1">
        <v>4.8424334526062012</v>
      </c>
      <c r="G2150" s="1">
        <v>4</v>
      </c>
      <c r="H2150" s="1">
        <v>3</v>
      </c>
      <c r="I2150" s="1">
        <f t="shared" si="97"/>
        <v>4.8609457997714776</v>
      </c>
      <c r="J2150" s="1">
        <f t="shared" si="96"/>
        <v>0.9961916162146579</v>
      </c>
    </row>
    <row r="2151" spans="1:10">
      <c r="A2151" s="1">
        <v>8</v>
      </c>
      <c r="B2151" s="1" t="s">
        <v>8</v>
      </c>
      <c r="C2151" s="3">
        <v>42826</v>
      </c>
      <c r="D2151" s="1">
        <v>127.97</v>
      </c>
      <c r="E2151" s="1">
        <v>4.8517956733703613</v>
      </c>
      <c r="F2151" s="1">
        <v>4.8556356430053711</v>
      </c>
      <c r="G2151" s="1">
        <v>3</v>
      </c>
      <c r="H2151" s="1">
        <v>2</v>
      </c>
      <c r="I2151" s="1">
        <f t="shared" si="97"/>
        <v>4.8609457997714776</v>
      </c>
      <c r="J2151" s="1">
        <f t="shared" si="96"/>
        <v>0.99890758774427069</v>
      </c>
    </row>
    <row r="2152" spans="1:10">
      <c r="A2152" s="1">
        <v>9</v>
      </c>
      <c r="B2152" s="1" t="s">
        <v>9</v>
      </c>
      <c r="C2152" s="3">
        <v>42826</v>
      </c>
      <c r="D2152" s="1">
        <v>126.86099999999998</v>
      </c>
      <c r="E2152" s="1">
        <v>4.8430919647216797</v>
      </c>
      <c r="F2152" s="1">
        <v>4.8463501930236816</v>
      </c>
      <c r="G2152" s="1">
        <v>4</v>
      </c>
      <c r="H2152" s="1">
        <v>3</v>
      </c>
      <c r="I2152" s="1">
        <f t="shared" si="97"/>
        <v>4.8609457997714776</v>
      </c>
      <c r="J2152" s="1">
        <f t="shared" si="96"/>
        <v>0.99699737307326441</v>
      </c>
    </row>
    <row r="2153" spans="1:10">
      <c r="A2153" s="1">
        <v>10</v>
      </c>
      <c r="B2153" s="1" t="s">
        <v>10</v>
      </c>
      <c r="C2153" s="3">
        <v>42826</v>
      </c>
      <c r="D2153" s="1">
        <v>126.08370070232306</v>
      </c>
      <c r="E2153" s="1">
        <v>4.8369460105895996</v>
      </c>
      <c r="F2153" s="1">
        <v>4.8396430015563965</v>
      </c>
      <c r="G2153" s="1">
        <v>4</v>
      </c>
      <c r="H2153" s="1">
        <v>3</v>
      </c>
      <c r="I2153" s="1">
        <f t="shared" si="97"/>
        <v>4.8609457997714776</v>
      </c>
      <c r="J2153" s="1">
        <f t="shared" si="96"/>
        <v>0.99561756104828769</v>
      </c>
    </row>
    <row r="2154" spans="1:10">
      <c r="A2154" s="1">
        <v>11</v>
      </c>
      <c r="B2154" s="1" t="s">
        <v>11</v>
      </c>
      <c r="C2154" s="3">
        <v>42826</v>
      </c>
      <c r="D2154" s="1">
        <v>126.84175115207371</v>
      </c>
      <c r="E2154" s="1">
        <v>4.8429403305053711</v>
      </c>
      <c r="F2154" s="1">
        <v>4.8435220718383789</v>
      </c>
      <c r="G2154" s="1">
        <v>4</v>
      </c>
      <c r="H2154" s="1">
        <v>3</v>
      </c>
      <c r="I2154" s="1">
        <f t="shared" si="97"/>
        <v>4.8609457997714776</v>
      </c>
      <c r="J2154" s="1">
        <f t="shared" si="96"/>
        <v>0.99641556835833933</v>
      </c>
    </row>
    <row r="2155" spans="1:10">
      <c r="A2155" s="1">
        <v>12</v>
      </c>
      <c r="B2155" s="1" t="s">
        <v>12</v>
      </c>
      <c r="C2155" s="3">
        <v>42826</v>
      </c>
      <c r="D2155" s="1">
        <v>127.50818007662836</v>
      </c>
      <c r="E2155" s="1">
        <v>4.8481802940368652</v>
      </c>
      <c r="F2155" s="1">
        <v>4.8467803001403809</v>
      </c>
      <c r="G2155" s="1">
        <v>4</v>
      </c>
      <c r="H2155" s="1">
        <v>3</v>
      </c>
      <c r="I2155" s="1">
        <f t="shared" si="97"/>
        <v>4.8609457997714776</v>
      </c>
      <c r="J2155" s="1">
        <f t="shared" si="96"/>
        <v>0.99708585526056215</v>
      </c>
    </row>
    <row r="2156" spans="1:10">
      <c r="A2156" s="1">
        <v>13</v>
      </c>
      <c r="B2156" s="1" t="s">
        <v>13</v>
      </c>
      <c r="C2156" s="3">
        <v>42826</v>
      </c>
      <c r="D2156" s="1">
        <v>136.0378125</v>
      </c>
      <c r="E2156" s="1">
        <v>4.9129328727722168</v>
      </c>
      <c r="F2156" s="1">
        <v>4.9128580093383789</v>
      </c>
      <c r="G2156" s="1">
        <v>1</v>
      </c>
      <c r="H2156" s="1">
        <v>1</v>
      </c>
      <c r="I2156" s="1">
        <f t="shared" si="97"/>
        <v>4.8609457997714776</v>
      </c>
      <c r="J2156" s="1">
        <f t="shared" si="96"/>
        <v>1.0106794462858117</v>
      </c>
    </row>
    <row r="2157" spans="1:10">
      <c r="A2157" s="1">
        <v>14</v>
      </c>
      <c r="B2157" s="1" t="s">
        <v>14</v>
      </c>
      <c r="C2157" s="3">
        <v>42826</v>
      </c>
      <c r="D2157" s="1">
        <v>128.16959731543622</v>
      </c>
      <c r="E2157" s="1">
        <v>4.8533544540405273</v>
      </c>
      <c r="F2157" s="1">
        <v>4.851933479309082</v>
      </c>
      <c r="G2157" s="1">
        <v>3</v>
      </c>
      <c r="H2157" s="1">
        <v>2</v>
      </c>
      <c r="I2157" s="1">
        <f t="shared" si="97"/>
        <v>4.8609457997714776</v>
      </c>
      <c r="J2157" s="1">
        <f t="shared" si="96"/>
        <v>0.99814597388376158</v>
      </c>
    </row>
    <row r="2158" spans="1:10">
      <c r="A2158" s="1">
        <v>15</v>
      </c>
      <c r="B2158" s="1" t="s">
        <v>15</v>
      </c>
      <c r="C2158" s="3">
        <v>42826</v>
      </c>
      <c r="D2158" s="1">
        <v>127.01816901408452</v>
      </c>
      <c r="E2158" s="1">
        <v>4.8443303108215332</v>
      </c>
      <c r="F2158" s="1">
        <v>4.8406858444213867</v>
      </c>
      <c r="G2158" s="1">
        <v>4</v>
      </c>
      <c r="H2158" s="1">
        <v>3</v>
      </c>
      <c r="I2158" s="1">
        <f t="shared" si="97"/>
        <v>4.8609457997714776</v>
      </c>
      <c r="J2158" s="1">
        <f t="shared" si="96"/>
        <v>0.99583209601904155</v>
      </c>
    </row>
    <row r="2159" spans="1:10">
      <c r="A2159" s="1">
        <v>16</v>
      </c>
      <c r="B2159" s="1" t="s">
        <v>16</v>
      </c>
      <c r="C2159" s="3">
        <v>42826</v>
      </c>
      <c r="D2159" s="1">
        <v>131.69043478260869</v>
      </c>
      <c r="E2159" s="1">
        <v>4.8804540634155273</v>
      </c>
      <c r="F2159" s="1">
        <v>4.8804211616516113</v>
      </c>
      <c r="G2159" s="1">
        <v>2</v>
      </c>
      <c r="H2159" s="1">
        <v>2</v>
      </c>
      <c r="I2159" s="1">
        <f t="shared" si="97"/>
        <v>4.8609457997714776</v>
      </c>
      <c r="J2159" s="1">
        <f t="shared" si="96"/>
        <v>1.0040064964067383</v>
      </c>
    </row>
    <row r="2160" spans="1:10">
      <c r="A2160" s="1">
        <v>17</v>
      </c>
      <c r="B2160" s="1" t="s">
        <v>17</v>
      </c>
      <c r="C2160" s="3">
        <v>42826</v>
      </c>
      <c r="D2160" s="1">
        <v>138.51</v>
      </c>
      <c r="E2160" s="1">
        <v>4.9309425354003906</v>
      </c>
      <c r="F2160" s="1">
        <v>4.9322028160095215</v>
      </c>
      <c r="G2160" s="1">
        <v>1</v>
      </c>
      <c r="H2160" s="1">
        <v>1</v>
      </c>
      <c r="I2160" s="1">
        <f t="shared" si="97"/>
        <v>4.8609457997714776</v>
      </c>
      <c r="J2160" s="1">
        <f t="shared" si="96"/>
        <v>1.0146590847076291</v>
      </c>
    </row>
    <row r="2161" spans="1:10">
      <c r="A2161" s="1">
        <v>18</v>
      </c>
      <c r="B2161" s="1" t="s">
        <v>18</v>
      </c>
      <c r="C2161" s="3">
        <v>42826</v>
      </c>
      <c r="D2161" s="1">
        <v>127.37889679715303</v>
      </c>
      <c r="E2161" s="1">
        <v>4.8471660614013672</v>
      </c>
      <c r="F2161" s="1">
        <v>4.8550076484680176</v>
      </c>
      <c r="G2161" s="1">
        <v>3</v>
      </c>
      <c r="H2161" s="1">
        <v>2</v>
      </c>
      <c r="I2161" s="1">
        <f t="shared" si="97"/>
        <v>4.8609457997714776</v>
      </c>
      <c r="J2161" s="1">
        <f t="shared" si="96"/>
        <v>0.99877839590317197</v>
      </c>
    </row>
    <row r="2162" spans="1:10">
      <c r="A2162" s="1">
        <v>19</v>
      </c>
      <c r="B2162" s="1" t="s">
        <v>19</v>
      </c>
      <c r="C2162" s="3">
        <v>42826</v>
      </c>
      <c r="D2162" s="1">
        <v>129.66324873096448</v>
      </c>
      <c r="E2162" s="1">
        <v>4.8649406433105469</v>
      </c>
      <c r="F2162" s="1">
        <v>4.8666486740112305</v>
      </c>
      <c r="G2162" s="1">
        <v>3</v>
      </c>
      <c r="H2162" s="1">
        <v>2</v>
      </c>
      <c r="I2162" s="1">
        <f t="shared" si="97"/>
        <v>4.8609457997714776</v>
      </c>
      <c r="J2162" s="1">
        <f t="shared" si="96"/>
        <v>1.0011732025977376</v>
      </c>
    </row>
    <row r="2163" spans="1:10">
      <c r="A2163" s="1">
        <v>20</v>
      </c>
      <c r="B2163" s="1" t="s">
        <v>20</v>
      </c>
      <c r="C2163" s="3">
        <v>42826</v>
      </c>
      <c r="D2163" s="1">
        <v>131.19</v>
      </c>
      <c r="E2163" s="1">
        <v>4.8766465187072754</v>
      </c>
      <c r="F2163" s="1">
        <v>4.8827505111694336</v>
      </c>
      <c r="G2163" s="1">
        <v>2</v>
      </c>
      <c r="H2163" s="1">
        <v>2</v>
      </c>
      <c r="I2163" s="1">
        <f t="shared" si="97"/>
        <v>4.8609457997714776</v>
      </c>
      <c r="J2163" s="1">
        <f t="shared" si="96"/>
        <v>1.0044856931749746</v>
      </c>
    </row>
    <row r="2164" spans="1:10">
      <c r="A2164" s="1">
        <v>21</v>
      </c>
      <c r="B2164" s="1" t="s">
        <v>21</v>
      </c>
      <c r="C2164" s="3">
        <v>42826</v>
      </c>
      <c r="D2164" s="1">
        <v>127.08698412698412</v>
      </c>
      <c r="E2164" s="1">
        <v>4.844871997833252</v>
      </c>
      <c r="F2164" s="1">
        <v>4.8484697341918945</v>
      </c>
      <c r="G2164" s="1">
        <v>4</v>
      </c>
      <c r="H2164" s="1">
        <v>3</v>
      </c>
      <c r="I2164" s="1">
        <f t="shared" si="97"/>
        <v>4.8609457997714776</v>
      </c>
      <c r="J2164" s="1">
        <f t="shared" si="96"/>
        <v>0.99743340779891654</v>
      </c>
    </row>
    <row r="2165" spans="1:10">
      <c r="A2165" s="1">
        <v>22</v>
      </c>
      <c r="B2165" s="1" t="s">
        <v>22</v>
      </c>
      <c r="C2165" s="3">
        <v>42826</v>
      </c>
      <c r="D2165" s="1">
        <v>126.59684210526316</v>
      </c>
      <c r="E2165" s="1">
        <v>4.8410077095031738</v>
      </c>
      <c r="F2165" s="1">
        <v>4.8464174270629883</v>
      </c>
      <c r="G2165" s="1">
        <v>4</v>
      </c>
      <c r="H2165" s="1">
        <v>3</v>
      </c>
      <c r="I2165" s="1">
        <f t="shared" si="97"/>
        <v>4.8609457997714776</v>
      </c>
      <c r="J2165" s="1">
        <f t="shared" si="96"/>
        <v>0.99701120454600167</v>
      </c>
    </row>
    <row r="2166" spans="1:10">
      <c r="A2166" s="1">
        <v>23</v>
      </c>
      <c r="B2166" s="1" t="s">
        <v>23</v>
      </c>
      <c r="C2166" s="3">
        <v>42826</v>
      </c>
      <c r="D2166" s="1">
        <v>128.54161764705881</v>
      </c>
      <c r="E2166" s="1">
        <v>4.8562526702880859</v>
      </c>
      <c r="F2166" s="1">
        <v>4.8547310829162598</v>
      </c>
      <c r="G2166" s="1">
        <v>4</v>
      </c>
      <c r="H2166" s="1">
        <v>3</v>
      </c>
      <c r="I2166" s="1">
        <f t="shared" si="97"/>
        <v>4.8609457997714776</v>
      </c>
      <c r="J2166" s="1">
        <f t="shared" si="96"/>
        <v>0.9987215004834018</v>
      </c>
    </row>
    <row r="2167" spans="1:10">
      <c r="A2167" s="1">
        <v>24</v>
      </c>
      <c r="B2167" s="1" t="s">
        <v>24</v>
      </c>
      <c r="C2167" s="3">
        <v>42826</v>
      </c>
      <c r="D2167" s="1">
        <v>131.31557377049182</v>
      </c>
      <c r="E2167" s="1">
        <v>4.8776035308837891</v>
      </c>
      <c r="F2167" s="1">
        <v>4.8719396591186523</v>
      </c>
      <c r="G2167" s="1">
        <v>2</v>
      </c>
      <c r="H2167" s="1">
        <v>2</v>
      </c>
      <c r="I2167" s="1">
        <f t="shared" si="97"/>
        <v>4.8609457997714776</v>
      </c>
      <c r="J2167" s="1">
        <f t="shared" si="96"/>
        <v>1.0022616708352707</v>
      </c>
    </row>
    <row r="2168" spans="1:10">
      <c r="A2168" s="1">
        <v>25</v>
      </c>
      <c r="B2168" s="1" t="s">
        <v>25</v>
      </c>
      <c r="C2168" s="3">
        <v>42826</v>
      </c>
      <c r="D2168" s="1">
        <v>130.09104347826087</v>
      </c>
      <c r="E2168" s="1">
        <v>4.8682346343994141</v>
      </c>
      <c r="F2168" s="1">
        <v>4.8640756607055664</v>
      </c>
      <c r="G2168" s="1">
        <v>3</v>
      </c>
      <c r="H2168" s="1">
        <v>2</v>
      </c>
      <c r="I2168" s="1">
        <f t="shared" si="97"/>
        <v>4.8609457997714776</v>
      </c>
      <c r="J2168" s="1">
        <f t="shared" si="96"/>
        <v>1.0006438790027727</v>
      </c>
    </row>
    <row r="2169" spans="1:10">
      <c r="A2169" s="1">
        <v>26</v>
      </c>
      <c r="B2169" s="1" t="s">
        <v>26</v>
      </c>
      <c r="C2169" s="3">
        <v>42826</v>
      </c>
      <c r="D2169" s="1">
        <v>127.31</v>
      </c>
      <c r="E2169" s="1">
        <v>4.8466248512268066</v>
      </c>
      <c r="F2169" s="1">
        <v>4.8462152481079102</v>
      </c>
      <c r="G2169" s="1">
        <v>4</v>
      </c>
      <c r="H2169" s="1">
        <v>3</v>
      </c>
      <c r="I2169" s="1">
        <f t="shared" si="97"/>
        <v>4.8609457997714776</v>
      </c>
      <c r="J2169" s="1">
        <f t="shared" si="96"/>
        <v>0.99696961203223866</v>
      </c>
    </row>
    <row r="2170" spans="1:10">
      <c r="A2170" s="1">
        <v>27</v>
      </c>
      <c r="B2170" s="1" t="s">
        <v>27</v>
      </c>
      <c r="C2170" s="3">
        <v>42826</v>
      </c>
      <c r="D2170" s="1">
        <v>128.2628267477204</v>
      </c>
      <c r="E2170" s="1">
        <v>4.8540816307067871</v>
      </c>
      <c r="F2170" s="1">
        <v>4.8539009094238281</v>
      </c>
      <c r="G2170" s="1">
        <v>2</v>
      </c>
      <c r="H2170" s="1">
        <v>2</v>
      </c>
      <c r="I2170" s="1">
        <f t="shared" si="97"/>
        <v>4.8609457997714776</v>
      </c>
      <c r="J2170" s="1">
        <f t="shared" si="96"/>
        <v>0.99855071612854007</v>
      </c>
    </row>
    <row r="2171" spans="1:10">
      <c r="A2171" s="1">
        <v>28</v>
      </c>
      <c r="B2171" s="1" t="s">
        <v>28</v>
      </c>
      <c r="C2171" s="3">
        <v>42826</v>
      </c>
      <c r="D2171" s="1">
        <v>130.06</v>
      </c>
      <c r="E2171" s="1">
        <v>4.8679957389831543</v>
      </c>
      <c r="F2171" s="1">
        <v>4.8663678169250488</v>
      </c>
      <c r="G2171" s="1">
        <v>2</v>
      </c>
      <c r="H2171" s="1">
        <v>2</v>
      </c>
      <c r="I2171" s="1">
        <f t="shared" si="97"/>
        <v>4.8609457997714776</v>
      </c>
      <c r="J2171" s="1">
        <f t="shared" si="96"/>
        <v>1.0011154243180054</v>
      </c>
    </row>
    <row r="2172" spans="1:10">
      <c r="A2172" s="1">
        <v>29</v>
      </c>
      <c r="B2172" s="1" t="s">
        <v>29</v>
      </c>
      <c r="C2172" s="3">
        <v>42826</v>
      </c>
      <c r="D2172" s="1">
        <v>124.35666666666668</v>
      </c>
      <c r="E2172" s="1">
        <v>4.8231539726257324</v>
      </c>
      <c r="F2172" s="1">
        <v>4.834233283996582</v>
      </c>
      <c r="G2172" s="1">
        <v>5</v>
      </c>
      <c r="H2172" s="1">
        <v>4</v>
      </c>
      <c r="I2172" s="1">
        <f t="shared" si="97"/>
        <v>4.8609457997714776</v>
      </c>
      <c r="J2172" s="1">
        <f t="shared" si="96"/>
        <v>0.99450466701847373</v>
      </c>
    </row>
    <row r="2173" spans="1:10">
      <c r="A2173" s="1">
        <v>30</v>
      </c>
      <c r="B2173" s="1" t="s">
        <v>30</v>
      </c>
      <c r="C2173" s="3">
        <v>42826</v>
      </c>
      <c r="D2173" s="1">
        <v>128.77000000000001</v>
      </c>
      <c r="E2173" s="1">
        <v>4.8580279350280762</v>
      </c>
      <c r="F2173" s="1">
        <v>4.8499302864074707</v>
      </c>
      <c r="G2173" s="1">
        <v>4</v>
      </c>
      <c r="H2173" s="1">
        <v>3</v>
      </c>
      <c r="I2173" s="1">
        <f t="shared" si="97"/>
        <v>4.8609457997714776</v>
      </c>
      <c r="J2173" s="1">
        <f t="shared" si="96"/>
        <v>0.99773387447263351</v>
      </c>
    </row>
    <row r="2174" spans="1:10">
      <c r="A2174" s="1">
        <v>31</v>
      </c>
      <c r="B2174" s="1" t="s">
        <v>31</v>
      </c>
      <c r="C2174" s="3">
        <v>42826</v>
      </c>
      <c r="D2174" s="1">
        <v>132.68808988764044</v>
      </c>
      <c r="E2174" s="1">
        <v>4.8880009651184082</v>
      </c>
      <c r="F2174" s="1">
        <v>4.8872580528259277</v>
      </c>
      <c r="G2174" s="1">
        <v>2</v>
      </c>
      <c r="H2174" s="1">
        <v>2</v>
      </c>
      <c r="I2174" s="1">
        <f t="shared" si="97"/>
        <v>4.8609457997714776</v>
      </c>
      <c r="J2174" s="1">
        <f t="shared" si="96"/>
        <v>1.0054129904216762</v>
      </c>
    </row>
    <row r="2175" spans="1:10">
      <c r="A2175" s="1">
        <v>32</v>
      </c>
      <c r="B2175" s="1" t="s">
        <v>32</v>
      </c>
      <c r="C2175" s="3">
        <v>42826</v>
      </c>
      <c r="D2175" s="1">
        <v>125.49747474747475</v>
      </c>
      <c r="E2175" s="1">
        <v>4.8322854042053223</v>
      </c>
      <c r="F2175" s="1">
        <v>4.8352856636047363</v>
      </c>
      <c r="G2175" s="1">
        <v>4</v>
      </c>
      <c r="H2175" s="1">
        <v>3</v>
      </c>
      <c r="I2175" s="1">
        <f t="shared" si="97"/>
        <v>4.8609457997714776</v>
      </c>
      <c r="J2175" s="1">
        <f t="shared" si="96"/>
        <v>0.99472116390025422</v>
      </c>
    </row>
    <row r="2176" spans="1:10">
      <c r="A2176" s="1">
        <v>33</v>
      </c>
      <c r="B2176" s="1" t="s">
        <v>33</v>
      </c>
      <c r="C2176" s="3">
        <v>42826</v>
      </c>
      <c r="D2176" s="1">
        <v>131.45214285714286</v>
      </c>
      <c r="E2176" s="1">
        <v>4.8786430358886719</v>
      </c>
      <c r="F2176" s="1">
        <v>4.8839244842529297</v>
      </c>
      <c r="G2176" s="1">
        <v>2</v>
      </c>
      <c r="H2176" s="1">
        <v>2</v>
      </c>
      <c r="I2176" s="1">
        <f t="shared" si="97"/>
        <v>4.8609457997714776</v>
      </c>
      <c r="J2176" s="1">
        <f t="shared" si="96"/>
        <v>1.0047272044223436</v>
      </c>
    </row>
    <row r="2177" spans="1:10">
      <c r="A2177" s="1">
        <v>34</v>
      </c>
      <c r="B2177" s="1" t="s">
        <v>34</v>
      </c>
      <c r="C2177" s="3">
        <v>42826</v>
      </c>
      <c r="D2177" s="1">
        <v>125.46</v>
      </c>
      <c r="E2177" s="1">
        <v>4.8319869041442871</v>
      </c>
      <c r="F2177" s="1">
        <v>4.8321843147277832</v>
      </c>
      <c r="G2177" s="1">
        <v>5</v>
      </c>
      <c r="H2177" s="1">
        <v>4</v>
      </c>
      <c r="I2177" s="1">
        <f t="shared" si="97"/>
        <v>4.8609457997714776</v>
      </c>
      <c r="J2177" s="1">
        <f t="shared" si="96"/>
        <v>0.99408315043441819</v>
      </c>
    </row>
    <row r="2178" spans="1:10">
      <c r="A2178" s="1">
        <v>1</v>
      </c>
      <c r="B2178" s="1" t="s">
        <v>1</v>
      </c>
      <c r="C2178" s="3">
        <v>42856</v>
      </c>
      <c r="D2178" s="1">
        <v>122.45024691358026</v>
      </c>
      <c r="E2178" s="1">
        <v>4.8077049255371094</v>
      </c>
      <c r="F2178" s="1">
        <v>4.814507007598877</v>
      </c>
      <c r="G2178" s="1">
        <v>5</v>
      </c>
      <c r="H2178" s="1">
        <v>4</v>
      </c>
      <c r="I2178" s="1">
        <f>AVERAGE(F2178:F2211)</f>
        <v>4.8637799936182358</v>
      </c>
      <c r="J2178" s="1">
        <f t="shared" si="96"/>
        <v>0.98986940484890151</v>
      </c>
    </row>
    <row r="2179" spans="1:10">
      <c r="A2179" s="1">
        <v>2</v>
      </c>
      <c r="B2179" s="1" t="s">
        <v>2</v>
      </c>
      <c r="C2179" s="3">
        <v>42856</v>
      </c>
      <c r="D2179" s="1">
        <v>127.53</v>
      </c>
      <c r="E2179" s="1">
        <v>4.8483514785766602</v>
      </c>
      <c r="F2179" s="1">
        <v>4.8459277153015137</v>
      </c>
      <c r="G2179" s="1">
        <v>4</v>
      </c>
      <c r="H2179" s="1">
        <v>3</v>
      </c>
      <c r="I2179" s="1">
        <f>I2178</f>
        <v>4.8637799936182358</v>
      </c>
      <c r="J2179" s="1">
        <f t="shared" ref="J2179:J2242" si="98">F2179/I2179</f>
        <v>0.99632954649672767</v>
      </c>
    </row>
    <row r="2180" spans="1:10">
      <c r="A2180" s="1">
        <v>3</v>
      </c>
      <c r="B2180" s="1" t="s">
        <v>3</v>
      </c>
      <c r="C2180" s="3">
        <v>42856</v>
      </c>
      <c r="D2180" s="1">
        <v>135.43277777777777</v>
      </c>
      <c r="E2180" s="1">
        <v>4.908475399017334</v>
      </c>
      <c r="F2180" s="1">
        <v>4.9022712707519531</v>
      </c>
      <c r="G2180" s="1">
        <v>1</v>
      </c>
      <c r="H2180" s="1">
        <v>1</v>
      </c>
      <c r="I2180" s="1">
        <f t="shared" ref="I2180:I2211" si="99">I2179</f>
        <v>4.8637799936182358</v>
      </c>
      <c r="J2180" s="1">
        <f t="shared" si="98"/>
        <v>1.0079138606565721</v>
      </c>
    </row>
    <row r="2181" spans="1:10">
      <c r="A2181" s="1">
        <v>4</v>
      </c>
      <c r="B2181" s="1" t="s">
        <v>4</v>
      </c>
      <c r="C2181" s="3">
        <v>42856</v>
      </c>
      <c r="D2181" s="1">
        <v>135.6692883895131</v>
      </c>
      <c r="E2181" s="1">
        <v>4.9102201461791992</v>
      </c>
      <c r="F2181" s="1">
        <v>4.9112329483032227</v>
      </c>
      <c r="G2181" s="1">
        <v>1</v>
      </c>
      <c r="H2181" s="1">
        <v>1</v>
      </c>
      <c r="I2181" s="1">
        <f t="shared" si="99"/>
        <v>4.8637799936182358</v>
      </c>
      <c r="J2181" s="1">
        <f t="shared" si="98"/>
        <v>1.0097563941517194</v>
      </c>
    </row>
    <row r="2182" spans="1:10">
      <c r="A2182" s="1">
        <v>5</v>
      </c>
      <c r="B2182" s="1" t="s">
        <v>5</v>
      </c>
      <c r="C2182" s="3">
        <v>42856</v>
      </c>
      <c r="D2182" s="1">
        <v>137.31</v>
      </c>
      <c r="E2182" s="1">
        <v>4.9222412109375</v>
      </c>
      <c r="F2182" s="1">
        <v>4.9205589294433594</v>
      </c>
      <c r="G2182" s="1">
        <v>1</v>
      </c>
      <c r="H2182" s="1">
        <v>1</v>
      </c>
      <c r="I2182" s="1">
        <f t="shared" si="99"/>
        <v>4.8637799936182358</v>
      </c>
      <c r="J2182" s="1">
        <f t="shared" si="98"/>
        <v>1.0116738289765621</v>
      </c>
    </row>
    <row r="2183" spans="1:10">
      <c r="A2183" s="1">
        <v>6</v>
      </c>
      <c r="B2183" s="1" t="s">
        <v>6</v>
      </c>
      <c r="C2183" s="3">
        <v>42856</v>
      </c>
      <c r="D2183" s="1">
        <v>123.88</v>
      </c>
      <c r="E2183" s="1">
        <v>4.8193135261535645</v>
      </c>
      <c r="F2183" s="1">
        <v>4.8238329887390137</v>
      </c>
      <c r="G2183" s="1">
        <v>5</v>
      </c>
      <c r="H2183" s="1">
        <v>4</v>
      </c>
      <c r="I2183" s="1">
        <f t="shared" si="99"/>
        <v>4.8637799936182358</v>
      </c>
      <c r="J2183" s="1">
        <f t="shared" si="98"/>
        <v>0.99178683967374415</v>
      </c>
    </row>
    <row r="2184" spans="1:10">
      <c r="A2184" s="1">
        <v>7</v>
      </c>
      <c r="B2184" s="1" t="s">
        <v>7</v>
      </c>
      <c r="C2184" s="3">
        <v>42856</v>
      </c>
      <c r="D2184" s="1">
        <v>126.25749999999999</v>
      </c>
      <c r="E2184" s="1">
        <v>4.8383235931396484</v>
      </c>
      <c r="F2184" s="1">
        <v>4.8451781272888184</v>
      </c>
      <c r="G2184" s="1">
        <v>4</v>
      </c>
      <c r="H2184" s="1">
        <v>3</v>
      </c>
      <c r="I2184" s="1">
        <f t="shared" si="99"/>
        <v>4.8637799936182358</v>
      </c>
      <c r="J2184" s="1">
        <f t="shared" si="98"/>
        <v>0.99617543014819232</v>
      </c>
    </row>
    <row r="2185" spans="1:10">
      <c r="A2185" s="1">
        <v>8</v>
      </c>
      <c r="B2185" s="1" t="s">
        <v>8</v>
      </c>
      <c r="C2185" s="3">
        <v>42856</v>
      </c>
      <c r="D2185" s="1">
        <v>128.6</v>
      </c>
      <c r="E2185" s="1">
        <v>4.8567066192626953</v>
      </c>
      <c r="F2185" s="1">
        <v>4.8583707809448242</v>
      </c>
      <c r="G2185" s="1">
        <v>3</v>
      </c>
      <c r="H2185" s="1">
        <v>2</v>
      </c>
      <c r="I2185" s="1">
        <f t="shared" si="99"/>
        <v>4.8637799936182358</v>
      </c>
      <c r="J2185" s="1">
        <f t="shared" si="98"/>
        <v>0.99888785827473514</v>
      </c>
    </row>
    <row r="2186" spans="1:10">
      <c r="A2186" s="1">
        <v>9</v>
      </c>
      <c r="B2186" s="1" t="s">
        <v>9</v>
      </c>
      <c r="C2186" s="3">
        <v>42856</v>
      </c>
      <c r="D2186" s="1">
        <v>127.23199999999999</v>
      </c>
      <c r="E2186" s="1">
        <v>4.8460121154785156</v>
      </c>
      <c r="F2186" s="1">
        <v>4.8490190505981445</v>
      </c>
      <c r="G2186" s="1">
        <v>4</v>
      </c>
      <c r="H2186" s="1">
        <v>3</v>
      </c>
      <c r="I2186" s="1">
        <f t="shared" si="99"/>
        <v>4.8637799936182358</v>
      </c>
      <c r="J2186" s="1">
        <f t="shared" si="98"/>
        <v>0.99696512937685111</v>
      </c>
    </row>
    <row r="2187" spans="1:10">
      <c r="A2187" s="1">
        <v>10</v>
      </c>
      <c r="B2187" s="1" t="s">
        <v>10</v>
      </c>
      <c r="C2187" s="3">
        <v>42856</v>
      </c>
      <c r="D2187" s="1">
        <v>126.65226364127498</v>
      </c>
      <c r="E2187" s="1">
        <v>4.8414454460144043</v>
      </c>
      <c r="F2187" s="1">
        <v>4.842470645904541</v>
      </c>
      <c r="G2187" s="1">
        <v>4</v>
      </c>
      <c r="H2187" s="1">
        <v>3</v>
      </c>
      <c r="I2187" s="1">
        <f t="shared" si="99"/>
        <v>4.8637799936182358</v>
      </c>
      <c r="J2187" s="1">
        <f t="shared" si="98"/>
        <v>0.99561876817173989</v>
      </c>
    </row>
    <row r="2188" spans="1:10">
      <c r="A2188" s="1">
        <v>11</v>
      </c>
      <c r="B2188" s="1" t="s">
        <v>11</v>
      </c>
      <c r="C2188" s="3">
        <v>42856</v>
      </c>
      <c r="D2188" s="1">
        <v>127.5801382488479</v>
      </c>
      <c r="E2188" s="1">
        <v>4.8487448692321777</v>
      </c>
      <c r="F2188" s="1">
        <v>4.8461346626281738</v>
      </c>
      <c r="G2188" s="1">
        <v>4</v>
      </c>
      <c r="H2188" s="1">
        <v>3</v>
      </c>
      <c r="I2188" s="1">
        <f t="shared" si="99"/>
        <v>4.8637799936182358</v>
      </c>
      <c r="J2188" s="1">
        <f t="shared" si="98"/>
        <v>0.9963720951578372</v>
      </c>
    </row>
    <row r="2189" spans="1:10">
      <c r="A2189" s="1">
        <v>12</v>
      </c>
      <c r="B2189" s="1" t="s">
        <v>12</v>
      </c>
      <c r="C2189" s="3">
        <v>42856</v>
      </c>
      <c r="D2189" s="1">
        <v>128.11878352490422</v>
      </c>
      <c r="E2189" s="1">
        <v>4.8529577255249023</v>
      </c>
      <c r="F2189" s="1">
        <v>4.8494911193847656</v>
      </c>
      <c r="G2189" s="1">
        <v>4</v>
      </c>
      <c r="H2189" s="1">
        <v>3</v>
      </c>
      <c r="I2189" s="1">
        <f t="shared" si="99"/>
        <v>4.8637799936182358</v>
      </c>
      <c r="J2189" s="1">
        <f t="shared" si="98"/>
        <v>0.9970621873826081</v>
      </c>
    </row>
    <row r="2190" spans="1:10">
      <c r="A2190" s="1">
        <v>13</v>
      </c>
      <c r="B2190" s="1" t="s">
        <v>13</v>
      </c>
      <c r="C2190" s="3">
        <v>42856</v>
      </c>
      <c r="D2190" s="1">
        <v>136.45140625000002</v>
      </c>
      <c r="E2190" s="1">
        <v>4.9159684181213379</v>
      </c>
      <c r="F2190" s="1">
        <v>4.9161486625671387</v>
      </c>
      <c r="G2190" s="1">
        <v>1</v>
      </c>
      <c r="H2190" s="1">
        <v>1</v>
      </c>
      <c r="I2190" s="1">
        <f t="shared" si="99"/>
        <v>4.8637799936182358</v>
      </c>
      <c r="J2190" s="1">
        <f t="shared" si="98"/>
        <v>1.0107670719106572</v>
      </c>
    </row>
    <row r="2191" spans="1:10">
      <c r="A2191" s="1">
        <v>14</v>
      </c>
      <c r="B2191" s="1" t="s">
        <v>14</v>
      </c>
      <c r="C2191" s="3">
        <v>42856</v>
      </c>
      <c r="D2191" s="1">
        <v>128.54087248322148</v>
      </c>
      <c r="E2191" s="1">
        <v>4.8562469482421875</v>
      </c>
      <c r="F2191" s="1">
        <v>4.8550410270690918</v>
      </c>
      <c r="G2191" s="1">
        <v>3</v>
      </c>
      <c r="H2191" s="1">
        <v>2</v>
      </c>
      <c r="I2191" s="1">
        <f t="shared" si="99"/>
        <v>4.8637799936182358</v>
      </c>
      <c r="J2191" s="1">
        <f t="shared" si="98"/>
        <v>0.99820325619978489</v>
      </c>
    </row>
    <row r="2192" spans="1:10">
      <c r="A2192" s="1">
        <v>15</v>
      </c>
      <c r="B2192" s="1" t="s">
        <v>15</v>
      </c>
      <c r="C2192" s="3">
        <v>42856</v>
      </c>
      <c r="D2192" s="1">
        <v>127.45633802816903</v>
      </c>
      <c r="E2192" s="1">
        <v>4.8477740287780762</v>
      </c>
      <c r="F2192" s="1">
        <v>4.843543529510498</v>
      </c>
      <c r="G2192" s="1">
        <v>4</v>
      </c>
      <c r="H2192" s="1">
        <v>3</v>
      </c>
      <c r="I2192" s="1">
        <f t="shared" si="99"/>
        <v>4.8637799936182358</v>
      </c>
      <c r="J2192" s="1">
        <f t="shared" si="98"/>
        <v>0.99583935454846029</v>
      </c>
    </row>
    <row r="2193" spans="1:10">
      <c r="A2193" s="1">
        <v>16</v>
      </c>
      <c r="B2193" s="1" t="s">
        <v>16</v>
      </c>
      <c r="C2193" s="3">
        <v>42856</v>
      </c>
      <c r="D2193" s="1">
        <v>132.16</v>
      </c>
      <c r="E2193" s="1">
        <v>4.8840131759643555</v>
      </c>
      <c r="F2193" s="1">
        <v>4.8832640647888184</v>
      </c>
      <c r="G2193" s="1">
        <v>2</v>
      </c>
      <c r="H2193" s="1">
        <v>2</v>
      </c>
      <c r="I2193" s="1">
        <f t="shared" si="99"/>
        <v>4.8637799936182358</v>
      </c>
      <c r="J2193" s="1">
        <f t="shared" si="98"/>
        <v>1.0040059524065947</v>
      </c>
    </row>
    <row r="2194" spans="1:10">
      <c r="A2194" s="1">
        <v>17</v>
      </c>
      <c r="B2194" s="1" t="s">
        <v>17</v>
      </c>
      <c r="C2194" s="3">
        <v>42856</v>
      </c>
      <c r="D2194" s="1">
        <v>139.21</v>
      </c>
      <c r="E2194" s="1">
        <v>4.9359836578369141</v>
      </c>
      <c r="F2194" s="1">
        <v>4.9351625442504883</v>
      </c>
      <c r="G2194" s="1">
        <v>1</v>
      </c>
      <c r="H2194" s="1">
        <v>1</v>
      </c>
      <c r="I2194" s="1">
        <f t="shared" si="99"/>
        <v>4.8637799936182358</v>
      </c>
      <c r="J2194" s="1">
        <f t="shared" si="98"/>
        <v>1.0146763526980895</v>
      </c>
    </row>
    <row r="2195" spans="1:10">
      <c r="A2195" s="1">
        <v>18</v>
      </c>
      <c r="B2195" s="1" t="s">
        <v>18</v>
      </c>
      <c r="C2195" s="3">
        <v>42856</v>
      </c>
      <c r="D2195" s="1">
        <v>128.06185053380784</v>
      </c>
      <c r="E2195" s="1">
        <v>4.852513313293457</v>
      </c>
      <c r="F2195" s="1">
        <v>4.8581924438476563</v>
      </c>
      <c r="G2195" s="1">
        <v>3</v>
      </c>
      <c r="H2195" s="1">
        <v>2</v>
      </c>
      <c r="I2195" s="1">
        <f t="shared" si="99"/>
        <v>4.8637799936182358</v>
      </c>
      <c r="J2195" s="1">
        <f t="shared" si="98"/>
        <v>0.99885119191700467</v>
      </c>
    </row>
    <row r="2196" spans="1:10">
      <c r="A2196" s="1">
        <v>19</v>
      </c>
      <c r="B2196" s="1" t="s">
        <v>19</v>
      </c>
      <c r="C2196" s="3">
        <v>42856</v>
      </c>
      <c r="D2196" s="1">
        <v>130.806192893401</v>
      </c>
      <c r="E2196" s="1">
        <v>4.8737168312072754</v>
      </c>
      <c r="F2196" s="1">
        <v>4.8694162368774414</v>
      </c>
      <c r="G2196" s="1">
        <v>3</v>
      </c>
      <c r="H2196" s="1">
        <v>2</v>
      </c>
      <c r="I2196" s="1">
        <f t="shared" si="99"/>
        <v>4.8637799936182358</v>
      </c>
      <c r="J2196" s="1">
        <f t="shared" si="98"/>
        <v>1.0011588195326682</v>
      </c>
    </row>
    <row r="2197" spans="1:10">
      <c r="A2197" s="1">
        <v>20</v>
      </c>
      <c r="B2197" s="1" t="s">
        <v>20</v>
      </c>
      <c r="C2197" s="3">
        <v>42856</v>
      </c>
      <c r="D2197" s="1">
        <v>131.44999999999999</v>
      </c>
      <c r="E2197" s="1">
        <v>4.8786263465881348</v>
      </c>
      <c r="F2197" s="1">
        <v>4.885221004486084</v>
      </c>
      <c r="G2197" s="1">
        <v>2</v>
      </c>
      <c r="H2197" s="1">
        <v>2</v>
      </c>
      <c r="I2197" s="1">
        <f t="shared" si="99"/>
        <v>4.8637799936182358</v>
      </c>
      <c r="J2197" s="1">
        <f t="shared" si="98"/>
        <v>1.0044083019577326</v>
      </c>
    </row>
    <row r="2198" spans="1:10">
      <c r="A2198" s="1">
        <v>21</v>
      </c>
      <c r="B2198" s="1" t="s">
        <v>21</v>
      </c>
      <c r="C2198" s="3">
        <v>42856</v>
      </c>
      <c r="D2198" s="1">
        <v>127.42666666666666</v>
      </c>
      <c r="E2198" s="1">
        <v>4.8475408554077148</v>
      </c>
      <c r="F2198" s="1">
        <v>4.8506340980529785</v>
      </c>
      <c r="G2198" s="1">
        <v>4</v>
      </c>
      <c r="H2198" s="1">
        <v>3</v>
      </c>
      <c r="I2198" s="1">
        <f t="shared" si="99"/>
        <v>4.8637799936182358</v>
      </c>
      <c r="J2198" s="1">
        <f t="shared" si="98"/>
        <v>0.99729718540260748</v>
      </c>
    </row>
    <row r="2199" spans="1:10">
      <c r="A2199" s="1">
        <v>22</v>
      </c>
      <c r="B2199" s="1" t="s">
        <v>22</v>
      </c>
      <c r="C2199" s="3">
        <v>42856</v>
      </c>
      <c r="D2199" s="1">
        <v>127.25921052631578</v>
      </c>
      <c r="E2199" s="1">
        <v>4.8462262153625488</v>
      </c>
      <c r="F2199" s="1">
        <v>4.8490233421325684</v>
      </c>
      <c r="G2199" s="1">
        <v>4</v>
      </c>
      <c r="H2199" s="1">
        <v>3</v>
      </c>
      <c r="I2199" s="1">
        <f t="shared" si="99"/>
        <v>4.8637799936182358</v>
      </c>
      <c r="J2199" s="1">
        <f t="shared" si="98"/>
        <v>0.99696601172235799</v>
      </c>
    </row>
    <row r="2200" spans="1:10">
      <c r="A2200" s="1">
        <v>23</v>
      </c>
      <c r="B2200" s="1" t="s">
        <v>23</v>
      </c>
      <c r="C2200" s="3">
        <v>42856</v>
      </c>
      <c r="D2200" s="1">
        <v>128.53308823529412</v>
      </c>
      <c r="E2200" s="1">
        <v>4.8561863899230957</v>
      </c>
      <c r="F2200" s="1">
        <v>4.8570094108581543</v>
      </c>
      <c r="G2200" s="1">
        <v>4</v>
      </c>
      <c r="H2200" s="1">
        <v>3</v>
      </c>
      <c r="I2200" s="1">
        <f t="shared" si="99"/>
        <v>4.8637799936182358</v>
      </c>
      <c r="J2200" s="1">
        <f t="shared" si="98"/>
        <v>0.99860795867227437</v>
      </c>
    </row>
    <row r="2201" spans="1:10">
      <c r="A2201" s="1">
        <v>24</v>
      </c>
      <c r="B2201" s="1" t="s">
        <v>24</v>
      </c>
      <c r="C2201" s="3">
        <v>42856</v>
      </c>
      <c r="D2201" s="1">
        <v>131.23459016393443</v>
      </c>
      <c r="E2201" s="1">
        <v>4.8769865036010742</v>
      </c>
      <c r="F2201" s="1">
        <v>4.8748388290405273</v>
      </c>
      <c r="G2201" s="1">
        <v>2</v>
      </c>
      <c r="H2201" s="1">
        <v>2</v>
      </c>
      <c r="I2201" s="1">
        <f t="shared" si="99"/>
        <v>4.8637799936182358</v>
      </c>
      <c r="J2201" s="1">
        <f t="shared" si="98"/>
        <v>1.0022737120998075</v>
      </c>
    </row>
    <row r="2202" spans="1:10">
      <c r="A2202" s="1">
        <v>25</v>
      </c>
      <c r="B2202" s="1" t="s">
        <v>25</v>
      </c>
      <c r="C2202" s="3">
        <v>42856</v>
      </c>
      <c r="D2202" s="1">
        <v>130.3036086956522</v>
      </c>
      <c r="E2202" s="1">
        <v>4.8698673248291016</v>
      </c>
      <c r="F2202" s="1">
        <v>4.8672318458557129</v>
      </c>
      <c r="G2202" s="1">
        <v>3</v>
      </c>
      <c r="H2202" s="1">
        <v>2</v>
      </c>
      <c r="I2202" s="1">
        <f t="shared" si="99"/>
        <v>4.8637799936182358</v>
      </c>
      <c r="J2202" s="1">
        <f t="shared" si="98"/>
        <v>1.0007097056696657</v>
      </c>
    </row>
    <row r="2203" spans="1:10">
      <c r="A2203" s="1">
        <v>26</v>
      </c>
      <c r="B2203" s="1" t="s">
        <v>26</v>
      </c>
      <c r="C2203" s="3">
        <v>42856</v>
      </c>
      <c r="D2203" s="1">
        <v>127.66</v>
      </c>
      <c r="E2203" s="1">
        <v>4.8493704795837402</v>
      </c>
      <c r="F2203" s="1">
        <v>4.8488883972167969</v>
      </c>
      <c r="G2203" s="1">
        <v>4</v>
      </c>
      <c r="H2203" s="1">
        <v>3</v>
      </c>
      <c r="I2203" s="1">
        <f t="shared" si="99"/>
        <v>4.8637799936182358</v>
      </c>
      <c r="J2203" s="1">
        <f t="shared" si="98"/>
        <v>0.99693826685808606</v>
      </c>
    </row>
    <row r="2204" spans="1:10">
      <c r="A2204" s="1">
        <v>27</v>
      </c>
      <c r="B2204" s="1" t="s">
        <v>27</v>
      </c>
      <c r="C2204" s="3">
        <v>42856</v>
      </c>
      <c r="D2204" s="1">
        <v>127.95358662613984</v>
      </c>
      <c r="E2204" s="1">
        <v>4.8516674041748047</v>
      </c>
      <c r="F2204" s="1">
        <v>4.8570961952209473</v>
      </c>
      <c r="G2204" s="1">
        <v>2</v>
      </c>
      <c r="H2204" s="1">
        <v>2</v>
      </c>
      <c r="I2204" s="1">
        <f t="shared" si="99"/>
        <v>4.8637799936182358</v>
      </c>
      <c r="J2204" s="1">
        <f t="shared" si="98"/>
        <v>0.99862580165919135</v>
      </c>
    </row>
    <row r="2205" spans="1:10">
      <c r="A2205" s="1">
        <v>28</v>
      </c>
      <c r="B2205" s="1" t="s">
        <v>28</v>
      </c>
      <c r="C2205" s="3">
        <v>42856</v>
      </c>
      <c r="D2205" s="1">
        <v>131.11000000000001</v>
      </c>
      <c r="E2205" s="1">
        <v>4.8760366439819336</v>
      </c>
      <c r="F2205" s="1">
        <v>4.8697328567504883</v>
      </c>
      <c r="G2205" s="1">
        <v>2</v>
      </c>
      <c r="H2205" s="1">
        <v>2</v>
      </c>
      <c r="I2205" s="1">
        <f t="shared" si="99"/>
        <v>4.8637799936182358</v>
      </c>
      <c r="J2205" s="1">
        <f t="shared" si="98"/>
        <v>1.0012239170233981</v>
      </c>
    </row>
    <row r="2206" spans="1:10">
      <c r="A2206" s="1">
        <v>29</v>
      </c>
      <c r="B2206" s="1" t="s">
        <v>29</v>
      </c>
      <c r="C2206" s="3">
        <v>42856</v>
      </c>
      <c r="D2206" s="1">
        <v>125.03305555555556</v>
      </c>
      <c r="E2206" s="1">
        <v>4.828577995300293</v>
      </c>
      <c r="F2206" s="1">
        <v>4.8367161750793457</v>
      </c>
      <c r="G2206" s="1">
        <v>5</v>
      </c>
      <c r="H2206" s="1">
        <v>4</v>
      </c>
      <c r="I2206" s="1">
        <f t="shared" si="99"/>
        <v>4.8637799936182358</v>
      </c>
      <c r="J2206" s="1">
        <f t="shared" si="98"/>
        <v>0.99443564088540182</v>
      </c>
    </row>
    <row r="2207" spans="1:10">
      <c r="A2207" s="1">
        <v>30</v>
      </c>
      <c r="B2207" s="1" t="s">
        <v>30</v>
      </c>
      <c r="C2207" s="3">
        <v>42856</v>
      </c>
      <c r="D2207" s="1">
        <v>127.31</v>
      </c>
      <c r="E2207" s="1">
        <v>4.8466248512268066</v>
      </c>
      <c r="F2207" s="1">
        <v>4.852409839630127</v>
      </c>
      <c r="G2207" s="1">
        <v>4</v>
      </c>
      <c r="H2207" s="1">
        <v>3</v>
      </c>
      <c r="I2207" s="1">
        <f t="shared" si="99"/>
        <v>4.8637799936182358</v>
      </c>
      <c r="J2207" s="1">
        <f t="shared" si="98"/>
        <v>0.99766228036567695</v>
      </c>
    </row>
    <row r="2208" spans="1:10">
      <c r="A2208" s="1">
        <v>31</v>
      </c>
      <c r="B2208" s="1" t="s">
        <v>31</v>
      </c>
      <c r="C2208" s="3">
        <v>42856</v>
      </c>
      <c r="D2208" s="1">
        <v>132.56629213483146</v>
      </c>
      <c r="E2208" s="1">
        <v>4.8870830535888672</v>
      </c>
      <c r="F2208" s="1">
        <v>4.8899879455566406</v>
      </c>
      <c r="G2208" s="1">
        <v>2</v>
      </c>
      <c r="H2208" s="1">
        <v>2</v>
      </c>
      <c r="I2208" s="1">
        <f t="shared" si="99"/>
        <v>4.8637799936182358</v>
      </c>
      <c r="J2208" s="1">
        <f t="shared" si="98"/>
        <v>1.0053883917390984</v>
      </c>
    </row>
    <row r="2209" spans="1:10">
      <c r="A2209" s="1">
        <v>32</v>
      </c>
      <c r="B2209" s="1" t="s">
        <v>32</v>
      </c>
      <c r="C2209" s="3">
        <v>42856</v>
      </c>
      <c r="D2209" s="1">
        <v>126.2849494949495</v>
      </c>
      <c r="E2209" s="1">
        <v>4.8385410308837891</v>
      </c>
      <c r="F2209" s="1">
        <v>4.8380608558654785</v>
      </c>
      <c r="G2209" s="1">
        <v>4</v>
      </c>
      <c r="H2209" s="1">
        <v>3</v>
      </c>
      <c r="I2209" s="1">
        <f t="shared" si="99"/>
        <v>4.8637799936182358</v>
      </c>
      <c r="J2209" s="1">
        <f t="shared" si="98"/>
        <v>0.99471210914422459</v>
      </c>
    </row>
    <row r="2210" spans="1:10">
      <c r="A2210" s="1">
        <v>33</v>
      </c>
      <c r="B2210" s="1" t="s">
        <v>33</v>
      </c>
      <c r="C2210" s="3">
        <v>42856</v>
      </c>
      <c r="D2210" s="1">
        <v>131.54407563025211</v>
      </c>
      <c r="E2210" s="1">
        <v>4.8793420791625977</v>
      </c>
      <c r="F2210" s="1">
        <v>4.8870930671691895</v>
      </c>
      <c r="G2210" s="1">
        <v>2</v>
      </c>
      <c r="H2210" s="1">
        <v>2</v>
      </c>
      <c r="I2210" s="1">
        <f t="shared" si="99"/>
        <v>4.8637799936182358</v>
      </c>
      <c r="J2210" s="1">
        <f t="shared" si="98"/>
        <v>1.0047932006755123</v>
      </c>
    </row>
    <row r="2211" spans="1:10">
      <c r="A2211" s="1">
        <v>34</v>
      </c>
      <c r="B2211" s="1" t="s">
        <v>34</v>
      </c>
      <c r="C2211" s="3">
        <v>42856</v>
      </c>
      <c r="D2211" s="1">
        <v>125.87</v>
      </c>
      <c r="E2211" s="1">
        <v>4.8352494239807129</v>
      </c>
      <c r="F2211" s="1">
        <v>4.8348121643066406</v>
      </c>
      <c r="G2211" s="1">
        <v>5</v>
      </c>
      <c r="H2211" s="1">
        <v>4</v>
      </c>
      <c r="I2211" s="1">
        <f t="shared" si="99"/>
        <v>4.8637799936182358</v>
      </c>
      <c r="J2211" s="1">
        <f t="shared" si="98"/>
        <v>0.99404417359551545</v>
      </c>
    </row>
    <row r="2212" spans="1:10">
      <c r="A2212" s="1">
        <v>1</v>
      </c>
      <c r="B2212" s="1" t="s">
        <v>1</v>
      </c>
      <c r="C2212" s="3">
        <v>42887</v>
      </c>
      <c r="D2212" s="1">
        <v>123.42308641975308</v>
      </c>
      <c r="E2212" s="1">
        <v>4.8156180381774902</v>
      </c>
      <c r="F2212" s="1">
        <v>4.8172712326049805</v>
      </c>
      <c r="G2212" s="1">
        <v>5</v>
      </c>
      <c r="H2212" s="1">
        <v>4</v>
      </c>
      <c r="I2212" s="1">
        <f>AVERAGE(F2212:F2245)</f>
        <v>4.8665733758141014</v>
      </c>
      <c r="J2212" s="1">
        <f t="shared" si="98"/>
        <v>0.98986922842792369</v>
      </c>
    </row>
    <row r="2213" spans="1:10">
      <c r="A2213" s="1">
        <v>2</v>
      </c>
      <c r="B2213" s="1" t="s">
        <v>2</v>
      </c>
      <c r="C2213" s="3">
        <v>42887</v>
      </c>
      <c r="D2213" s="1">
        <v>127.37561702127658</v>
      </c>
      <c r="E2213" s="1">
        <v>4.8471403121948242</v>
      </c>
      <c r="F2213" s="1">
        <v>4.8485946655273438</v>
      </c>
      <c r="G2213" s="1">
        <v>4</v>
      </c>
      <c r="H2213" s="1">
        <v>3</v>
      </c>
      <c r="I2213" s="1">
        <f>I2212</f>
        <v>4.8665733758141014</v>
      </c>
      <c r="J2213" s="1">
        <f t="shared" si="98"/>
        <v>0.99630567364377809</v>
      </c>
    </row>
    <row r="2214" spans="1:10">
      <c r="A2214" s="1">
        <v>3</v>
      </c>
      <c r="B2214" s="1" t="s">
        <v>3</v>
      </c>
      <c r="C2214" s="3">
        <v>42887</v>
      </c>
      <c r="D2214" s="1">
        <v>137.32999999999998</v>
      </c>
      <c r="E2214" s="1">
        <v>4.922386646270752</v>
      </c>
      <c r="F2214" s="1">
        <v>4.9057254791259766</v>
      </c>
      <c r="G2214" s="1">
        <v>1</v>
      </c>
      <c r="H2214" s="1">
        <v>1</v>
      </c>
      <c r="I2214" s="1">
        <f t="shared" ref="I2214:I2245" si="100">I2213</f>
        <v>4.8665733758141014</v>
      </c>
      <c r="J2214" s="1">
        <f t="shared" si="98"/>
        <v>1.0080451069548142</v>
      </c>
    </row>
    <row r="2215" spans="1:10">
      <c r="A2215" s="1">
        <v>4</v>
      </c>
      <c r="B2215" s="1" t="s">
        <v>4</v>
      </c>
      <c r="C2215" s="3">
        <v>42887</v>
      </c>
      <c r="D2215" s="1">
        <v>136.64404494382023</v>
      </c>
      <c r="E2215" s="1">
        <v>4.9173793792724609</v>
      </c>
      <c r="F2215" s="1">
        <v>4.9142251014709473</v>
      </c>
      <c r="G2215" s="1">
        <v>1</v>
      </c>
      <c r="H2215" s="1">
        <v>1</v>
      </c>
      <c r="I2215" s="1">
        <f t="shared" si="100"/>
        <v>4.8665733758141014</v>
      </c>
      <c r="J2215" s="1">
        <f t="shared" si="98"/>
        <v>1.0097916381768053</v>
      </c>
    </row>
    <row r="2216" spans="1:10">
      <c r="A2216" s="1">
        <v>5</v>
      </c>
      <c r="B2216" s="1" t="s">
        <v>5</v>
      </c>
      <c r="C2216" s="3">
        <v>42887</v>
      </c>
      <c r="D2216" s="1">
        <v>138.1</v>
      </c>
      <c r="E2216" s="1">
        <v>4.9279780387878418</v>
      </c>
      <c r="F2216" s="1">
        <v>4.9237613677978516</v>
      </c>
      <c r="G2216" s="1">
        <v>1</v>
      </c>
      <c r="H2216" s="1">
        <v>1</v>
      </c>
      <c r="I2216" s="1">
        <f t="shared" si="100"/>
        <v>4.8665733758141014</v>
      </c>
      <c r="J2216" s="1">
        <f t="shared" si="98"/>
        <v>1.011751182519504</v>
      </c>
    </row>
    <row r="2217" spans="1:10">
      <c r="A2217" s="1">
        <v>6</v>
      </c>
      <c r="B2217" s="1" t="s">
        <v>6</v>
      </c>
      <c r="C2217" s="3">
        <v>42887</v>
      </c>
      <c r="D2217" s="1">
        <v>126.14</v>
      </c>
      <c r="E2217" s="1">
        <v>4.8373923301696777</v>
      </c>
      <c r="F2217" s="1">
        <v>4.8264474868774414</v>
      </c>
      <c r="G2217" s="1">
        <v>5</v>
      </c>
      <c r="H2217" s="1">
        <v>4</v>
      </c>
      <c r="I2217" s="1">
        <f t="shared" si="100"/>
        <v>4.8665733758141014</v>
      </c>
      <c r="J2217" s="1">
        <f t="shared" si="98"/>
        <v>0.99175479627286056</v>
      </c>
    </row>
    <row r="2218" spans="1:10">
      <c r="A2218" s="1">
        <v>7</v>
      </c>
      <c r="B2218" s="1" t="s">
        <v>7</v>
      </c>
      <c r="C2218" s="3">
        <v>42887</v>
      </c>
      <c r="D2218" s="1">
        <v>127.77</v>
      </c>
      <c r="E2218" s="1">
        <v>4.8502316474914551</v>
      </c>
      <c r="F2218" s="1">
        <v>4.8478903770446777</v>
      </c>
      <c r="G2218" s="1">
        <v>4</v>
      </c>
      <c r="H2218" s="1">
        <v>3</v>
      </c>
      <c r="I2218" s="1">
        <f t="shared" si="100"/>
        <v>4.8665733758141014</v>
      </c>
      <c r="J2218" s="1">
        <f t="shared" si="98"/>
        <v>0.99616095405809058</v>
      </c>
    </row>
    <row r="2219" spans="1:10">
      <c r="A2219" s="1">
        <v>8</v>
      </c>
      <c r="B2219" s="1" t="s">
        <v>8</v>
      </c>
      <c r="C2219" s="3">
        <v>42887</v>
      </c>
      <c r="D2219" s="1">
        <v>129.19</v>
      </c>
      <c r="E2219" s="1">
        <v>4.8612842559814453</v>
      </c>
      <c r="F2219" s="1">
        <v>4.8610849380493164</v>
      </c>
      <c r="G2219" s="1">
        <v>3</v>
      </c>
      <c r="H2219" s="1">
        <v>2</v>
      </c>
      <c r="I2219" s="1">
        <f t="shared" si="100"/>
        <v>4.8665733758141014</v>
      </c>
      <c r="J2219" s="1">
        <f t="shared" si="98"/>
        <v>0.99887221719658814</v>
      </c>
    </row>
    <row r="2220" spans="1:10">
      <c r="A2220" s="1">
        <v>9</v>
      </c>
      <c r="B2220" s="1" t="s">
        <v>9</v>
      </c>
      <c r="C2220" s="3">
        <v>42887</v>
      </c>
      <c r="D2220" s="1">
        <v>127.86299999999999</v>
      </c>
      <c r="E2220" s="1">
        <v>4.850959300994873</v>
      </c>
      <c r="F2220" s="1">
        <v>4.851661205291748</v>
      </c>
      <c r="G2220" s="1">
        <v>4</v>
      </c>
      <c r="H2220" s="1">
        <v>3</v>
      </c>
      <c r="I2220" s="1">
        <f t="shared" si="100"/>
        <v>4.8665733758141014</v>
      </c>
      <c r="J2220" s="1">
        <f t="shared" si="98"/>
        <v>0.99693579663332232</v>
      </c>
    </row>
    <row r="2221" spans="1:10">
      <c r="A2221" s="1">
        <v>10</v>
      </c>
      <c r="B2221" s="1" t="s">
        <v>10</v>
      </c>
      <c r="C2221" s="3">
        <v>42887</v>
      </c>
      <c r="D2221" s="1">
        <v>127.77316045380876</v>
      </c>
      <c r="E2221" s="1">
        <v>4.8502564430236816</v>
      </c>
      <c r="F2221" s="1">
        <v>4.8452858924865723</v>
      </c>
      <c r="G2221" s="1">
        <v>4</v>
      </c>
      <c r="H2221" s="1">
        <v>3</v>
      </c>
      <c r="I2221" s="1">
        <f t="shared" si="100"/>
        <v>4.8665733758141014</v>
      </c>
      <c r="J2221" s="1">
        <f t="shared" si="98"/>
        <v>0.99562577573918365</v>
      </c>
    </row>
    <row r="2222" spans="1:10">
      <c r="A2222" s="1">
        <v>11</v>
      </c>
      <c r="B2222" s="1" t="s">
        <v>11</v>
      </c>
      <c r="C2222" s="3">
        <v>42887</v>
      </c>
      <c r="D2222" s="1">
        <v>128.35305683563746</v>
      </c>
      <c r="E2222" s="1">
        <v>4.8547844886779785</v>
      </c>
      <c r="F2222" s="1">
        <v>4.8487167358398438</v>
      </c>
      <c r="G2222" s="1">
        <v>4</v>
      </c>
      <c r="H2222" s="1">
        <v>3</v>
      </c>
      <c r="I2222" s="1">
        <f t="shared" si="100"/>
        <v>4.8665733758141014</v>
      </c>
      <c r="J2222" s="1">
        <f t="shared" si="98"/>
        <v>0.99633075706553575</v>
      </c>
    </row>
    <row r="2223" spans="1:10">
      <c r="A2223" s="1">
        <v>12</v>
      </c>
      <c r="B2223" s="1" t="s">
        <v>12</v>
      </c>
      <c r="C2223" s="3">
        <v>42887</v>
      </c>
      <c r="D2223" s="1">
        <v>128.74777777777777</v>
      </c>
      <c r="E2223" s="1">
        <v>4.8578553199768066</v>
      </c>
      <c r="F2223" s="1">
        <v>4.8521637916564941</v>
      </c>
      <c r="G2223" s="1">
        <v>4</v>
      </c>
      <c r="H2223" s="1">
        <v>3</v>
      </c>
      <c r="I2223" s="1">
        <f t="shared" si="100"/>
        <v>4.8665733758141014</v>
      </c>
      <c r="J2223" s="1">
        <f t="shared" si="98"/>
        <v>0.99703906978384005</v>
      </c>
    </row>
    <row r="2224" spans="1:10">
      <c r="A2224" s="1">
        <v>13</v>
      </c>
      <c r="B2224" s="1" t="s">
        <v>13</v>
      </c>
      <c r="C2224" s="3">
        <v>42887</v>
      </c>
      <c r="D2224" s="1">
        <v>138.14234374999998</v>
      </c>
      <c r="E2224" s="1">
        <v>4.9282846450805664</v>
      </c>
      <c r="F2224" s="1">
        <v>4.9193806648254395</v>
      </c>
      <c r="G2224" s="1">
        <v>1</v>
      </c>
      <c r="H2224" s="1">
        <v>1</v>
      </c>
      <c r="I2224" s="1">
        <f t="shared" si="100"/>
        <v>4.8665733758141014</v>
      </c>
      <c r="J2224" s="1">
        <f t="shared" si="98"/>
        <v>1.0108510208176003</v>
      </c>
    </row>
    <row r="2225" spans="1:10">
      <c r="A2225" s="1">
        <v>14</v>
      </c>
      <c r="B2225" s="1" t="s">
        <v>14</v>
      </c>
      <c r="C2225" s="3">
        <v>42887</v>
      </c>
      <c r="D2225" s="1">
        <v>129.77778523489931</v>
      </c>
      <c r="E2225" s="1">
        <v>4.8658237457275391</v>
      </c>
      <c r="F2225" s="1">
        <v>4.8580975532531738</v>
      </c>
      <c r="G2225" s="1">
        <v>3</v>
      </c>
      <c r="H2225" s="1">
        <v>2</v>
      </c>
      <c r="I2225" s="1">
        <f t="shared" si="100"/>
        <v>4.8665733758141014</v>
      </c>
      <c r="J2225" s="1">
        <f t="shared" si="98"/>
        <v>0.99825835923833994</v>
      </c>
    </row>
    <row r="2226" spans="1:10">
      <c r="A2226" s="1">
        <v>15</v>
      </c>
      <c r="B2226" s="1" t="s">
        <v>15</v>
      </c>
      <c r="C2226" s="3">
        <v>42887</v>
      </c>
      <c r="D2226" s="1">
        <v>128.65126760563379</v>
      </c>
      <c r="E2226" s="1">
        <v>4.8571052551269531</v>
      </c>
      <c r="F2226" s="1">
        <v>4.8463783264160156</v>
      </c>
      <c r="G2226" s="1">
        <v>4</v>
      </c>
      <c r="H2226" s="1">
        <v>3</v>
      </c>
      <c r="I2226" s="1">
        <f t="shared" si="100"/>
        <v>4.8665733758141014</v>
      </c>
      <c r="J2226" s="1">
        <f t="shared" si="98"/>
        <v>0.99585025276749117</v>
      </c>
    </row>
    <row r="2227" spans="1:10">
      <c r="A2227" s="1">
        <v>16</v>
      </c>
      <c r="B2227" s="1" t="s">
        <v>16</v>
      </c>
      <c r="C2227" s="3">
        <v>42887</v>
      </c>
      <c r="D2227" s="1">
        <v>133.46304347826086</v>
      </c>
      <c r="E2227" s="1">
        <v>4.893824577331543</v>
      </c>
      <c r="F2227" s="1">
        <v>4.8860573768615723</v>
      </c>
      <c r="G2227" s="1">
        <v>2</v>
      </c>
      <c r="H2227" s="1">
        <v>2</v>
      </c>
      <c r="I2227" s="1">
        <f t="shared" si="100"/>
        <v>4.8665733758141014</v>
      </c>
      <c r="J2227" s="1">
        <f t="shared" si="98"/>
        <v>1.0040036386062321</v>
      </c>
    </row>
    <row r="2228" spans="1:10">
      <c r="A2228" s="1">
        <v>17</v>
      </c>
      <c r="B2228" s="1" t="s">
        <v>17</v>
      </c>
      <c r="C2228" s="3">
        <v>42887</v>
      </c>
      <c r="D2228" s="1">
        <v>141.84</v>
      </c>
      <c r="E2228" s="1">
        <v>4.9546995162963867</v>
      </c>
      <c r="F2228" s="1">
        <v>4.9380664825439453</v>
      </c>
      <c r="G2228" s="1">
        <v>1</v>
      </c>
      <c r="H2228" s="1">
        <v>1</v>
      </c>
      <c r="I2228" s="1">
        <f t="shared" si="100"/>
        <v>4.8665733758141014</v>
      </c>
      <c r="J2228" s="1">
        <f t="shared" si="98"/>
        <v>1.0146906460067262</v>
      </c>
    </row>
    <row r="2229" spans="1:10">
      <c r="A2229" s="1">
        <v>18</v>
      </c>
      <c r="B2229" s="1" t="s">
        <v>18</v>
      </c>
      <c r="C2229" s="3">
        <v>42887</v>
      </c>
      <c r="D2229" s="1">
        <v>129.39800711743771</v>
      </c>
      <c r="E2229" s="1">
        <v>4.8628931045532227</v>
      </c>
      <c r="F2229" s="1">
        <v>4.8613405227661133</v>
      </c>
      <c r="G2229" s="1">
        <v>3</v>
      </c>
      <c r="H2229" s="1">
        <v>2</v>
      </c>
      <c r="I2229" s="1">
        <f t="shared" si="100"/>
        <v>4.8665733758141014</v>
      </c>
      <c r="J2229" s="1">
        <f t="shared" si="98"/>
        <v>0.99892473561089323</v>
      </c>
    </row>
    <row r="2230" spans="1:10">
      <c r="A2230" s="1">
        <v>19</v>
      </c>
      <c r="B2230" s="1" t="s">
        <v>19</v>
      </c>
      <c r="C2230" s="3">
        <v>42887</v>
      </c>
      <c r="D2230" s="1">
        <v>131.49883248730964</v>
      </c>
      <c r="E2230" s="1">
        <v>4.878997802734375</v>
      </c>
      <c r="F2230" s="1">
        <v>4.8721408843994141</v>
      </c>
      <c r="G2230" s="1">
        <v>3</v>
      </c>
      <c r="H2230" s="1">
        <v>2</v>
      </c>
      <c r="I2230" s="1">
        <f t="shared" si="100"/>
        <v>4.8665733758141014</v>
      </c>
      <c r="J2230" s="1">
        <f t="shared" si="98"/>
        <v>1.001144030543746</v>
      </c>
    </row>
    <row r="2231" spans="1:10">
      <c r="A2231" s="1">
        <v>20</v>
      </c>
      <c r="B2231" s="1" t="s">
        <v>20</v>
      </c>
      <c r="C2231" s="3">
        <v>42887</v>
      </c>
      <c r="D2231" s="1">
        <v>133.49</v>
      </c>
      <c r="E2231" s="1">
        <v>4.8940267562866211</v>
      </c>
      <c r="F2231" s="1">
        <v>4.8876571655273438</v>
      </c>
      <c r="G2231" s="1">
        <v>2</v>
      </c>
      <c r="H2231" s="1">
        <v>2</v>
      </c>
      <c r="I2231" s="1">
        <f t="shared" si="100"/>
        <v>4.8665733758141014</v>
      </c>
      <c r="J2231" s="1">
        <f t="shared" si="98"/>
        <v>1.0043323686062198</v>
      </c>
    </row>
    <row r="2232" spans="1:10">
      <c r="A2232" s="1">
        <v>21</v>
      </c>
      <c r="B2232" s="1" t="s">
        <v>21</v>
      </c>
      <c r="C2232" s="3">
        <v>42887</v>
      </c>
      <c r="D2232" s="1">
        <v>131.31888888888889</v>
      </c>
      <c r="E2232" s="1">
        <v>4.8776288032531738</v>
      </c>
      <c r="F2232" s="1">
        <v>4.8527445793151855</v>
      </c>
      <c r="G2232" s="1">
        <v>4</v>
      </c>
      <c r="H2232" s="1">
        <v>3</v>
      </c>
      <c r="I2232" s="1">
        <f t="shared" si="100"/>
        <v>4.8665733758141014</v>
      </c>
      <c r="J2232" s="1">
        <f t="shared" si="98"/>
        <v>0.9971584120014213</v>
      </c>
    </row>
    <row r="2233" spans="1:10">
      <c r="A2233" s="1">
        <v>22</v>
      </c>
      <c r="B2233" s="1" t="s">
        <v>22</v>
      </c>
      <c r="C2233" s="3">
        <v>42887</v>
      </c>
      <c r="D2233" s="1">
        <v>127.99640350877192</v>
      </c>
      <c r="E2233" s="1">
        <v>4.8520021438598633</v>
      </c>
      <c r="F2233" s="1">
        <v>4.8516016006469727</v>
      </c>
      <c r="G2233" s="1">
        <v>4</v>
      </c>
      <c r="H2233" s="1">
        <v>3</v>
      </c>
      <c r="I2233" s="1">
        <f t="shared" si="100"/>
        <v>4.8665733758141014</v>
      </c>
      <c r="J2233" s="1">
        <f t="shared" si="98"/>
        <v>0.99692354886879231</v>
      </c>
    </row>
    <row r="2234" spans="1:10">
      <c r="A2234" s="1">
        <v>23</v>
      </c>
      <c r="B2234" s="1" t="s">
        <v>23</v>
      </c>
      <c r="C2234" s="3">
        <v>42887</v>
      </c>
      <c r="D2234" s="1">
        <v>129.19014705882353</v>
      </c>
      <c r="E2234" s="1">
        <v>4.8612852096557617</v>
      </c>
      <c r="F2234" s="1">
        <v>4.8592343330383301</v>
      </c>
      <c r="G2234" s="1">
        <v>4</v>
      </c>
      <c r="H2234" s="1">
        <v>3</v>
      </c>
      <c r="I2234" s="1">
        <f t="shared" si="100"/>
        <v>4.8665733758141014</v>
      </c>
      <c r="J2234" s="1">
        <f t="shared" si="98"/>
        <v>0.9984919486034578</v>
      </c>
    </row>
    <row r="2235" spans="1:10">
      <c r="A2235" s="1">
        <v>24</v>
      </c>
      <c r="B2235" s="1" t="s">
        <v>24</v>
      </c>
      <c r="C2235" s="3">
        <v>42887</v>
      </c>
      <c r="D2235" s="1">
        <v>132.25032786885248</v>
      </c>
      <c r="E2235" s="1">
        <v>4.8846964836120605</v>
      </c>
      <c r="F2235" s="1">
        <v>4.8777179718017578</v>
      </c>
      <c r="G2235" s="1">
        <v>2</v>
      </c>
      <c r="H2235" s="1">
        <v>2</v>
      </c>
      <c r="I2235" s="1">
        <f t="shared" si="100"/>
        <v>4.8665733758141014</v>
      </c>
      <c r="J2235" s="1">
        <f t="shared" si="98"/>
        <v>1.0022900293752979</v>
      </c>
    </row>
    <row r="2236" spans="1:10">
      <c r="A2236" s="1">
        <v>25</v>
      </c>
      <c r="B2236" s="1" t="s">
        <v>25</v>
      </c>
      <c r="C2236" s="3">
        <v>42887</v>
      </c>
      <c r="D2236" s="1">
        <v>130.65265217391305</v>
      </c>
      <c r="E2236" s="1">
        <v>4.8725423812866211</v>
      </c>
      <c r="F2236" s="1">
        <v>4.8703436851501465</v>
      </c>
      <c r="G2236" s="1">
        <v>3</v>
      </c>
      <c r="H2236" s="1">
        <v>2</v>
      </c>
      <c r="I2236" s="1">
        <f t="shared" si="100"/>
        <v>4.8665733758141014</v>
      </c>
      <c r="J2236" s="1">
        <f t="shared" si="98"/>
        <v>1.0007747359476347</v>
      </c>
    </row>
    <row r="2237" spans="1:10">
      <c r="A2237" s="1">
        <v>26</v>
      </c>
      <c r="B2237" s="1" t="s">
        <v>26</v>
      </c>
      <c r="C2237" s="3">
        <v>42887</v>
      </c>
      <c r="D2237" s="1">
        <v>128.91999999999999</v>
      </c>
      <c r="E2237" s="1">
        <v>4.85919189453125</v>
      </c>
      <c r="F2237" s="1">
        <v>4.8514852523803711</v>
      </c>
      <c r="G2237" s="1">
        <v>4</v>
      </c>
      <c r="H2237" s="1">
        <v>3</v>
      </c>
      <c r="I2237" s="1">
        <f t="shared" si="100"/>
        <v>4.8665733758141014</v>
      </c>
      <c r="J2237" s="1">
        <f t="shared" si="98"/>
        <v>0.99689964123242947</v>
      </c>
    </row>
    <row r="2238" spans="1:10">
      <c r="A2238" s="1">
        <v>27</v>
      </c>
      <c r="B2238" s="1" t="s">
        <v>27</v>
      </c>
      <c r="C2238" s="3">
        <v>42887</v>
      </c>
      <c r="D2238" s="1">
        <v>129.19826747720364</v>
      </c>
      <c r="E2238" s="1">
        <v>4.8613481521606445</v>
      </c>
      <c r="F2238" s="1">
        <v>4.860252857208252</v>
      </c>
      <c r="G2238" s="1">
        <v>2</v>
      </c>
      <c r="H2238" s="1">
        <v>2</v>
      </c>
      <c r="I2238" s="1">
        <f t="shared" si="100"/>
        <v>4.8665733758141014</v>
      </c>
      <c r="J2238" s="1">
        <f t="shared" si="98"/>
        <v>0.99870123840374803</v>
      </c>
    </row>
    <row r="2239" spans="1:10">
      <c r="A2239" s="1">
        <v>28</v>
      </c>
      <c r="B2239" s="1" t="s">
        <v>28</v>
      </c>
      <c r="C2239" s="3">
        <v>42887</v>
      </c>
      <c r="D2239" s="1">
        <v>132.1</v>
      </c>
      <c r="E2239" s="1">
        <v>4.8835592269897461</v>
      </c>
      <c r="F2239" s="1">
        <v>4.8730959892272949</v>
      </c>
      <c r="G2239" s="1">
        <v>2</v>
      </c>
      <c r="H2239" s="1">
        <v>2</v>
      </c>
      <c r="I2239" s="1">
        <f t="shared" si="100"/>
        <v>4.8665733758141014</v>
      </c>
      <c r="J2239" s="1">
        <f t="shared" si="98"/>
        <v>1.0013402887225762</v>
      </c>
    </row>
    <row r="2240" spans="1:10">
      <c r="A2240" s="1">
        <v>29</v>
      </c>
      <c r="B2240" s="1" t="s">
        <v>29</v>
      </c>
      <c r="C2240" s="3">
        <v>42887</v>
      </c>
      <c r="D2240" s="1">
        <v>129.08041666666668</v>
      </c>
      <c r="E2240" s="1">
        <v>4.8604354858398438</v>
      </c>
      <c r="F2240" s="1">
        <v>4.8391571044921875</v>
      </c>
      <c r="G2240" s="1">
        <v>5</v>
      </c>
      <c r="H2240" s="1">
        <v>4</v>
      </c>
      <c r="I2240" s="1">
        <f t="shared" si="100"/>
        <v>4.8665733758141014</v>
      </c>
      <c r="J2240" s="1">
        <f t="shared" si="98"/>
        <v>0.9943664115991413</v>
      </c>
    </row>
    <row r="2241" spans="1:10">
      <c r="A2241" s="1">
        <v>30</v>
      </c>
      <c r="B2241" s="1" t="s">
        <v>30</v>
      </c>
      <c r="C2241" s="3">
        <v>42887</v>
      </c>
      <c r="D2241" s="1">
        <v>128.77000000000001</v>
      </c>
      <c r="E2241" s="1">
        <v>4.8580279350280762</v>
      </c>
      <c r="F2241" s="1">
        <v>4.8548464775085449</v>
      </c>
      <c r="G2241" s="1">
        <v>4</v>
      </c>
      <c r="H2241" s="1">
        <v>3</v>
      </c>
      <c r="I2241" s="1">
        <f t="shared" si="100"/>
        <v>4.8665733758141014</v>
      </c>
      <c r="J2241" s="1">
        <f t="shared" si="98"/>
        <v>0.9975903171698105</v>
      </c>
    </row>
    <row r="2242" spans="1:10">
      <c r="A2242" s="1">
        <v>31</v>
      </c>
      <c r="B2242" s="1" t="s">
        <v>31</v>
      </c>
      <c r="C2242" s="3">
        <v>42887</v>
      </c>
      <c r="D2242" s="1">
        <v>132.99157303370785</v>
      </c>
      <c r="E2242" s="1">
        <v>4.8902859687805176</v>
      </c>
      <c r="F2242" s="1">
        <v>4.8926620483398438</v>
      </c>
      <c r="G2242" s="1">
        <v>2</v>
      </c>
      <c r="H2242" s="1">
        <v>2</v>
      </c>
      <c r="I2242" s="1">
        <f t="shared" si="100"/>
        <v>4.8665733758141014</v>
      </c>
      <c r="J2242" s="1">
        <f t="shared" si="98"/>
        <v>1.0053607888982827</v>
      </c>
    </row>
    <row r="2243" spans="1:10">
      <c r="A2243" s="1">
        <v>32</v>
      </c>
      <c r="B2243" s="1" t="s">
        <v>32</v>
      </c>
      <c r="C2243" s="3">
        <v>42887</v>
      </c>
      <c r="D2243" s="1">
        <v>127.39269360269361</v>
      </c>
      <c r="E2243" s="1">
        <v>4.8472743034362793</v>
      </c>
      <c r="F2243" s="1">
        <v>4.840782642364502</v>
      </c>
      <c r="G2243" s="1">
        <v>4</v>
      </c>
      <c r="H2243" s="1">
        <v>3</v>
      </c>
      <c r="I2243" s="1">
        <f t="shared" si="100"/>
        <v>4.8665733758141014</v>
      </c>
      <c r="J2243" s="1">
        <f t="shared" ref="J2243:J2306" si="101">F2243/I2243</f>
        <v>0.99470043263340602</v>
      </c>
    </row>
    <row r="2244" spans="1:10">
      <c r="A2244" s="1">
        <v>33</v>
      </c>
      <c r="B2244" s="1" t="s">
        <v>33</v>
      </c>
      <c r="C2244" s="3">
        <v>42887</v>
      </c>
      <c r="D2244" s="1">
        <v>131.88392857142858</v>
      </c>
      <c r="E2244" s="1">
        <v>4.8819222450256348</v>
      </c>
      <c r="F2244" s="1">
        <v>4.8902044296264648</v>
      </c>
      <c r="G2244" s="1">
        <v>2</v>
      </c>
      <c r="H2244" s="1">
        <v>2</v>
      </c>
      <c r="I2244" s="1">
        <f t="shared" si="100"/>
        <v>4.8665733758141014</v>
      </c>
      <c r="J2244" s="1">
        <f t="shared" si="101"/>
        <v>1.0048557890711778</v>
      </c>
    </row>
    <row r="2245" spans="1:10">
      <c r="A2245" s="1">
        <v>34</v>
      </c>
      <c r="B2245" s="1" t="s">
        <v>34</v>
      </c>
      <c r="C2245" s="3">
        <v>42887</v>
      </c>
      <c r="D2245" s="1">
        <v>126.64</v>
      </c>
      <c r="E2245" s="1">
        <v>4.8413486480712891</v>
      </c>
      <c r="F2245" s="1">
        <v>4.8374185562133789</v>
      </c>
      <c r="G2245" s="1">
        <v>5</v>
      </c>
      <c r="H2245" s="1">
        <v>4</v>
      </c>
      <c r="I2245" s="1">
        <f t="shared" si="100"/>
        <v>4.8665733758141014</v>
      </c>
      <c r="J2245" s="1">
        <f t="shared" si="101"/>
        <v>0.99400916880332757</v>
      </c>
    </row>
    <row r="2246" spans="1:10">
      <c r="A2246" s="1">
        <v>1</v>
      </c>
      <c r="B2246" s="1" t="s">
        <v>1</v>
      </c>
      <c r="C2246" s="3">
        <v>42917</v>
      </c>
      <c r="D2246" s="1">
        <v>123.77506172839504</v>
      </c>
      <c r="E2246" s="1">
        <v>4.8184657096862793</v>
      </c>
      <c r="F2246" s="1">
        <v>4.8200111389160156</v>
      </c>
      <c r="G2246" s="1">
        <v>5</v>
      </c>
      <c r="H2246" s="1">
        <v>4</v>
      </c>
      <c r="I2246" s="1">
        <f>AVERAGE(F2246:F2279)</f>
        <v>4.8693278256584618</v>
      </c>
      <c r="J2246" s="1">
        <f t="shared" si="101"/>
        <v>0.9898719723731525</v>
      </c>
    </row>
    <row r="2247" spans="1:10">
      <c r="A2247" s="1">
        <v>2</v>
      </c>
      <c r="B2247" s="1" t="s">
        <v>2</v>
      </c>
      <c r="C2247" s="3">
        <v>42917</v>
      </c>
      <c r="D2247" s="1">
        <v>127.52395744680851</v>
      </c>
      <c r="E2247" s="1">
        <v>4.848304271697998</v>
      </c>
      <c r="F2247" s="1">
        <v>4.851229190826416</v>
      </c>
      <c r="G2247" s="1">
        <v>4</v>
      </c>
      <c r="H2247" s="1">
        <v>3</v>
      </c>
      <c r="I2247" s="1">
        <f>I2246</f>
        <v>4.8693278256584618</v>
      </c>
      <c r="J2247" s="1">
        <f t="shared" si="101"/>
        <v>0.99628313486377384</v>
      </c>
    </row>
    <row r="2248" spans="1:10">
      <c r="A2248" s="1">
        <v>3</v>
      </c>
      <c r="B2248" s="1" t="s">
        <v>3</v>
      </c>
      <c r="C2248" s="3">
        <v>42917</v>
      </c>
      <c r="D2248" s="1">
        <v>136.98499999999999</v>
      </c>
      <c r="E2248" s="1">
        <v>4.9198713302612305</v>
      </c>
      <c r="F2248" s="1">
        <v>4.9091119766235352</v>
      </c>
      <c r="G2248" s="1">
        <v>1</v>
      </c>
      <c r="H2248" s="1">
        <v>1</v>
      </c>
      <c r="I2248" s="1">
        <f t="shared" ref="I2248:I2279" si="102">I2247</f>
        <v>4.8693278256584618</v>
      </c>
      <c r="J2248" s="1">
        <f t="shared" si="101"/>
        <v>1.0081703578788503</v>
      </c>
    </row>
    <row r="2249" spans="1:10">
      <c r="A2249" s="1">
        <v>4</v>
      </c>
      <c r="B2249" s="1" t="s">
        <v>4</v>
      </c>
      <c r="C2249" s="3">
        <v>42917</v>
      </c>
      <c r="D2249" s="1">
        <v>136.73445692883894</v>
      </c>
      <c r="E2249" s="1">
        <v>4.9180407524108887</v>
      </c>
      <c r="F2249" s="1">
        <v>4.9171862602233887</v>
      </c>
      <c r="G2249" s="1">
        <v>1</v>
      </c>
      <c r="H2249" s="1">
        <v>1</v>
      </c>
      <c r="I2249" s="1">
        <f t="shared" si="102"/>
        <v>4.8693278256584618</v>
      </c>
      <c r="J2249" s="1">
        <f t="shared" si="101"/>
        <v>1.0098285505265718</v>
      </c>
    </row>
    <row r="2250" spans="1:10">
      <c r="A2250" s="1">
        <v>5</v>
      </c>
      <c r="B2250" s="1" t="s">
        <v>5</v>
      </c>
      <c r="C2250" s="3">
        <v>42917</v>
      </c>
      <c r="D2250" s="1">
        <v>138.59</v>
      </c>
      <c r="E2250" s="1">
        <v>4.9315199851989746</v>
      </c>
      <c r="F2250" s="1">
        <v>4.926887035369873</v>
      </c>
      <c r="G2250" s="1">
        <v>1</v>
      </c>
      <c r="H2250" s="1">
        <v>1</v>
      </c>
      <c r="I2250" s="1">
        <f t="shared" si="102"/>
        <v>4.8693278256584618</v>
      </c>
      <c r="J2250" s="1">
        <f t="shared" si="101"/>
        <v>1.0118207711150826</v>
      </c>
    </row>
    <row r="2251" spans="1:10">
      <c r="A2251" s="1">
        <v>6</v>
      </c>
      <c r="B2251" s="1" t="s">
        <v>6</v>
      </c>
      <c r="C2251" s="3">
        <v>42917</v>
      </c>
      <c r="D2251" s="1">
        <v>127.44</v>
      </c>
      <c r="E2251" s="1">
        <v>4.8476457595825195</v>
      </c>
      <c r="F2251" s="1">
        <v>4.8290176391601563</v>
      </c>
      <c r="G2251" s="1">
        <v>5</v>
      </c>
      <c r="H2251" s="1">
        <v>4</v>
      </c>
      <c r="I2251" s="1">
        <f t="shared" si="102"/>
        <v>4.8693278256584618</v>
      </c>
      <c r="J2251" s="1">
        <f t="shared" si="101"/>
        <v>0.99172161170051132</v>
      </c>
    </row>
    <row r="2252" spans="1:10">
      <c r="A2252" s="1">
        <v>7</v>
      </c>
      <c r="B2252" s="1" t="s">
        <v>7</v>
      </c>
      <c r="C2252" s="3">
        <v>42917</v>
      </c>
      <c r="D2252" s="1">
        <v>128.435</v>
      </c>
      <c r="E2252" s="1">
        <v>4.8554229736328125</v>
      </c>
      <c r="F2252" s="1">
        <v>4.8505735397338867</v>
      </c>
      <c r="G2252" s="1">
        <v>4</v>
      </c>
      <c r="H2252" s="1">
        <v>3</v>
      </c>
      <c r="I2252" s="1">
        <f t="shared" si="102"/>
        <v>4.8693278256584618</v>
      </c>
      <c r="J2252" s="1">
        <f t="shared" si="101"/>
        <v>0.99614848566454062</v>
      </c>
    </row>
    <row r="2253" spans="1:10">
      <c r="A2253" s="1">
        <v>8</v>
      </c>
      <c r="B2253" s="1" t="s">
        <v>8</v>
      </c>
      <c r="C2253" s="3">
        <v>42917</v>
      </c>
      <c r="D2253" s="1">
        <v>129.71</v>
      </c>
      <c r="E2253" s="1">
        <v>4.8653011322021484</v>
      </c>
      <c r="F2253" s="1">
        <v>4.8637804985046387</v>
      </c>
      <c r="G2253" s="1">
        <v>3</v>
      </c>
      <c r="H2253" s="1">
        <v>2</v>
      </c>
      <c r="I2253" s="1">
        <f t="shared" si="102"/>
        <v>4.8693278256584618</v>
      </c>
      <c r="J2253" s="1">
        <f t="shared" si="101"/>
        <v>0.99886076120720568</v>
      </c>
    </row>
    <row r="2254" spans="1:10">
      <c r="A2254" s="1">
        <v>9</v>
      </c>
      <c r="B2254" s="1" t="s">
        <v>9</v>
      </c>
      <c r="C2254" s="3">
        <v>42917</v>
      </c>
      <c r="D2254" s="1">
        <v>128.26499999999999</v>
      </c>
      <c r="E2254" s="1">
        <v>4.8540983200073242</v>
      </c>
      <c r="F2254" s="1">
        <v>4.854278564453125</v>
      </c>
      <c r="G2254" s="1">
        <v>4</v>
      </c>
      <c r="H2254" s="1">
        <v>3</v>
      </c>
      <c r="I2254" s="1">
        <f t="shared" si="102"/>
        <v>4.8693278256584618</v>
      </c>
      <c r="J2254" s="1">
        <f t="shared" si="101"/>
        <v>0.99690937604857166</v>
      </c>
    </row>
    <row r="2255" spans="1:10">
      <c r="A2255" s="1">
        <v>10</v>
      </c>
      <c r="B2255" s="1" t="s">
        <v>10</v>
      </c>
      <c r="C2255" s="3">
        <v>42917</v>
      </c>
      <c r="D2255" s="1">
        <v>127.78049702863318</v>
      </c>
      <c r="E2255" s="1">
        <v>4.8503141403198242</v>
      </c>
      <c r="F2255" s="1">
        <v>4.8480892181396484</v>
      </c>
      <c r="G2255" s="1">
        <v>4</v>
      </c>
      <c r="H2255" s="1">
        <v>3</v>
      </c>
      <c r="I2255" s="1">
        <f t="shared" si="102"/>
        <v>4.8693278256584618</v>
      </c>
      <c r="J2255" s="1">
        <f t="shared" si="101"/>
        <v>0.99563828760780937</v>
      </c>
    </row>
    <row r="2256" spans="1:10">
      <c r="A2256" s="1">
        <v>11</v>
      </c>
      <c r="B2256" s="1" t="s">
        <v>11</v>
      </c>
      <c r="C2256" s="3">
        <v>42917</v>
      </c>
      <c r="D2256" s="1">
        <v>128.53029185867894</v>
      </c>
      <c r="E2256" s="1">
        <v>4.8561644554138184</v>
      </c>
      <c r="F2256" s="1">
        <v>4.8512692451477051</v>
      </c>
      <c r="G2256" s="1">
        <v>4</v>
      </c>
      <c r="H2256" s="1">
        <v>3</v>
      </c>
      <c r="I2256" s="1">
        <f t="shared" si="102"/>
        <v>4.8693278256584618</v>
      </c>
      <c r="J2256" s="1">
        <f t="shared" si="101"/>
        <v>0.99629136070576341</v>
      </c>
    </row>
    <row r="2257" spans="1:10">
      <c r="A2257" s="1">
        <v>12</v>
      </c>
      <c r="B2257" s="1" t="s">
        <v>12</v>
      </c>
      <c r="C2257" s="3">
        <v>42917</v>
      </c>
      <c r="D2257" s="1">
        <v>128.94013409961687</v>
      </c>
      <c r="E2257" s="1">
        <v>4.8593482971191406</v>
      </c>
      <c r="F2257" s="1">
        <v>4.8547987937927246</v>
      </c>
      <c r="G2257" s="1">
        <v>4</v>
      </c>
      <c r="H2257" s="1">
        <v>3</v>
      </c>
      <c r="I2257" s="1">
        <f t="shared" si="102"/>
        <v>4.8693278256584618</v>
      </c>
      <c r="J2257" s="1">
        <f t="shared" si="101"/>
        <v>0.9970162140677451</v>
      </c>
    </row>
    <row r="2258" spans="1:10">
      <c r="A2258" s="1">
        <v>13</v>
      </c>
      <c r="B2258" s="1" t="s">
        <v>13</v>
      </c>
      <c r="C2258" s="3">
        <v>42917</v>
      </c>
      <c r="D2258" s="1">
        <v>137.89578125</v>
      </c>
      <c r="E2258" s="1">
        <v>4.9264984130859375</v>
      </c>
      <c r="F2258" s="1">
        <v>4.9225564002990723</v>
      </c>
      <c r="G2258" s="1">
        <v>1</v>
      </c>
      <c r="H2258" s="1">
        <v>1</v>
      </c>
      <c r="I2258" s="1">
        <f t="shared" si="102"/>
        <v>4.8693278256584618</v>
      </c>
      <c r="J2258" s="1">
        <f t="shared" si="101"/>
        <v>1.0109314009133104</v>
      </c>
    </row>
    <row r="2259" spans="1:10">
      <c r="A2259" s="1">
        <v>14</v>
      </c>
      <c r="B2259" s="1" t="s">
        <v>14</v>
      </c>
      <c r="C2259" s="3">
        <v>42917</v>
      </c>
      <c r="D2259" s="1">
        <v>130.37859060402684</v>
      </c>
      <c r="E2259" s="1">
        <v>4.8704423904418945</v>
      </c>
      <c r="F2259" s="1">
        <v>4.8611049652099609</v>
      </c>
      <c r="G2259" s="1">
        <v>3</v>
      </c>
      <c r="H2259" s="1">
        <v>2</v>
      </c>
      <c r="I2259" s="1">
        <f t="shared" si="102"/>
        <v>4.8693278256584618</v>
      </c>
      <c r="J2259" s="1">
        <f t="shared" si="101"/>
        <v>0.99831129454764345</v>
      </c>
    </row>
    <row r="2260" spans="1:10">
      <c r="A2260" s="1">
        <v>15</v>
      </c>
      <c r="B2260" s="1" t="s">
        <v>15</v>
      </c>
      <c r="C2260" s="3">
        <v>42917</v>
      </c>
      <c r="D2260" s="1">
        <v>128.58788732394368</v>
      </c>
      <c r="E2260" s="1">
        <v>4.8566126823425293</v>
      </c>
      <c r="F2260" s="1">
        <v>4.8491916656494141</v>
      </c>
      <c r="G2260" s="1">
        <v>4</v>
      </c>
      <c r="H2260" s="1">
        <v>3</v>
      </c>
      <c r="I2260" s="1">
        <f t="shared" si="102"/>
        <v>4.8693278256584618</v>
      </c>
      <c r="J2260" s="1">
        <f t="shared" si="101"/>
        <v>0.99586469411590195</v>
      </c>
    </row>
    <row r="2261" spans="1:10">
      <c r="A2261" s="1">
        <v>16</v>
      </c>
      <c r="B2261" s="1" t="s">
        <v>16</v>
      </c>
      <c r="C2261" s="3">
        <v>42917</v>
      </c>
      <c r="D2261" s="1">
        <v>133.6108695652174</v>
      </c>
      <c r="E2261" s="1">
        <v>4.8949317932128906</v>
      </c>
      <c r="F2261" s="1">
        <v>4.8888030052185059</v>
      </c>
      <c r="G2261" s="1">
        <v>2</v>
      </c>
      <c r="H2261" s="1">
        <v>2</v>
      </c>
      <c r="I2261" s="1">
        <f t="shared" si="102"/>
        <v>4.8693278256584618</v>
      </c>
      <c r="J2261" s="1">
        <f t="shared" si="101"/>
        <v>1.0039995622100901</v>
      </c>
    </row>
    <row r="2262" spans="1:10">
      <c r="A2262" s="1">
        <v>17</v>
      </c>
      <c r="B2262" s="1" t="s">
        <v>17</v>
      </c>
      <c r="C2262" s="3">
        <v>42917</v>
      </c>
      <c r="D2262" s="1">
        <v>141.44999999999999</v>
      </c>
      <c r="E2262" s="1">
        <v>4.9519462585449219</v>
      </c>
      <c r="F2262" s="1">
        <v>4.94091796875</v>
      </c>
      <c r="G2262" s="1">
        <v>1</v>
      </c>
      <c r="H2262" s="1">
        <v>1</v>
      </c>
      <c r="I2262" s="1">
        <f t="shared" si="102"/>
        <v>4.8693278256584618</v>
      </c>
      <c r="J2262" s="1">
        <f t="shared" si="101"/>
        <v>1.0147022639786749</v>
      </c>
    </row>
    <row r="2263" spans="1:10">
      <c r="A2263" s="1">
        <v>18</v>
      </c>
      <c r="B2263" s="1" t="s">
        <v>18</v>
      </c>
      <c r="C2263" s="3">
        <v>42917</v>
      </c>
      <c r="D2263" s="1">
        <v>129.34480427046265</v>
      </c>
      <c r="E2263" s="1">
        <v>4.8624815940856934</v>
      </c>
      <c r="F2263" s="1">
        <v>4.8644518852233887</v>
      </c>
      <c r="G2263" s="1">
        <v>3</v>
      </c>
      <c r="H2263" s="1">
        <v>2</v>
      </c>
      <c r="I2263" s="1">
        <f t="shared" si="102"/>
        <v>4.8693278256584618</v>
      </c>
      <c r="J2263" s="1">
        <f t="shared" si="101"/>
        <v>0.99899864198722055</v>
      </c>
    </row>
    <row r="2264" spans="1:10">
      <c r="A2264" s="1">
        <v>19</v>
      </c>
      <c r="B2264" s="1" t="s">
        <v>19</v>
      </c>
      <c r="C2264" s="3">
        <v>42917</v>
      </c>
      <c r="D2264" s="1">
        <v>131.3817766497462</v>
      </c>
      <c r="E2264" s="1">
        <v>4.8781075477600098</v>
      </c>
      <c r="F2264" s="1">
        <v>4.8748250007629395</v>
      </c>
      <c r="G2264" s="1">
        <v>3</v>
      </c>
      <c r="H2264" s="1">
        <v>2</v>
      </c>
      <c r="I2264" s="1">
        <f t="shared" si="102"/>
        <v>4.8693278256584618</v>
      </c>
      <c r="J2264" s="1">
        <f t="shared" si="101"/>
        <v>1.0011289392091267</v>
      </c>
    </row>
    <row r="2265" spans="1:10">
      <c r="A2265" s="1">
        <v>20</v>
      </c>
      <c r="B2265" s="1" t="s">
        <v>20</v>
      </c>
      <c r="C2265" s="3">
        <v>42917</v>
      </c>
      <c r="D2265" s="1">
        <v>134.56</v>
      </c>
      <c r="E2265" s="1">
        <v>4.9020099639892578</v>
      </c>
      <c r="F2265" s="1">
        <v>4.8900613784790039</v>
      </c>
      <c r="G2265" s="1">
        <v>2</v>
      </c>
      <c r="H2265" s="1">
        <v>2</v>
      </c>
      <c r="I2265" s="1">
        <f t="shared" si="102"/>
        <v>4.8693278256584618</v>
      </c>
      <c r="J2265" s="1">
        <f t="shared" si="101"/>
        <v>1.0042579907459277</v>
      </c>
    </row>
    <row r="2266" spans="1:10">
      <c r="A2266" s="1">
        <v>21</v>
      </c>
      <c r="B2266" s="1" t="s">
        <v>21</v>
      </c>
      <c r="C2266" s="3">
        <v>42917</v>
      </c>
      <c r="D2266" s="1">
        <v>132.62460317460315</v>
      </c>
      <c r="E2266" s="1">
        <v>4.8875226974487305</v>
      </c>
      <c r="F2266" s="1">
        <v>4.8548035621643066</v>
      </c>
      <c r="G2266" s="1">
        <v>4</v>
      </c>
      <c r="H2266" s="1">
        <v>3</v>
      </c>
      <c r="I2266" s="1">
        <f t="shared" si="102"/>
        <v>4.8693278256584618</v>
      </c>
      <c r="J2266" s="1">
        <f t="shared" si="101"/>
        <v>0.99701719333464855</v>
      </c>
    </row>
    <row r="2267" spans="1:10">
      <c r="A2267" s="1">
        <v>22</v>
      </c>
      <c r="B2267" s="1" t="s">
        <v>22</v>
      </c>
      <c r="C2267" s="3">
        <v>42917</v>
      </c>
      <c r="D2267" s="1">
        <v>128.51342105263154</v>
      </c>
      <c r="E2267" s="1">
        <v>4.8560333251953125</v>
      </c>
      <c r="F2267" s="1">
        <v>4.8541536331176758</v>
      </c>
      <c r="G2267" s="1">
        <v>4</v>
      </c>
      <c r="H2267" s="1">
        <v>3</v>
      </c>
      <c r="I2267" s="1">
        <f t="shared" si="102"/>
        <v>4.8693278256584618</v>
      </c>
      <c r="J2267" s="1">
        <f t="shared" si="101"/>
        <v>0.99688371925569952</v>
      </c>
    </row>
    <row r="2268" spans="1:10">
      <c r="A2268" s="1">
        <v>23</v>
      </c>
      <c r="B2268" s="1" t="s">
        <v>23</v>
      </c>
      <c r="C2268" s="3">
        <v>42917</v>
      </c>
      <c r="D2268" s="1">
        <v>128.98750000000001</v>
      </c>
      <c r="E2268" s="1">
        <v>4.859715461730957</v>
      </c>
      <c r="F2268" s="1">
        <v>4.8614091873168945</v>
      </c>
      <c r="G2268" s="1">
        <v>4</v>
      </c>
      <c r="H2268" s="1">
        <v>3</v>
      </c>
      <c r="I2268" s="1">
        <f t="shared" si="102"/>
        <v>4.8693278256584618</v>
      </c>
      <c r="J2268" s="1">
        <f t="shared" si="101"/>
        <v>0.99837377177608766</v>
      </c>
    </row>
    <row r="2269" spans="1:10">
      <c r="A2269" s="1">
        <v>24</v>
      </c>
      <c r="B2269" s="1" t="s">
        <v>24</v>
      </c>
      <c r="C2269" s="3">
        <v>42917</v>
      </c>
      <c r="D2269" s="1">
        <v>130.62344262295085</v>
      </c>
      <c r="E2269" s="1">
        <v>4.8723187446594238</v>
      </c>
      <c r="F2269" s="1">
        <v>4.8805813789367676</v>
      </c>
      <c r="G2269" s="1">
        <v>2</v>
      </c>
      <c r="H2269" s="1">
        <v>2</v>
      </c>
      <c r="I2269" s="1">
        <f t="shared" si="102"/>
        <v>4.8693278256584618</v>
      </c>
      <c r="J2269" s="1">
        <f t="shared" si="101"/>
        <v>1.0023111102150499</v>
      </c>
    </row>
    <row r="2270" spans="1:10">
      <c r="A2270" s="1">
        <v>25</v>
      </c>
      <c r="B2270" s="1" t="s">
        <v>25</v>
      </c>
      <c r="C2270" s="3">
        <v>42917</v>
      </c>
      <c r="D2270" s="1">
        <v>131.27673913043478</v>
      </c>
      <c r="E2270" s="1">
        <v>4.8773074150085449</v>
      </c>
      <c r="F2270" s="1">
        <v>4.8734111785888672</v>
      </c>
      <c r="G2270" s="1">
        <v>3</v>
      </c>
      <c r="H2270" s="1">
        <v>2</v>
      </c>
      <c r="I2270" s="1">
        <f t="shared" si="102"/>
        <v>4.8693278256584618</v>
      </c>
      <c r="J2270" s="1">
        <f t="shared" si="101"/>
        <v>1.0008385865722347</v>
      </c>
    </row>
    <row r="2271" spans="1:10">
      <c r="A2271" s="1">
        <v>26</v>
      </c>
      <c r="B2271" s="1" t="s">
        <v>26</v>
      </c>
      <c r="C2271" s="3">
        <v>42917</v>
      </c>
      <c r="D2271" s="1">
        <v>129</v>
      </c>
      <c r="E2271" s="1">
        <v>4.8598122596740723</v>
      </c>
      <c r="F2271" s="1">
        <v>4.8540058135986328</v>
      </c>
      <c r="G2271" s="1">
        <v>4</v>
      </c>
      <c r="H2271" s="1">
        <v>3</v>
      </c>
      <c r="I2271" s="1">
        <f t="shared" si="102"/>
        <v>4.8693278256584618</v>
      </c>
      <c r="J2271" s="1">
        <f t="shared" si="101"/>
        <v>0.99685336198169061</v>
      </c>
    </row>
    <row r="2272" spans="1:10">
      <c r="A2272" s="1">
        <v>27</v>
      </c>
      <c r="B2272" s="1" t="s">
        <v>27</v>
      </c>
      <c r="C2272" s="3">
        <v>42917</v>
      </c>
      <c r="D2272" s="1">
        <v>130.39893617021281</v>
      </c>
      <c r="E2272" s="1">
        <v>4.870598316192627</v>
      </c>
      <c r="F2272" s="1">
        <v>4.863372802734375</v>
      </c>
      <c r="G2272" s="1">
        <v>2</v>
      </c>
      <c r="H2272" s="1">
        <v>2</v>
      </c>
      <c r="I2272" s="1">
        <f t="shared" si="102"/>
        <v>4.8693278256584618</v>
      </c>
      <c r="J2272" s="1">
        <f t="shared" si="101"/>
        <v>0.99877703388695516</v>
      </c>
    </row>
    <row r="2273" spans="1:10">
      <c r="A2273" s="1">
        <v>28</v>
      </c>
      <c r="B2273" s="1" t="s">
        <v>28</v>
      </c>
      <c r="C2273" s="3">
        <v>42917</v>
      </c>
      <c r="D2273" s="1">
        <v>132.16</v>
      </c>
      <c r="E2273" s="1">
        <v>4.8840131759643555</v>
      </c>
      <c r="F2273" s="1">
        <v>4.8764595985412598</v>
      </c>
      <c r="G2273" s="1">
        <v>2</v>
      </c>
      <c r="H2273" s="1">
        <v>2</v>
      </c>
      <c r="I2273" s="1">
        <f t="shared" si="102"/>
        <v>4.8693278256584618</v>
      </c>
      <c r="J2273" s="1">
        <f t="shared" si="101"/>
        <v>1.0014646319036515</v>
      </c>
    </row>
    <row r="2274" spans="1:10">
      <c r="A2274" s="1">
        <v>29</v>
      </c>
      <c r="B2274" s="1" t="s">
        <v>29</v>
      </c>
      <c r="C2274" s="3">
        <v>42917</v>
      </c>
      <c r="D2274" s="1">
        <v>130.36180555555558</v>
      </c>
      <c r="E2274" s="1">
        <v>4.8703136444091797</v>
      </c>
      <c r="F2274" s="1">
        <v>4.8415570259094238</v>
      </c>
      <c r="G2274" s="1">
        <v>5</v>
      </c>
      <c r="H2274" s="1">
        <v>4</v>
      </c>
      <c r="I2274" s="1">
        <f t="shared" si="102"/>
        <v>4.8693278256584618</v>
      </c>
      <c r="J2274" s="1">
        <f t="shared" si="101"/>
        <v>0.99429678987668435</v>
      </c>
    </row>
    <row r="2275" spans="1:10">
      <c r="A2275" s="1">
        <v>30</v>
      </c>
      <c r="B2275" s="1" t="s">
        <v>30</v>
      </c>
      <c r="C2275" s="3">
        <v>42917</v>
      </c>
      <c r="D2275" s="1">
        <v>129.88</v>
      </c>
      <c r="E2275" s="1">
        <v>4.8666110038757324</v>
      </c>
      <c r="F2275" s="1">
        <v>4.8572444915771484</v>
      </c>
      <c r="G2275" s="1">
        <v>4</v>
      </c>
      <c r="H2275" s="1">
        <v>3</v>
      </c>
      <c r="I2275" s="1">
        <f t="shared" si="102"/>
        <v>4.8693278256584618</v>
      </c>
      <c r="J2275" s="1">
        <f t="shared" si="101"/>
        <v>0.99751848006255783</v>
      </c>
    </row>
    <row r="2276" spans="1:10">
      <c r="A2276" s="1">
        <v>31</v>
      </c>
      <c r="B2276" s="1" t="s">
        <v>31</v>
      </c>
      <c r="C2276" s="3">
        <v>42917</v>
      </c>
      <c r="D2276" s="1">
        <v>133.63617977528091</v>
      </c>
      <c r="E2276" s="1">
        <v>4.8951210975646973</v>
      </c>
      <c r="F2276" s="1">
        <v>4.8952846527099609</v>
      </c>
      <c r="G2276" s="1">
        <v>2</v>
      </c>
      <c r="H2276" s="1">
        <v>2</v>
      </c>
      <c r="I2276" s="1">
        <f t="shared" si="102"/>
        <v>4.8693278256584618</v>
      </c>
      <c r="J2276" s="1">
        <f t="shared" si="101"/>
        <v>1.0053306797120378</v>
      </c>
    </row>
    <row r="2277" spans="1:10">
      <c r="A2277" s="1">
        <v>32</v>
      </c>
      <c r="B2277" s="1" t="s">
        <v>32</v>
      </c>
      <c r="C2277" s="3">
        <v>42917</v>
      </c>
      <c r="D2277" s="1">
        <v>127.50885521885523</v>
      </c>
      <c r="E2277" s="1">
        <v>4.8481860160827637</v>
      </c>
      <c r="F2277" s="1">
        <v>4.8434524536132813</v>
      </c>
      <c r="G2277" s="1">
        <v>4</v>
      </c>
      <c r="H2277" s="1">
        <v>3</v>
      </c>
      <c r="I2277" s="1">
        <f t="shared" si="102"/>
        <v>4.8693278256584618</v>
      </c>
      <c r="J2277" s="1">
        <f t="shared" si="101"/>
        <v>0.99468604847083153</v>
      </c>
    </row>
    <row r="2278" spans="1:10">
      <c r="A2278" s="1">
        <v>33</v>
      </c>
      <c r="B2278" s="1" t="s">
        <v>33</v>
      </c>
      <c r="C2278" s="3">
        <v>42917</v>
      </c>
      <c r="D2278" s="1">
        <v>132.2126260504202</v>
      </c>
      <c r="E2278" s="1">
        <v>4.8844113349914551</v>
      </c>
      <c r="F2278" s="1">
        <v>4.8932609558105469</v>
      </c>
      <c r="G2278" s="1">
        <v>2</v>
      </c>
      <c r="H2278" s="1">
        <v>2</v>
      </c>
      <c r="I2278" s="1">
        <f t="shared" si="102"/>
        <v>4.8693278256584618</v>
      </c>
      <c r="J2278" s="1">
        <f t="shared" si="101"/>
        <v>1.0049150788381862</v>
      </c>
    </row>
    <row r="2279" spans="1:10">
      <c r="A2279" s="1">
        <v>34</v>
      </c>
      <c r="B2279" s="1" t="s">
        <v>34</v>
      </c>
      <c r="C2279" s="3">
        <v>42917</v>
      </c>
      <c r="D2279" s="1">
        <v>127.18</v>
      </c>
      <c r="E2279" s="1">
        <v>4.8456034660339355</v>
      </c>
      <c r="F2279" s="1">
        <v>4.8400039672851563</v>
      </c>
      <c r="G2279" s="1">
        <v>5</v>
      </c>
      <c r="H2279" s="1">
        <v>4</v>
      </c>
      <c r="I2279" s="1">
        <f t="shared" si="102"/>
        <v>4.8693278256584618</v>
      </c>
      <c r="J2279" s="1">
        <f t="shared" si="101"/>
        <v>0.99397784264620959</v>
      </c>
    </row>
    <row r="2280" spans="1:10">
      <c r="A2280" s="1">
        <v>1</v>
      </c>
      <c r="B2280" s="1" t="s">
        <v>1</v>
      </c>
      <c r="C2280" s="4">
        <v>42948</v>
      </c>
      <c r="D2280" s="1">
        <v>124.51222222222222</v>
      </c>
      <c r="E2280" s="1">
        <v>4.8244037628173828</v>
      </c>
      <c r="F2280" s="1">
        <v>4.8227252960205078</v>
      </c>
      <c r="G2280" s="1">
        <v>5</v>
      </c>
      <c r="H2280" s="1">
        <v>4</v>
      </c>
      <c r="I2280" s="1">
        <f>AVERAGE(F2280:F2313)</f>
        <v>4.8720456852632408</v>
      </c>
      <c r="J2280" s="1">
        <f t="shared" si="101"/>
        <v>0.98987686232255268</v>
      </c>
    </row>
    <row r="2281" spans="1:10">
      <c r="A2281" s="1">
        <v>2</v>
      </c>
      <c r="B2281" s="1" t="s">
        <v>2</v>
      </c>
      <c r="C2281" s="4">
        <v>42948</v>
      </c>
      <c r="D2281" s="1">
        <v>127.91038297872339</v>
      </c>
      <c r="E2281" s="1">
        <v>4.8513298034667969</v>
      </c>
      <c r="F2281" s="1">
        <v>4.8538336753845215</v>
      </c>
      <c r="G2281" s="1">
        <v>4</v>
      </c>
      <c r="H2281" s="1">
        <v>3</v>
      </c>
      <c r="I2281" s="1">
        <f>I2280</f>
        <v>4.8720456852632408</v>
      </c>
      <c r="J2281" s="1">
        <f t="shared" si="101"/>
        <v>0.99626193778646077</v>
      </c>
    </row>
    <row r="2282" spans="1:10">
      <c r="A2282" s="1">
        <v>3</v>
      </c>
      <c r="B2282" s="1" t="s">
        <v>3</v>
      </c>
      <c r="C2282" s="4">
        <v>42948</v>
      </c>
      <c r="D2282" s="1">
        <v>135.95666666666665</v>
      </c>
      <c r="E2282" s="1">
        <v>4.9123363494873047</v>
      </c>
      <c r="F2282" s="1">
        <v>4.9124341011047363</v>
      </c>
      <c r="G2282" s="1">
        <v>1</v>
      </c>
      <c r="H2282" s="1">
        <v>1</v>
      </c>
      <c r="I2282" s="1">
        <f t="shared" ref="I2282:I2313" si="103">I2281</f>
        <v>4.8720456852632408</v>
      </c>
      <c r="J2282" s="1">
        <f t="shared" si="101"/>
        <v>1.0082898269947798</v>
      </c>
    </row>
    <row r="2283" spans="1:10">
      <c r="A2283" s="1">
        <v>4</v>
      </c>
      <c r="B2283" s="1" t="s">
        <v>4</v>
      </c>
      <c r="C2283" s="4">
        <v>42948</v>
      </c>
      <c r="D2283" s="1">
        <v>136.72322097378276</v>
      </c>
      <c r="E2283" s="1">
        <v>4.9179587364196777</v>
      </c>
      <c r="F2283" s="1">
        <v>4.9201183319091797</v>
      </c>
      <c r="G2283" s="1">
        <v>1</v>
      </c>
      <c r="H2283" s="1">
        <v>1</v>
      </c>
      <c r="I2283" s="1">
        <f t="shared" si="103"/>
        <v>4.8720456852632408</v>
      </c>
      <c r="J2283" s="1">
        <f t="shared" si="101"/>
        <v>1.0098670352766492</v>
      </c>
    </row>
    <row r="2284" spans="1:10">
      <c r="A2284" s="1">
        <v>5</v>
      </c>
      <c r="B2284" s="1" t="s">
        <v>5</v>
      </c>
      <c r="C2284" s="4">
        <v>42948</v>
      </c>
      <c r="D2284" s="1">
        <v>138.86000000000001</v>
      </c>
      <c r="E2284" s="1">
        <v>4.9334664344787598</v>
      </c>
      <c r="F2284" s="1">
        <v>4.9299392700195313</v>
      </c>
      <c r="G2284" s="1">
        <v>1</v>
      </c>
      <c r="H2284" s="1">
        <v>1</v>
      </c>
      <c r="I2284" s="1">
        <f t="shared" si="103"/>
        <v>4.8720456852632408</v>
      </c>
      <c r="J2284" s="1">
        <f t="shared" si="101"/>
        <v>1.0118828082691023</v>
      </c>
    </row>
    <row r="2285" spans="1:10">
      <c r="A2285" s="1">
        <v>6</v>
      </c>
      <c r="B2285" s="1" t="s">
        <v>6</v>
      </c>
      <c r="C2285" s="4">
        <v>42948</v>
      </c>
      <c r="D2285" s="1">
        <v>126.2</v>
      </c>
      <c r="E2285" s="1">
        <v>4.8378677368164063</v>
      </c>
      <c r="F2285" s="1">
        <v>4.8315439224243164</v>
      </c>
      <c r="G2285" s="1">
        <v>5</v>
      </c>
      <c r="H2285" s="1">
        <v>4</v>
      </c>
      <c r="I2285" s="1">
        <f t="shared" si="103"/>
        <v>4.8720456852632408</v>
      </c>
      <c r="J2285" s="1">
        <f t="shared" si="101"/>
        <v>0.99168690824032446</v>
      </c>
    </row>
    <row r="2286" spans="1:10">
      <c r="A2286" s="1">
        <v>7</v>
      </c>
      <c r="B2286" s="1" t="s">
        <v>7</v>
      </c>
      <c r="C2286" s="4">
        <v>42948</v>
      </c>
      <c r="D2286" s="1">
        <v>127.64</v>
      </c>
      <c r="E2286" s="1">
        <v>4.8492136001586914</v>
      </c>
      <c r="F2286" s="1">
        <v>4.8532323837280273</v>
      </c>
      <c r="G2286" s="1">
        <v>4</v>
      </c>
      <c r="H2286" s="1">
        <v>3</v>
      </c>
      <c r="I2286" s="1">
        <f t="shared" si="103"/>
        <v>4.8720456852632408</v>
      </c>
      <c r="J2286" s="1">
        <f t="shared" si="101"/>
        <v>0.99613852111606438</v>
      </c>
    </row>
    <row r="2287" spans="1:10">
      <c r="A2287" s="1">
        <v>8</v>
      </c>
      <c r="B2287" s="1" t="s">
        <v>8</v>
      </c>
      <c r="C2287" s="4">
        <v>42948</v>
      </c>
      <c r="D2287" s="1">
        <v>129.88</v>
      </c>
      <c r="E2287" s="1">
        <v>4.8666110038757324</v>
      </c>
      <c r="F2287" s="1">
        <v>4.8664593696594238</v>
      </c>
      <c r="G2287" s="1">
        <v>3</v>
      </c>
      <c r="H2287" s="1">
        <v>2</v>
      </c>
      <c r="I2287" s="1">
        <f t="shared" si="103"/>
        <v>4.8720456852632408</v>
      </c>
      <c r="J2287" s="1">
        <f t="shared" si="101"/>
        <v>0.99885339424859787</v>
      </c>
    </row>
    <row r="2288" spans="1:10">
      <c r="A2288" s="1">
        <v>9</v>
      </c>
      <c r="B2288" s="1" t="s">
        <v>9</v>
      </c>
      <c r="C2288" s="4">
        <v>42948</v>
      </c>
      <c r="D2288" s="1">
        <v>128.01599999999999</v>
      </c>
      <c r="E2288" s="1">
        <v>4.8521552085876465</v>
      </c>
      <c r="F2288" s="1">
        <v>4.8568730354309082</v>
      </c>
      <c r="G2288" s="1">
        <v>4</v>
      </c>
      <c r="H2288" s="1">
        <v>3</v>
      </c>
      <c r="I2288" s="1">
        <f t="shared" si="103"/>
        <v>4.8720456852632408</v>
      </c>
      <c r="J2288" s="1">
        <f t="shared" si="101"/>
        <v>0.99688577431073233</v>
      </c>
    </row>
    <row r="2289" spans="1:10">
      <c r="A2289" s="1">
        <v>10</v>
      </c>
      <c r="B2289" s="1" t="s">
        <v>10</v>
      </c>
      <c r="C2289" s="4">
        <v>42948</v>
      </c>
      <c r="D2289" s="1">
        <v>127.6704267963263</v>
      </c>
      <c r="E2289" s="1">
        <v>4.849452018737793</v>
      </c>
      <c r="F2289" s="1">
        <v>4.8508815765380859</v>
      </c>
      <c r="G2289" s="1">
        <v>4</v>
      </c>
      <c r="H2289" s="1">
        <v>3</v>
      </c>
      <c r="I2289" s="1">
        <f t="shared" si="103"/>
        <v>4.8720456852632408</v>
      </c>
      <c r="J2289" s="1">
        <f t="shared" si="101"/>
        <v>0.99565601184956631</v>
      </c>
    </row>
    <row r="2290" spans="1:10">
      <c r="A2290" s="1">
        <v>11</v>
      </c>
      <c r="B2290" s="1" t="s">
        <v>11</v>
      </c>
      <c r="C2290" s="4">
        <v>42948</v>
      </c>
      <c r="D2290" s="1">
        <v>127.86897081413208</v>
      </c>
      <c r="E2290" s="1">
        <v>4.851006031036377</v>
      </c>
      <c r="F2290" s="1">
        <v>4.8537936210632324</v>
      </c>
      <c r="G2290" s="1">
        <v>4</v>
      </c>
      <c r="H2290" s="1">
        <v>3</v>
      </c>
      <c r="I2290" s="1">
        <f t="shared" si="103"/>
        <v>4.8720456852632408</v>
      </c>
      <c r="J2290" s="1">
        <f t="shared" si="101"/>
        <v>0.99625371653323846</v>
      </c>
    </row>
    <row r="2291" spans="1:10">
      <c r="A2291" s="1">
        <v>12</v>
      </c>
      <c r="B2291" s="1" t="s">
        <v>12</v>
      </c>
      <c r="C2291" s="4">
        <v>42948</v>
      </c>
      <c r="D2291" s="1">
        <v>128.62022988505748</v>
      </c>
      <c r="E2291" s="1">
        <v>4.8568639755249023</v>
      </c>
      <c r="F2291" s="1">
        <v>4.8573970794677734</v>
      </c>
      <c r="G2291" s="1">
        <v>4</v>
      </c>
      <c r="H2291" s="1">
        <v>3</v>
      </c>
      <c r="I2291" s="1">
        <f t="shared" si="103"/>
        <v>4.8720456852632408</v>
      </c>
      <c r="J2291" s="1">
        <f t="shared" si="101"/>
        <v>0.99699333570705717</v>
      </c>
    </row>
    <row r="2292" spans="1:10">
      <c r="A2292" s="1">
        <v>13</v>
      </c>
      <c r="B2292" s="1" t="s">
        <v>13</v>
      </c>
      <c r="C2292" s="4">
        <v>42948</v>
      </c>
      <c r="D2292" s="1">
        <v>138.09476562500001</v>
      </c>
      <c r="E2292" s="1">
        <v>4.9279403686523438</v>
      </c>
      <c r="F2292" s="1">
        <v>4.9256787300109863</v>
      </c>
      <c r="G2292" s="1">
        <v>1</v>
      </c>
      <c r="H2292" s="1">
        <v>1</v>
      </c>
      <c r="I2292" s="1">
        <f t="shared" si="103"/>
        <v>4.8720456852632408</v>
      </c>
      <c r="J2292" s="1">
        <f t="shared" si="101"/>
        <v>1.0110083213936134</v>
      </c>
    </row>
    <row r="2293" spans="1:10">
      <c r="A2293" s="1">
        <v>14</v>
      </c>
      <c r="B2293" s="1" t="s">
        <v>14</v>
      </c>
      <c r="C2293" s="4">
        <v>42948</v>
      </c>
      <c r="D2293" s="1">
        <v>130.38758389261744</v>
      </c>
      <c r="E2293" s="1">
        <v>4.870511531829834</v>
      </c>
      <c r="F2293" s="1">
        <v>4.8640670776367188</v>
      </c>
      <c r="G2293" s="1">
        <v>3</v>
      </c>
      <c r="H2293" s="1">
        <v>2</v>
      </c>
      <c r="I2293" s="1">
        <f t="shared" si="103"/>
        <v>4.8720456852632408</v>
      </c>
      <c r="J2293" s="1">
        <f t="shared" si="101"/>
        <v>0.99836237011269102</v>
      </c>
    </row>
    <row r="2294" spans="1:10">
      <c r="A2294" s="1">
        <v>15</v>
      </c>
      <c r="B2294" s="1" t="s">
        <v>15</v>
      </c>
      <c r="C2294" s="4">
        <v>42948</v>
      </c>
      <c r="D2294" s="1">
        <v>128.18154929577466</v>
      </c>
      <c r="E2294" s="1">
        <v>4.853447437286377</v>
      </c>
      <c r="F2294" s="1">
        <v>4.851984977722168</v>
      </c>
      <c r="G2294" s="1">
        <v>4</v>
      </c>
      <c r="H2294" s="1">
        <v>3</v>
      </c>
      <c r="I2294" s="1">
        <f t="shared" si="103"/>
        <v>4.8720456852632408</v>
      </c>
      <c r="J2294" s="1">
        <f t="shared" si="101"/>
        <v>0.99588248780142774</v>
      </c>
    </row>
    <row r="2295" spans="1:10">
      <c r="A2295" s="1">
        <v>16</v>
      </c>
      <c r="B2295" s="1" t="s">
        <v>16</v>
      </c>
      <c r="C2295" s="4">
        <v>42948</v>
      </c>
      <c r="D2295" s="1">
        <v>133.22739130434783</v>
      </c>
      <c r="E2295" s="1">
        <v>4.8920574188232422</v>
      </c>
      <c r="F2295" s="1">
        <v>4.8915023803710938</v>
      </c>
      <c r="G2295" s="1">
        <v>2</v>
      </c>
      <c r="H2295" s="1">
        <v>2</v>
      </c>
      <c r="I2295" s="1">
        <f t="shared" si="103"/>
        <v>4.8720456852632408</v>
      </c>
      <c r="J2295" s="1">
        <f t="shared" si="101"/>
        <v>1.0039935370817037</v>
      </c>
    </row>
    <row r="2296" spans="1:10">
      <c r="A2296" s="1">
        <v>17</v>
      </c>
      <c r="B2296" s="1" t="s">
        <v>17</v>
      </c>
      <c r="C2296" s="4">
        <v>42948</v>
      </c>
      <c r="D2296" s="1">
        <v>140.32</v>
      </c>
      <c r="E2296" s="1">
        <v>4.9439253807067871</v>
      </c>
      <c r="F2296" s="1">
        <v>4.9437222480773926</v>
      </c>
      <c r="G2296" s="1">
        <v>1</v>
      </c>
      <c r="H2296" s="1">
        <v>1</v>
      </c>
      <c r="I2296" s="1">
        <f t="shared" si="103"/>
        <v>4.8720456852632408</v>
      </c>
      <c r="J2296" s="1">
        <f t="shared" si="101"/>
        <v>1.0147118002261259</v>
      </c>
    </row>
    <row r="2297" spans="1:10">
      <c r="A2297" s="1">
        <v>18</v>
      </c>
      <c r="B2297" s="1" t="s">
        <v>18</v>
      </c>
      <c r="C2297" s="4">
        <v>42948</v>
      </c>
      <c r="D2297" s="1">
        <v>129.39039145907472</v>
      </c>
      <c r="E2297" s="1">
        <v>4.8628339767456055</v>
      </c>
      <c r="F2297" s="1">
        <v>4.8675274848937988</v>
      </c>
      <c r="G2297" s="1">
        <v>3</v>
      </c>
      <c r="H2297" s="1">
        <v>2</v>
      </c>
      <c r="I2297" s="1">
        <f t="shared" si="103"/>
        <v>4.8720456852632408</v>
      </c>
      <c r="J2297" s="1">
        <f t="shared" si="101"/>
        <v>0.99907262766785865</v>
      </c>
    </row>
    <row r="2298" spans="1:10">
      <c r="A2298" s="1">
        <v>19</v>
      </c>
      <c r="B2298" s="1" t="s">
        <v>19</v>
      </c>
      <c r="C2298" s="4">
        <v>42948</v>
      </c>
      <c r="D2298" s="1">
        <v>130.88624365482232</v>
      </c>
      <c r="E2298" s="1">
        <v>4.87432861328125</v>
      </c>
      <c r="F2298" s="1">
        <v>4.8774714469909668</v>
      </c>
      <c r="G2298" s="1">
        <v>3</v>
      </c>
      <c r="H2298" s="1">
        <v>2</v>
      </c>
      <c r="I2298" s="1">
        <f t="shared" si="103"/>
        <v>4.8720456852632408</v>
      </c>
      <c r="J2298" s="1">
        <f t="shared" si="101"/>
        <v>1.0011136516523516</v>
      </c>
    </row>
    <row r="2299" spans="1:10">
      <c r="A2299" s="1">
        <v>20</v>
      </c>
      <c r="B2299" s="1" t="s">
        <v>20</v>
      </c>
      <c r="C2299" s="4">
        <v>42948</v>
      </c>
      <c r="D2299" s="1">
        <v>132.53</v>
      </c>
      <c r="E2299" s="1">
        <v>4.8868088722229004</v>
      </c>
      <c r="F2299" s="1">
        <v>4.8924393653869629</v>
      </c>
      <c r="G2299" s="1">
        <v>2</v>
      </c>
      <c r="H2299" s="1">
        <v>2</v>
      </c>
      <c r="I2299" s="1">
        <f t="shared" si="103"/>
        <v>4.8720456852632408</v>
      </c>
      <c r="J2299" s="1">
        <f t="shared" si="101"/>
        <v>1.0041858556838676</v>
      </c>
    </row>
    <row r="2300" spans="1:10">
      <c r="A2300" s="1">
        <v>21</v>
      </c>
      <c r="B2300" s="1" t="s">
        <v>21</v>
      </c>
      <c r="C2300" s="4">
        <v>42948</v>
      </c>
      <c r="D2300" s="1">
        <v>129.86968253968254</v>
      </c>
      <c r="E2300" s="1">
        <v>4.8665313720703125</v>
      </c>
      <c r="F2300" s="1">
        <v>4.8568167686462402</v>
      </c>
      <c r="G2300" s="1">
        <v>4</v>
      </c>
      <c r="H2300" s="1">
        <v>3</v>
      </c>
      <c r="I2300" s="1">
        <f t="shared" si="103"/>
        <v>4.8720456852632408</v>
      </c>
      <c r="J2300" s="1">
        <f t="shared" si="101"/>
        <v>0.99687422540739623</v>
      </c>
    </row>
    <row r="2301" spans="1:10">
      <c r="A2301" s="1">
        <v>22</v>
      </c>
      <c r="B2301" s="1" t="s">
        <v>22</v>
      </c>
      <c r="C2301" s="4">
        <v>42948</v>
      </c>
      <c r="D2301" s="1">
        <v>128.1888596491228</v>
      </c>
      <c r="E2301" s="1">
        <v>4.8535046577453613</v>
      </c>
      <c r="F2301" s="1">
        <v>4.8566808700561523</v>
      </c>
      <c r="G2301" s="1">
        <v>4</v>
      </c>
      <c r="H2301" s="1">
        <v>3</v>
      </c>
      <c r="I2301" s="1">
        <f t="shared" si="103"/>
        <v>4.8720456852632408</v>
      </c>
      <c r="J2301" s="1">
        <f t="shared" si="101"/>
        <v>0.99684633186967786</v>
      </c>
    </row>
    <row r="2302" spans="1:10">
      <c r="A2302" s="1">
        <v>23</v>
      </c>
      <c r="B2302" s="1" t="s">
        <v>23</v>
      </c>
      <c r="C2302" s="4">
        <v>42948</v>
      </c>
      <c r="D2302" s="1">
        <v>128.32191176470587</v>
      </c>
      <c r="E2302" s="1">
        <v>4.8545422554016113</v>
      </c>
      <c r="F2302" s="1">
        <v>4.8635377883911133</v>
      </c>
      <c r="G2302" s="1">
        <v>4</v>
      </c>
      <c r="H2302" s="1">
        <v>3</v>
      </c>
      <c r="I2302" s="1">
        <f t="shared" si="103"/>
        <v>4.8720456852632408</v>
      </c>
      <c r="J2302" s="1">
        <f t="shared" si="101"/>
        <v>0.99825373212368229</v>
      </c>
    </row>
    <row r="2303" spans="1:10">
      <c r="A2303" s="1">
        <v>24</v>
      </c>
      <c r="B2303" s="1" t="s">
        <v>24</v>
      </c>
      <c r="C2303" s="4">
        <v>42948</v>
      </c>
      <c r="D2303" s="1">
        <v>130.52311475409837</v>
      </c>
      <c r="E2303" s="1">
        <v>4.8715505599975586</v>
      </c>
      <c r="F2303" s="1">
        <v>4.8834347724914551</v>
      </c>
      <c r="G2303" s="1">
        <v>2</v>
      </c>
      <c r="H2303" s="1">
        <v>2</v>
      </c>
      <c r="I2303" s="1">
        <f t="shared" si="103"/>
        <v>4.8720456852632408</v>
      </c>
      <c r="J2303" s="1">
        <f t="shared" si="101"/>
        <v>1.0023376396618495</v>
      </c>
    </row>
    <row r="2304" spans="1:10">
      <c r="A2304" s="1">
        <v>25</v>
      </c>
      <c r="B2304" s="1" t="s">
        <v>25</v>
      </c>
      <c r="C2304" s="4">
        <v>42948</v>
      </c>
      <c r="D2304" s="1">
        <v>131.58439130434783</v>
      </c>
      <c r="E2304" s="1">
        <v>4.8796482086181641</v>
      </c>
      <c r="F2304" s="1">
        <v>4.876434326171875</v>
      </c>
      <c r="G2304" s="1">
        <v>3</v>
      </c>
      <c r="H2304" s="1">
        <v>2</v>
      </c>
      <c r="I2304" s="1">
        <f t="shared" si="103"/>
        <v>4.8720456852632408</v>
      </c>
      <c r="J2304" s="1">
        <f t="shared" si="101"/>
        <v>1.0009007799171319</v>
      </c>
    </row>
    <row r="2305" spans="1:10">
      <c r="A2305" s="1">
        <v>26</v>
      </c>
      <c r="B2305" s="1" t="s">
        <v>26</v>
      </c>
      <c r="C2305" s="4">
        <v>42948</v>
      </c>
      <c r="D2305" s="1">
        <v>129.54</v>
      </c>
      <c r="E2305" s="1">
        <v>4.8639898300170898</v>
      </c>
      <c r="F2305" s="1">
        <v>4.856450080871582</v>
      </c>
      <c r="G2305" s="1">
        <v>4</v>
      </c>
      <c r="H2305" s="1">
        <v>3</v>
      </c>
      <c r="I2305" s="1">
        <f t="shared" si="103"/>
        <v>4.8720456852632408</v>
      </c>
      <c r="J2305" s="1">
        <f t="shared" si="101"/>
        <v>0.99679896179158756</v>
      </c>
    </row>
    <row r="2306" spans="1:10">
      <c r="A2306" s="1">
        <v>27</v>
      </c>
      <c r="B2306" s="1" t="s">
        <v>27</v>
      </c>
      <c r="C2306" s="4">
        <v>42948</v>
      </c>
      <c r="D2306" s="1">
        <v>130.06613981762922</v>
      </c>
      <c r="E2306" s="1">
        <v>4.8680429458618164</v>
      </c>
      <c r="F2306" s="1">
        <v>4.8664565086364746</v>
      </c>
      <c r="G2306" s="1">
        <v>2</v>
      </c>
      <c r="H2306" s="1">
        <v>2</v>
      </c>
      <c r="I2306" s="1">
        <f t="shared" si="103"/>
        <v>4.8720456852632408</v>
      </c>
      <c r="J2306" s="1">
        <f t="shared" si="101"/>
        <v>0.99885280701622481</v>
      </c>
    </row>
    <row r="2307" spans="1:10">
      <c r="A2307" s="1">
        <v>28</v>
      </c>
      <c r="B2307" s="1" t="s">
        <v>28</v>
      </c>
      <c r="C2307" s="4">
        <v>42948</v>
      </c>
      <c r="D2307" s="1">
        <v>132.22999999999999</v>
      </c>
      <c r="E2307" s="1">
        <v>4.8845429420471191</v>
      </c>
      <c r="F2307" s="1">
        <v>4.8798255920410156</v>
      </c>
      <c r="G2307" s="1">
        <v>2</v>
      </c>
      <c r="H2307" s="1">
        <v>2</v>
      </c>
      <c r="I2307" s="1">
        <f t="shared" si="103"/>
        <v>4.8720456852632408</v>
      </c>
      <c r="J2307" s="1">
        <f t="shared" ref="J2307:J2370" si="104">F2307/I2307</f>
        <v>1.0015968460232849</v>
      </c>
    </row>
    <row r="2308" spans="1:10">
      <c r="A2308" s="1">
        <v>29</v>
      </c>
      <c r="B2308" s="1" t="s">
        <v>29</v>
      </c>
      <c r="C2308" s="4">
        <v>42948</v>
      </c>
      <c r="D2308" s="1">
        <v>128.33777777777777</v>
      </c>
      <c r="E2308" s="1">
        <v>4.8546657562255859</v>
      </c>
      <c r="F2308" s="1">
        <v>4.8439168930053711</v>
      </c>
      <c r="G2308" s="1">
        <v>5</v>
      </c>
      <c r="H2308" s="1">
        <v>4</v>
      </c>
      <c r="I2308" s="1">
        <f t="shared" si="103"/>
        <v>4.8720456852632408</v>
      </c>
      <c r="J2308" s="1">
        <f t="shared" si="104"/>
        <v>0.99422649250951145</v>
      </c>
    </row>
    <row r="2309" spans="1:10">
      <c r="A2309" s="1">
        <v>30</v>
      </c>
      <c r="B2309" s="1" t="s">
        <v>30</v>
      </c>
      <c r="C2309" s="4">
        <v>42948</v>
      </c>
      <c r="D2309" s="1">
        <v>129.61000000000001</v>
      </c>
      <c r="E2309" s="1">
        <v>4.864530086517334</v>
      </c>
      <c r="F2309" s="1">
        <v>4.8596096038818359</v>
      </c>
      <c r="G2309" s="1">
        <v>4</v>
      </c>
      <c r="H2309" s="1">
        <v>3</v>
      </c>
      <c r="I2309" s="1">
        <f t="shared" si="103"/>
        <v>4.8720456852632408</v>
      </c>
      <c r="J2309" s="1">
        <f t="shared" si="104"/>
        <v>0.99744746207552593</v>
      </c>
    </row>
    <row r="2310" spans="1:10">
      <c r="A2310" s="1">
        <v>31</v>
      </c>
      <c r="B2310" s="1" t="s">
        <v>31</v>
      </c>
      <c r="C2310" s="4">
        <v>42948</v>
      </c>
      <c r="D2310" s="1">
        <v>133.25876404494383</v>
      </c>
      <c r="E2310" s="1">
        <v>4.8922929763793945</v>
      </c>
      <c r="F2310" s="1">
        <v>4.8978595733642578</v>
      </c>
      <c r="G2310" s="1">
        <v>2</v>
      </c>
      <c r="H2310" s="1">
        <v>2</v>
      </c>
      <c r="I2310" s="1">
        <f t="shared" si="103"/>
        <v>4.8720456852632408</v>
      </c>
      <c r="J2310" s="1">
        <f t="shared" si="104"/>
        <v>1.0052983674145539</v>
      </c>
    </row>
    <row r="2311" spans="1:10">
      <c r="A2311" s="1">
        <v>32</v>
      </c>
      <c r="B2311" s="1" t="s">
        <v>32</v>
      </c>
      <c r="C2311" s="4">
        <v>42948</v>
      </c>
      <c r="D2311" s="1">
        <v>127.30626262626262</v>
      </c>
      <c r="E2311" s="1">
        <v>4.8465957641601563</v>
      </c>
      <c r="F2311" s="1">
        <v>4.8460721969604492</v>
      </c>
      <c r="G2311" s="1">
        <v>4</v>
      </c>
      <c r="H2311" s="1">
        <v>3</v>
      </c>
      <c r="I2311" s="1">
        <f t="shared" si="103"/>
        <v>4.8720456852632408</v>
      </c>
      <c r="J2311" s="1">
        <f t="shared" si="104"/>
        <v>0.99466887423051986</v>
      </c>
    </row>
    <row r="2312" spans="1:10">
      <c r="A2312" s="1">
        <v>33</v>
      </c>
      <c r="B2312" s="1" t="s">
        <v>33</v>
      </c>
      <c r="C2312" s="4">
        <v>42948</v>
      </c>
      <c r="D2312" s="1">
        <v>133.54693277310926</v>
      </c>
      <c r="E2312" s="1">
        <v>4.8944530487060547</v>
      </c>
      <c r="F2312" s="1">
        <v>4.8962645530700684</v>
      </c>
      <c r="G2312" s="1">
        <v>2</v>
      </c>
      <c r="H2312" s="1">
        <v>2</v>
      </c>
      <c r="I2312" s="1">
        <f t="shared" si="103"/>
        <v>4.8720456852632408</v>
      </c>
      <c r="J2312" s="1">
        <f t="shared" si="104"/>
        <v>1.0049709853665953</v>
      </c>
    </row>
    <row r="2313" spans="1:10">
      <c r="A2313" s="1">
        <v>34</v>
      </c>
      <c r="B2313" s="1" t="s">
        <v>34</v>
      </c>
      <c r="C2313" s="4">
        <v>42948</v>
      </c>
      <c r="D2313" s="1">
        <v>126.61</v>
      </c>
      <c r="E2313" s="1">
        <v>4.8411116600036621</v>
      </c>
      <c r="F2313" s="1">
        <v>4.8425683975219727</v>
      </c>
      <c r="G2313" s="1">
        <v>5</v>
      </c>
      <c r="H2313" s="1">
        <v>4</v>
      </c>
      <c r="I2313" s="1">
        <f t="shared" si="103"/>
        <v>4.8720456852632408</v>
      </c>
      <c r="J2313" s="1">
        <f t="shared" si="104"/>
        <v>0.99394971031769475</v>
      </c>
    </row>
    <row r="2314" spans="1:10">
      <c r="A2314" s="1">
        <v>1</v>
      </c>
      <c r="B2314" s="1" t="s">
        <v>1</v>
      </c>
      <c r="C2314" s="3">
        <v>42979</v>
      </c>
      <c r="D2314" s="1">
        <v>125.07172839506174</v>
      </c>
      <c r="E2314" s="1">
        <v>4.8288874626159668</v>
      </c>
      <c r="F2314" s="1">
        <v>4.825411319732666</v>
      </c>
      <c r="G2314" s="1">
        <v>5</v>
      </c>
      <c r="H2314" s="1">
        <v>4</v>
      </c>
      <c r="I2314" s="1">
        <f>AVERAGE(F2314:F2347)</f>
        <v>4.8747298997991226</v>
      </c>
      <c r="J2314" s="1">
        <f t="shared" si="104"/>
        <v>0.98988280764673975</v>
      </c>
    </row>
    <row r="2315" spans="1:10">
      <c r="A2315" s="1">
        <v>2</v>
      </c>
      <c r="B2315" s="1" t="s">
        <v>2</v>
      </c>
      <c r="C2315" s="3">
        <v>42979</v>
      </c>
      <c r="D2315" s="1">
        <v>127.39085106382979</v>
      </c>
      <c r="E2315" s="1">
        <v>4.8472599983215332</v>
      </c>
      <c r="F2315" s="1">
        <v>4.8564095497131348</v>
      </c>
      <c r="G2315" s="1">
        <v>4</v>
      </c>
      <c r="H2315" s="1">
        <v>3</v>
      </c>
      <c r="I2315" s="1">
        <f>I2314</f>
        <v>4.8747298997991226</v>
      </c>
      <c r="J2315" s="1">
        <f t="shared" si="104"/>
        <v>0.99624177124424007</v>
      </c>
    </row>
    <row r="2316" spans="1:10">
      <c r="A2316" s="1">
        <v>3</v>
      </c>
      <c r="B2316" s="1" t="s">
        <v>3</v>
      </c>
      <c r="C2316" s="3">
        <v>42979</v>
      </c>
      <c r="D2316" s="1">
        <v>135.66407407407408</v>
      </c>
      <c r="E2316" s="1">
        <v>4.910181999206543</v>
      </c>
      <c r="F2316" s="1">
        <v>4.9156966209411621</v>
      </c>
      <c r="G2316" s="1">
        <v>1</v>
      </c>
      <c r="H2316" s="1">
        <v>1</v>
      </c>
      <c r="I2316" s="1">
        <f t="shared" ref="I2316:I2347" si="105">I2315</f>
        <v>4.8747298997991226</v>
      </c>
      <c r="J2316" s="1">
        <f t="shared" si="104"/>
        <v>1.0084038955971135</v>
      </c>
    </row>
    <row r="2317" spans="1:10">
      <c r="A2317" s="1">
        <v>4</v>
      </c>
      <c r="B2317" s="1" t="s">
        <v>4</v>
      </c>
      <c r="C2317" s="3">
        <v>42979</v>
      </c>
      <c r="D2317" s="1">
        <v>137.0623970037453</v>
      </c>
      <c r="E2317" s="1">
        <v>4.9204363822937012</v>
      </c>
      <c r="F2317" s="1">
        <v>4.9230246543884277</v>
      </c>
      <c r="G2317" s="1">
        <v>1</v>
      </c>
      <c r="H2317" s="1">
        <v>1</v>
      </c>
      <c r="I2317" s="1">
        <f t="shared" si="105"/>
        <v>4.8747298997991226</v>
      </c>
      <c r="J2317" s="1">
        <f t="shared" si="104"/>
        <v>1.0099071652341796</v>
      </c>
    </row>
    <row r="2318" spans="1:10">
      <c r="A2318" s="1">
        <v>5</v>
      </c>
      <c r="B2318" s="1" t="s">
        <v>5</v>
      </c>
      <c r="C2318" s="3">
        <v>42979</v>
      </c>
      <c r="D2318" s="1">
        <v>138.80000000000001</v>
      </c>
      <c r="E2318" s="1">
        <v>4.9330339431762695</v>
      </c>
      <c r="F2318" s="1">
        <v>4.9329209327697754</v>
      </c>
      <c r="G2318" s="1">
        <v>1</v>
      </c>
      <c r="H2318" s="1">
        <v>1</v>
      </c>
      <c r="I2318" s="1">
        <f t="shared" si="105"/>
        <v>4.8747298997991226</v>
      </c>
      <c r="J2318" s="1">
        <f t="shared" si="104"/>
        <v>1.0119372835350429</v>
      </c>
    </row>
    <row r="2319" spans="1:10">
      <c r="A2319" s="1">
        <v>6</v>
      </c>
      <c r="B2319" s="1" t="s">
        <v>6</v>
      </c>
      <c r="C2319" s="3">
        <v>42979</v>
      </c>
      <c r="D2319" s="1">
        <v>126.32</v>
      </c>
      <c r="E2319" s="1">
        <v>4.8388185501098633</v>
      </c>
      <c r="F2319" s="1">
        <v>4.8340291976928711</v>
      </c>
      <c r="G2319" s="1">
        <v>5</v>
      </c>
      <c r="H2319" s="1">
        <v>4</v>
      </c>
      <c r="I2319" s="1">
        <f t="shared" si="105"/>
        <v>4.8747298997991226</v>
      </c>
      <c r="J2319" s="1">
        <f t="shared" si="104"/>
        <v>0.99165067543374485</v>
      </c>
    </row>
    <row r="2320" spans="1:10">
      <c r="A2320" s="1">
        <v>7</v>
      </c>
      <c r="B2320" s="1" t="s">
        <v>7</v>
      </c>
      <c r="C2320" s="3">
        <v>42979</v>
      </c>
      <c r="D2320" s="1">
        <v>127.86500000000001</v>
      </c>
      <c r="E2320" s="1">
        <v>4.8509750366210938</v>
      </c>
      <c r="F2320" s="1">
        <v>4.8558716773986816</v>
      </c>
      <c r="G2320" s="1">
        <v>4</v>
      </c>
      <c r="H2320" s="1">
        <v>3</v>
      </c>
      <c r="I2320" s="1">
        <f t="shared" si="105"/>
        <v>4.8747298997991226</v>
      </c>
      <c r="J2320" s="1">
        <f t="shared" si="104"/>
        <v>0.99613143234844292</v>
      </c>
    </row>
    <row r="2321" spans="1:10">
      <c r="A2321" s="1">
        <v>8</v>
      </c>
      <c r="B2321" s="1" t="s">
        <v>8</v>
      </c>
      <c r="C2321" s="3">
        <v>42979</v>
      </c>
      <c r="D2321" s="1">
        <v>129.94</v>
      </c>
      <c r="E2321" s="1">
        <v>4.867072582244873</v>
      </c>
      <c r="F2321" s="1">
        <v>4.8691239356994629</v>
      </c>
      <c r="G2321" s="1">
        <v>3</v>
      </c>
      <c r="H2321" s="1">
        <v>2</v>
      </c>
      <c r="I2321" s="1">
        <f t="shared" si="105"/>
        <v>4.8747298997991226</v>
      </c>
      <c r="J2321" s="1">
        <f t="shared" si="104"/>
        <v>0.99884999492999793</v>
      </c>
    </row>
    <row r="2322" spans="1:10">
      <c r="A2322" s="1">
        <v>9</v>
      </c>
      <c r="B2322" s="1" t="s">
        <v>9</v>
      </c>
      <c r="C2322" s="3">
        <v>42979</v>
      </c>
      <c r="D2322" s="1">
        <v>127.584</v>
      </c>
      <c r="E2322" s="1">
        <v>4.8487749099731445</v>
      </c>
      <c r="F2322" s="1">
        <v>4.8594455718994141</v>
      </c>
      <c r="G2322" s="1">
        <v>4</v>
      </c>
      <c r="H2322" s="1">
        <v>3</v>
      </c>
      <c r="I2322" s="1">
        <f t="shared" si="105"/>
        <v>4.8747298997991226</v>
      </c>
      <c r="J2322" s="1">
        <f t="shared" si="104"/>
        <v>0.99686457953283969</v>
      </c>
    </row>
    <row r="2323" spans="1:10">
      <c r="A2323" s="1">
        <v>10</v>
      </c>
      <c r="B2323" s="1" t="s">
        <v>10</v>
      </c>
      <c r="C2323" s="3">
        <v>42979</v>
      </c>
      <c r="D2323" s="1">
        <v>127.89835224203132</v>
      </c>
      <c r="E2323" s="1">
        <v>4.8512358665466309</v>
      </c>
      <c r="F2323" s="1">
        <v>4.8536648750305176</v>
      </c>
      <c r="G2323" s="1">
        <v>4</v>
      </c>
      <c r="H2323" s="1">
        <v>3</v>
      </c>
      <c r="I2323" s="1">
        <f t="shared" si="105"/>
        <v>4.8747298997991226</v>
      </c>
      <c r="J2323" s="1">
        <f t="shared" si="104"/>
        <v>0.99567872985753059</v>
      </c>
    </row>
    <row r="2324" spans="1:10">
      <c r="A2324" s="1">
        <v>11</v>
      </c>
      <c r="B2324" s="1" t="s">
        <v>11</v>
      </c>
      <c r="C2324" s="3">
        <v>42979</v>
      </c>
      <c r="D2324" s="1">
        <v>128.12224270353298</v>
      </c>
      <c r="E2324" s="1">
        <v>4.8529849052429199</v>
      </c>
      <c r="F2324" s="1">
        <v>4.8562922477722168</v>
      </c>
      <c r="G2324" s="1">
        <v>4</v>
      </c>
      <c r="H2324" s="1">
        <v>3</v>
      </c>
      <c r="I2324" s="1">
        <f t="shared" si="105"/>
        <v>4.8747298997991226</v>
      </c>
      <c r="J2324" s="1">
        <f t="shared" si="104"/>
        <v>0.996217707974412</v>
      </c>
    </row>
    <row r="2325" spans="1:10">
      <c r="A2325" s="1">
        <v>12</v>
      </c>
      <c r="B2325" s="1" t="s">
        <v>12</v>
      </c>
      <c r="C2325" s="3">
        <v>42979</v>
      </c>
      <c r="D2325" s="1">
        <v>128.85531609195402</v>
      </c>
      <c r="E2325" s="1">
        <v>4.8586902618408203</v>
      </c>
      <c r="F2325" s="1">
        <v>4.8599605560302734</v>
      </c>
      <c r="G2325" s="1">
        <v>4</v>
      </c>
      <c r="H2325" s="1">
        <v>3</v>
      </c>
      <c r="I2325" s="1">
        <f t="shared" si="105"/>
        <v>4.8747298997991226</v>
      </c>
      <c r="J2325" s="1">
        <f t="shared" si="104"/>
        <v>0.99697022315647521</v>
      </c>
    </row>
    <row r="2326" spans="1:10">
      <c r="A2326" s="1">
        <v>13</v>
      </c>
      <c r="B2326" s="1" t="s">
        <v>13</v>
      </c>
      <c r="C2326" s="3">
        <v>42979</v>
      </c>
      <c r="D2326" s="1">
        <v>138.54078125000001</v>
      </c>
      <c r="E2326" s="1">
        <v>4.9311647415161133</v>
      </c>
      <c r="F2326" s="1">
        <v>4.9287509918212891</v>
      </c>
      <c r="G2326" s="1">
        <v>1</v>
      </c>
      <c r="H2326" s="1">
        <v>1</v>
      </c>
      <c r="I2326" s="1">
        <f t="shared" si="105"/>
        <v>4.8747298997991226</v>
      </c>
      <c r="J2326" s="1">
        <f t="shared" si="104"/>
        <v>1.0110818636381049</v>
      </c>
    </row>
    <row r="2327" spans="1:10">
      <c r="A2327" s="1">
        <v>14</v>
      </c>
      <c r="B2327" s="1" t="s">
        <v>14</v>
      </c>
      <c r="C2327" s="3">
        <v>42979</v>
      </c>
      <c r="D2327" s="1">
        <v>130.45744966442953</v>
      </c>
      <c r="E2327" s="1">
        <v>4.8710470199584961</v>
      </c>
      <c r="F2327" s="1">
        <v>4.8669867515563965</v>
      </c>
      <c r="G2327" s="1">
        <v>3</v>
      </c>
      <c r="H2327" s="1">
        <v>2</v>
      </c>
      <c r="I2327" s="1">
        <f t="shared" si="105"/>
        <v>4.8747298997991226</v>
      </c>
      <c r="J2327" s="1">
        <f t="shared" si="104"/>
        <v>0.99841157389191038</v>
      </c>
    </row>
    <row r="2328" spans="1:10">
      <c r="A2328" s="1">
        <v>15</v>
      </c>
      <c r="B2328" s="1" t="s">
        <v>15</v>
      </c>
      <c r="C2328" s="3">
        <v>42979</v>
      </c>
      <c r="D2328" s="1">
        <v>127.85042253521128</v>
      </c>
      <c r="E2328" s="1">
        <v>4.8508610725402832</v>
      </c>
      <c r="F2328" s="1">
        <v>4.854762077331543</v>
      </c>
      <c r="G2328" s="1">
        <v>4</v>
      </c>
      <c r="H2328" s="1">
        <v>3</v>
      </c>
      <c r="I2328" s="1">
        <f t="shared" si="105"/>
        <v>4.8747298997991226</v>
      </c>
      <c r="J2328" s="1">
        <f t="shared" si="104"/>
        <v>0.99590380946677626</v>
      </c>
    </row>
    <row r="2329" spans="1:10">
      <c r="A2329" s="1">
        <v>16</v>
      </c>
      <c r="B2329" s="1" t="s">
        <v>16</v>
      </c>
      <c r="C2329" s="3">
        <v>42979</v>
      </c>
      <c r="D2329" s="1">
        <v>133.21608695652174</v>
      </c>
      <c r="E2329" s="1">
        <v>4.891972541809082</v>
      </c>
      <c r="F2329" s="1">
        <v>4.8941597938537598</v>
      </c>
      <c r="G2329" s="1">
        <v>2</v>
      </c>
      <c r="H2329" s="1">
        <v>2</v>
      </c>
      <c r="I2329" s="1">
        <f t="shared" si="105"/>
        <v>4.8747298997991226</v>
      </c>
      <c r="J2329" s="1">
        <f t="shared" si="104"/>
        <v>1.0039858401294066</v>
      </c>
    </row>
    <row r="2330" spans="1:10">
      <c r="A2330" s="1">
        <v>17</v>
      </c>
      <c r="B2330" s="1" t="s">
        <v>17</v>
      </c>
      <c r="C2330" s="3">
        <v>42979</v>
      </c>
      <c r="D2330" s="1">
        <v>139.97999999999999</v>
      </c>
      <c r="E2330" s="1">
        <v>4.9414997100830078</v>
      </c>
      <c r="F2330" s="1">
        <v>4.9464850425720215</v>
      </c>
      <c r="G2330" s="1">
        <v>1</v>
      </c>
      <c r="H2330" s="1">
        <v>1</v>
      </c>
      <c r="I2330" s="1">
        <f t="shared" si="105"/>
        <v>4.8747298997991226</v>
      </c>
      <c r="J2330" s="1">
        <f t="shared" si="104"/>
        <v>1.0147198191997993</v>
      </c>
    </row>
    <row r="2331" spans="1:10">
      <c r="A2331" s="1">
        <v>18</v>
      </c>
      <c r="B2331" s="1" t="s">
        <v>18</v>
      </c>
      <c r="C2331" s="3">
        <v>42979</v>
      </c>
      <c r="D2331" s="1">
        <v>130.03480427046264</v>
      </c>
      <c r="E2331" s="1">
        <v>4.8678021430969238</v>
      </c>
      <c r="F2331" s="1">
        <v>4.870567798614502</v>
      </c>
      <c r="G2331" s="1">
        <v>3</v>
      </c>
      <c r="H2331" s="1">
        <v>2</v>
      </c>
      <c r="I2331" s="1">
        <f t="shared" si="105"/>
        <v>4.8747298997991226</v>
      </c>
      <c r="J2331" s="1">
        <f t="shared" si="104"/>
        <v>0.9991461883488576</v>
      </c>
    </row>
    <row r="2332" spans="1:10">
      <c r="A2332" s="1">
        <v>19</v>
      </c>
      <c r="B2332" s="1" t="s">
        <v>19</v>
      </c>
      <c r="C2332" s="3">
        <v>42979</v>
      </c>
      <c r="D2332" s="1">
        <v>131.18827411167513</v>
      </c>
      <c r="E2332" s="1">
        <v>4.8766336441040039</v>
      </c>
      <c r="F2332" s="1">
        <v>4.8800830841064453</v>
      </c>
      <c r="G2332" s="1">
        <v>3</v>
      </c>
      <c r="H2332" s="1">
        <v>2</v>
      </c>
      <c r="I2332" s="1">
        <f t="shared" si="105"/>
        <v>4.8747298997991226</v>
      </c>
      <c r="J2332" s="1">
        <f t="shared" si="104"/>
        <v>1.0010981499318645</v>
      </c>
    </row>
    <row r="2333" spans="1:10">
      <c r="A2333" s="1">
        <v>20</v>
      </c>
      <c r="B2333" s="1" t="s">
        <v>20</v>
      </c>
      <c r="C2333" s="3">
        <v>42979</v>
      </c>
      <c r="D2333" s="1">
        <v>131.86000000000001</v>
      </c>
      <c r="E2333" s="1">
        <v>4.8817405700683594</v>
      </c>
      <c r="F2333" s="1">
        <v>4.8947949409484863</v>
      </c>
      <c r="G2333" s="1">
        <v>2</v>
      </c>
      <c r="H2333" s="1">
        <v>2</v>
      </c>
      <c r="I2333" s="1">
        <f t="shared" si="105"/>
        <v>4.8747298997991226</v>
      </c>
      <c r="J2333" s="1">
        <f t="shared" si="104"/>
        <v>1.0041161339318905</v>
      </c>
    </row>
    <row r="2334" spans="1:10">
      <c r="A2334" s="1">
        <v>21</v>
      </c>
      <c r="B2334" s="1" t="s">
        <v>21</v>
      </c>
      <c r="C2334" s="3">
        <v>42979</v>
      </c>
      <c r="D2334" s="1">
        <v>129.79396825396825</v>
      </c>
      <c r="E2334" s="1">
        <v>4.8659482002258301</v>
      </c>
      <c r="F2334" s="1">
        <v>4.8587918281555176</v>
      </c>
      <c r="G2334" s="1">
        <v>4</v>
      </c>
      <c r="H2334" s="1">
        <v>3</v>
      </c>
      <c r="I2334" s="1">
        <f t="shared" si="105"/>
        <v>4.8747298997991226</v>
      </c>
      <c r="J2334" s="1">
        <f t="shared" si="104"/>
        <v>0.9967304708217245</v>
      </c>
    </row>
    <row r="2335" spans="1:10">
      <c r="A2335" s="1">
        <v>22</v>
      </c>
      <c r="B2335" s="1" t="s">
        <v>22</v>
      </c>
      <c r="C2335" s="3">
        <v>42979</v>
      </c>
      <c r="D2335" s="1">
        <v>128.23508771929824</v>
      </c>
      <c r="E2335" s="1">
        <v>4.8538651466369629</v>
      </c>
      <c r="F2335" s="1">
        <v>4.859184741973877</v>
      </c>
      <c r="G2335" s="1">
        <v>4</v>
      </c>
      <c r="H2335" s="1">
        <v>3</v>
      </c>
      <c r="I2335" s="1">
        <f t="shared" si="105"/>
        <v>4.8747298997991226</v>
      </c>
      <c r="J2335" s="1">
        <f t="shared" si="104"/>
        <v>0.99681107299383165</v>
      </c>
    </row>
    <row r="2336" spans="1:10">
      <c r="A2336" s="1">
        <v>23</v>
      </c>
      <c r="B2336" s="1" t="s">
        <v>23</v>
      </c>
      <c r="C2336" s="3">
        <v>42979</v>
      </c>
      <c r="D2336" s="1">
        <v>128.79161764705884</v>
      </c>
      <c r="E2336" s="1">
        <v>4.8581957817077637</v>
      </c>
      <c r="F2336" s="1">
        <v>4.8656229972839355</v>
      </c>
      <c r="G2336" s="1">
        <v>4</v>
      </c>
      <c r="H2336" s="1">
        <v>3</v>
      </c>
      <c r="I2336" s="1">
        <f t="shared" si="105"/>
        <v>4.8747298997991226</v>
      </c>
      <c r="J2336" s="1">
        <f t="shared" si="104"/>
        <v>0.99813181392561623</v>
      </c>
    </row>
    <row r="2337" spans="1:10">
      <c r="A2337" s="1">
        <v>24</v>
      </c>
      <c r="B2337" s="1" t="s">
        <v>24</v>
      </c>
      <c r="C2337" s="3">
        <v>42979</v>
      </c>
      <c r="D2337" s="1">
        <v>129.68786885245902</v>
      </c>
      <c r="E2337" s="1">
        <v>4.8651304244995117</v>
      </c>
      <c r="F2337" s="1">
        <v>4.8862829208374023</v>
      </c>
      <c r="G2337" s="1">
        <v>2</v>
      </c>
      <c r="H2337" s="1">
        <v>2</v>
      </c>
      <c r="I2337" s="1">
        <f t="shared" si="105"/>
        <v>4.8747298997991226</v>
      </c>
      <c r="J2337" s="1">
        <f t="shared" si="104"/>
        <v>1.0023699817786327</v>
      </c>
    </row>
    <row r="2338" spans="1:10">
      <c r="A2338" s="1">
        <v>25</v>
      </c>
      <c r="B2338" s="1" t="s">
        <v>25</v>
      </c>
      <c r="C2338" s="3">
        <v>42979</v>
      </c>
      <c r="D2338" s="1">
        <v>131.89747826086958</v>
      </c>
      <c r="E2338" s="1">
        <v>4.8820247650146484</v>
      </c>
      <c r="F2338" s="1">
        <v>4.8794131278991699</v>
      </c>
      <c r="G2338" s="1">
        <v>3</v>
      </c>
      <c r="H2338" s="1">
        <v>2</v>
      </c>
      <c r="I2338" s="1">
        <f t="shared" si="105"/>
        <v>4.8747298997991226</v>
      </c>
      <c r="J2338" s="1">
        <f t="shared" si="104"/>
        <v>1.0009607154029683</v>
      </c>
    </row>
    <row r="2339" spans="1:10">
      <c r="A2339" s="1">
        <v>26</v>
      </c>
      <c r="B2339" s="1" t="s">
        <v>26</v>
      </c>
      <c r="C2339" s="3">
        <v>42979</v>
      </c>
      <c r="D2339" s="1">
        <v>129.55000000000001</v>
      </c>
      <c r="E2339" s="1">
        <v>4.8640670776367188</v>
      </c>
      <c r="F2339" s="1">
        <v>4.8588190078735352</v>
      </c>
      <c r="G2339" s="1">
        <v>4</v>
      </c>
      <c r="H2339" s="1">
        <v>3</v>
      </c>
      <c r="I2339" s="1">
        <f t="shared" si="105"/>
        <v>4.8747298997991226</v>
      </c>
      <c r="J2339" s="1">
        <f t="shared" si="104"/>
        <v>0.99673604645741642</v>
      </c>
    </row>
    <row r="2340" spans="1:10">
      <c r="A2340" s="1">
        <v>27</v>
      </c>
      <c r="B2340" s="1" t="s">
        <v>27</v>
      </c>
      <c r="C2340" s="3">
        <v>42979</v>
      </c>
      <c r="D2340" s="1">
        <v>129.98063829787236</v>
      </c>
      <c r="E2340" s="1">
        <v>4.8673853874206543</v>
      </c>
      <c r="F2340" s="1">
        <v>4.8695063591003418</v>
      </c>
      <c r="G2340" s="1">
        <v>2</v>
      </c>
      <c r="H2340" s="1">
        <v>2</v>
      </c>
      <c r="I2340" s="1">
        <f t="shared" si="105"/>
        <v>4.8747298997991226</v>
      </c>
      <c r="J2340" s="1">
        <f t="shared" si="104"/>
        <v>0.99892844510236434</v>
      </c>
    </row>
    <row r="2341" spans="1:10">
      <c r="A2341" s="1">
        <v>28</v>
      </c>
      <c r="B2341" s="1" t="s">
        <v>28</v>
      </c>
      <c r="C2341" s="3">
        <v>42979</v>
      </c>
      <c r="D2341" s="1">
        <v>132.06</v>
      </c>
      <c r="E2341" s="1">
        <v>4.8832564353942871</v>
      </c>
      <c r="F2341" s="1">
        <v>4.8831982612609863</v>
      </c>
      <c r="G2341" s="1">
        <v>2</v>
      </c>
      <c r="H2341" s="1">
        <v>2</v>
      </c>
      <c r="I2341" s="1">
        <f t="shared" si="105"/>
        <v>4.8747298997991226</v>
      </c>
      <c r="J2341" s="1">
        <f t="shared" si="104"/>
        <v>1.0017371960366896</v>
      </c>
    </row>
    <row r="2342" spans="1:10">
      <c r="A2342" s="1">
        <v>29</v>
      </c>
      <c r="B2342" s="1" t="s">
        <v>29</v>
      </c>
      <c r="C2342" s="3">
        <v>42979</v>
      </c>
      <c r="D2342" s="1">
        <v>127.6738888888889</v>
      </c>
      <c r="E2342" s="1">
        <v>4.8494791984558105</v>
      </c>
      <c r="F2342" s="1">
        <v>4.8462405204772949</v>
      </c>
      <c r="G2342" s="1">
        <v>5</v>
      </c>
      <c r="H2342" s="1">
        <v>4</v>
      </c>
      <c r="I2342" s="1">
        <f t="shared" si="105"/>
        <v>4.8747298997991226</v>
      </c>
      <c r="J2342" s="1">
        <f t="shared" si="104"/>
        <v>0.99415570095011796</v>
      </c>
    </row>
    <row r="2343" spans="1:10">
      <c r="A2343" s="1">
        <v>30</v>
      </c>
      <c r="B2343" s="1" t="s">
        <v>30</v>
      </c>
      <c r="C2343" s="3">
        <v>42979</v>
      </c>
      <c r="D2343" s="1">
        <v>128.26</v>
      </c>
      <c r="E2343" s="1">
        <v>4.8540592193603516</v>
      </c>
      <c r="F2343" s="1">
        <v>4.8619484901428223</v>
      </c>
      <c r="G2343" s="1">
        <v>4</v>
      </c>
      <c r="H2343" s="1">
        <v>3</v>
      </c>
      <c r="I2343" s="1">
        <f t="shared" si="105"/>
        <v>4.8747298997991226</v>
      </c>
      <c r="J2343" s="1">
        <f t="shared" si="104"/>
        <v>0.99737802710734247</v>
      </c>
    </row>
    <row r="2344" spans="1:10">
      <c r="A2344" s="1">
        <v>31</v>
      </c>
      <c r="B2344" s="1" t="s">
        <v>31</v>
      </c>
      <c r="C2344" s="3">
        <v>42979</v>
      </c>
      <c r="D2344" s="1">
        <v>133.46471910112362</v>
      </c>
      <c r="E2344" s="1">
        <v>4.8938369750976563</v>
      </c>
      <c r="F2344" s="1">
        <v>4.9003911018371582</v>
      </c>
      <c r="G2344" s="1">
        <v>2</v>
      </c>
      <c r="H2344" s="1">
        <v>2</v>
      </c>
      <c r="I2344" s="1">
        <f t="shared" si="105"/>
        <v>4.8747298997991226</v>
      </c>
      <c r="J2344" s="1">
        <f t="shared" si="104"/>
        <v>1.0052641279753967</v>
      </c>
    </row>
    <row r="2345" spans="1:10">
      <c r="A2345" s="1">
        <v>32</v>
      </c>
      <c r="B2345" s="1" t="s">
        <v>32</v>
      </c>
      <c r="C2345" s="3">
        <v>42979</v>
      </c>
      <c r="D2345" s="1">
        <v>127.14824915824916</v>
      </c>
      <c r="E2345" s="1">
        <v>4.8453536033630371</v>
      </c>
      <c r="F2345" s="1">
        <v>4.8486437797546387</v>
      </c>
      <c r="G2345" s="1">
        <v>4</v>
      </c>
      <c r="H2345" s="1">
        <v>3</v>
      </c>
      <c r="I2345" s="1">
        <f t="shared" si="105"/>
        <v>4.8747298997991226</v>
      </c>
      <c r="J2345" s="1">
        <f t="shared" si="104"/>
        <v>0.99464870452708387</v>
      </c>
    </row>
    <row r="2346" spans="1:10">
      <c r="A2346" s="1">
        <v>33</v>
      </c>
      <c r="B2346" s="1" t="s">
        <v>33</v>
      </c>
      <c r="C2346" s="3">
        <v>42979</v>
      </c>
      <c r="D2346" s="1">
        <v>134.86724789915965</v>
      </c>
      <c r="E2346" s="1">
        <v>4.9042911529541016</v>
      </c>
      <c r="F2346" s="1">
        <v>4.8992180824279785</v>
      </c>
      <c r="G2346" s="1">
        <v>2</v>
      </c>
      <c r="H2346" s="1">
        <v>2</v>
      </c>
      <c r="I2346" s="1">
        <f t="shared" si="105"/>
        <v>4.8747298997991226</v>
      </c>
      <c r="J2346" s="1">
        <f t="shared" si="104"/>
        <v>1.0050234952771158</v>
      </c>
    </row>
    <row r="2347" spans="1:10">
      <c r="A2347" s="1">
        <v>34</v>
      </c>
      <c r="B2347" s="1" t="s">
        <v>34</v>
      </c>
      <c r="C2347" s="3">
        <v>42979</v>
      </c>
      <c r="D2347" s="1">
        <v>126.78</v>
      </c>
      <c r="E2347" s="1">
        <v>4.8424534797668457</v>
      </c>
      <c r="F2347" s="1">
        <v>4.8451137542724609</v>
      </c>
      <c r="G2347" s="1">
        <v>5</v>
      </c>
      <c r="H2347" s="1">
        <v>4</v>
      </c>
      <c r="I2347" s="1">
        <f t="shared" si="105"/>
        <v>4.8747298997991226</v>
      </c>
      <c r="J2347" s="1">
        <f t="shared" si="104"/>
        <v>0.9939245566143301</v>
      </c>
    </row>
    <row r="2348" spans="1:10">
      <c r="A2348" s="1">
        <v>1</v>
      </c>
      <c r="B2348" s="1" t="s">
        <v>1</v>
      </c>
      <c r="C2348" s="3">
        <v>43009</v>
      </c>
      <c r="D2348" s="1">
        <v>125.27358024691357</v>
      </c>
      <c r="E2348" s="1">
        <v>4.8305001258850098</v>
      </c>
      <c r="F2348" s="1">
        <v>4.828068733215332</v>
      </c>
      <c r="G2348" s="1">
        <v>5</v>
      </c>
      <c r="H2348" s="1">
        <v>4</v>
      </c>
      <c r="I2348" s="1">
        <f>AVERAGE(F2348:F2381)</f>
        <v>4.8773831900428322</v>
      </c>
      <c r="J2348" s="1">
        <f t="shared" si="104"/>
        <v>0.98988915676582978</v>
      </c>
    </row>
    <row r="2349" spans="1:10">
      <c r="A2349" s="1">
        <v>2</v>
      </c>
      <c r="B2349" s="1" t="s">
        <v>2</v>
      </c>
      <c r="C2349" s="3">
        <v>43009</v>
      </c>
      <c r="D2349" s="1">
        <v>127.25451063829786</v>
      </c>
      <c r="E2349" s="1">
        <v>4.846189022064209</v>
      </c>
      <c r="F2349" s="1">
        <v>4.8589591979980469</v>
      </c>
      <c r="G2349" s="1">
        <v>4</v>
      </c>
      <c r="H2349" s="1">
        <v>3</v>
      </c>
      <c r="I2349" s="1">
        <f>I2348</f>
        <v>4.8773831900428322</v>
      </c>
      <c r="J2349" s="1">
        <f t="shared" si="104"/>
        <v>0.9962225662149331</v>
      </c>
    </row>
    <row r="2350" spans="1:10">
      <c r="A2350" s="1">
        <v>3</v>
      </c>
      <c r="B2350" s="1" t="s">
        <v>3</v>
      </c>
      <c r="C2350" s="3">
        <v>43009</v>
      </c>
      <c r="D2350" s="1">
        <v>135.74648148148148</v>
      </c>
      <c r="E2350" s="1">
        <v>4.9107890129089355</v>
      </c>
      <c r="F2350" s="1">
        <v>4.9189038276672363</v>
      </c>
      <c r="G2350" s="1">
        <v>1</v>
      </c>
      <c r="H2350" s="1">
        <v>1</v>
      </c>
      <c r="I2350" s="1">
        <f t="shared" ref="I2350:I2381" si="106">I2349</f>
        <v>4.8773831900428322</v>
      </c>
      <c r="J2350" s="1">
        <f t="shared" si="104"/>
        <v>1.0085128922634514</v>
      </c>
    </row>
    <row r="2351" spans="1:10">
      <c r="A2351" s="1">
        <v>4</v>
      </c>
      <c r="B2351" s="1" t="s">
        <v>4</v>
      </c>
      <c r="C2351" s="3">
        <v>43009</v>
      </c>
      <c r="D2351" s="1">
        <v>137.03764044943819</v>
      </c>
      <c r="E2351" s="1">
        <v>4.9202556610107422</v>
      </c>
      <c r="F2351" s="1">
        <v>4.9259085655212402</v>
      </c>
      <c r="G2351" s="1">
        <v>1</v>
      </c>
      <c r="H2351" s="1">
        <v>1</v>
      </c>
      <c r="I2351" s="1">
        <f t="shared" si="106"/>
        <v>4.8773831900428322</v>
      </c>
      <c r="J2351" s="1">
        <f t="shared" si="104"/>
        <v>1.009949059482854</v>
      </c>
    </row>
    <row r="2352" spans="1:10">
      <c r="A2352" s="1">
        <v>5</v>
      </c>
      <c r="B2352" s="1" t="s">
        <v>5</v>
      </c>
      <c r="C2352" s="3">
        <v>43009</v>
      </c>
      <c r="D2352" s="1">
        <v>138.63</v>
      </c>
      <c r="E2352" s="1">
        <v>4.9318084716796875</v>
      </c>
      <c r="F2352" s="1">
        <v>4.9358363151550293</v>
      </c>
      <c r="G2352" s="1">
        <v>1</v>
      </c>
      <c r="H2352" s="1">
        <v>1</v>
      </c>
      <c r="I2352" s="1">
        <f t="shared" si="106"/>
        <v>4.8773831900428322</v>
      </c>
      <c r="J2352" s="1">
        <f t="shared" si="104"/>
        <v>1.0119845258891138</v>
      </c>
    </row>
    <row r="2353" spans="1:10">
      <c r="A2353" s="1">
        <v>6</v>
      </c>
      <c r="B2353" s="1" t="s">
        <v>6</v>
      </c>
      <c r="C2353" s="3">
        <v>43009</v>
      </c>
      <c r="D2353" s="1">
        <v>125.87</v>
      </c>
      <c r="E2353" s="1">
        <v>4.8352494239807129</v>
      </c>
      <c r="F2353" s="1">
        <v>4.8364748954772949</v>
      </c>
      <c r="G2353" s="1">
        <v>5</v>
      </c>
      <c r="H2353" s="1">
        <v>4</v>
      </c>
      <c r="I2353" s="1">
        <f t="shared" si="106"/>
        <v>4.8773831900428322</v>
      </c>
      <c r="J2353" s="1">
        <f t="shared" si="104"/>
        <v>0.99161265519406971</v>
      </c>
    </row>
    <row r="2354" spans="1:10">
      <c r="A2354" s="1">
        <v>7</v>
      </c>
      <c r="B2354" s="1" t="s">
        <v>7</v>
      </c>
      <c r="C2354" s="3">
        <v>43009</v>
      </c>
      <c r="D2354" s="1">
        <v>127.46000000000001</v>
      </c>
      <c r="E2354" s="1">
        <v>4.8478026390075684</v>
      </c>
      <c r="F2354" s="1">
        <v>4.8584957122802734</v>
      </c>
      <c r="G2354" s="1">
        <v>4</v>
      </c>
      <c r="H2354" s="1">
        <v>3</v>
      </c>
      <c r="I2354" s="1">
        <f t="shared" si="106"/>
        <v>4.8773831900428322</v>
      </c>
      <c r="J2354" s="1">
        <f t="shared" si="104"/>
        <v>0.99612753867665815</v>
      </c>
    </row>
    <row r="2355" spans="1:10">
      <c r="A2355" s="1">
        <v>8</v>
      </c>
      <c r="B2355" s="1" t="s">
        <v>8</v>
      </c>
      <c r="C2355" s="3">
        <v>43009</v>
      </c>
      <c r="D2355" s="1">
        <v>130.02000000000001</v>
      </c>
      <c r="E2355" s="1">
        <v>4.8676881790161133</v>
      </c>
      <c r="F2355" s="1">
        <v>4.8717756271362305</v>
      </c>
      <c r="G2355" s="1">
        <v>3</v>
      </c>
      <c r="H2355" s="1">
        <v>2</v>
      </c>
      <c r="I2355" s="1">
        <f t="shared" si="106"/>
        <v>4.8773831900428322</v>
      </c>
      <c r="J2355" s="1">
        <f t="shared" si="104"/>
        <v>0.99885029273114123</v>
      </c>
    </row>
    <row r="2356" spans="1:10">
      <c r="A2356" s="1">
        <v>9</v>
      </c>
      <c r="B2356" s="1" t="s">
        <v>9</v>
      </c>
      <c r="C2356" s="3">
        <v>43009</v>
      </c>
      <c r="D2356" s="1">
        <v>127.71799999999999</v>
      </c>
      <c r="E2356" s="1">
        <v>4.8498249053955078</v>
      </c>
      <c r="F2356" s="1">
        <v>4.8619980812072754</v>
      </c>
      <c r="G2356" s="1">
        <v>4</v>
      </c>
      <c r="H2356" s="1">
        <v>3</v>
      </c>
      <c r="I2356" s="1">
        <f t="shared" si="106"/>
        <v>4.8773831900428322</v>
      </c>
      <c r="J2356" s="1">
        <f t="shared" si="104"/>
        <v>0.99684562228635931</v>
      </c>
    </row>
    <row r="2357" spans="1:10">
      <c r="A2357" s="1">
        <v>10</v>
      </c>
      <c r="B2357" s="1" t="s">
        <v>10</v>
      </c>
      <c r="C2357" s="3">
        <v>43009</v>
      </c>
      <c r="D2357" s="1">
        <v>127.8970070232307</v>
      </c>
      <c r="E2357" s="1">
        <v>4.8512253761291504</v>
      </c>
      <c r="F2357" s="1">
        <v>4.8564395904541016</v>
      </c>
      <c r="G2357" s="1">
        <v>4</v>
      </c>
      <c r="H2357" s="1">
        <v>3</v>
      </c>
      <c r="I2357" s="1">
        <f t="shared" si="106"/>
        <v>4.8773831900428322</v>
      </c>
      <c r="J2357" s="1">
        <f t="shared" si="104"/>
        <v>0.99570597618175938</v>
      </c>
    </row>
    <row r="2358" spans="1:10">
      <c r="A2358" s="1">
        <v>11</v>
      </c>
      <c r="B2358" s="1" t="s">
        <v>11</v>
      </c>
      <c r="C2358" s="3">
        <v>43009</v>
      </c>
      <c r="D2358" s="1">
        <v>128.04990783410136</v>
      </c>
      <c r="E2358" s="1">
        <v>4.8524203300476074</v>
      </c>
      <c r="F2358" s="1">
        <v>4.8587660789489746</v>
      </c>
      <c r="G2358" s="1">
        <v>4</v>
      </c>
      <c r="H2358" s="1">
        <v>3</v>
      </c>
      <c r="I2358" s="1">
        <f t="shared" si="106"/>
        <v>4.8773831900428322</v>
      </c>
      <c r="J2358" s="1">
        <f t="shared" si="104"/>
        <v>0.99618297140731848</v>
      </c>
    </row>
    <row r="2359" spans="1:10">
      <c r="A2359" s="1">
        <v>12</v>
      </c>
      <c r="B2359" s="1" t="s">
        <v>12</v>
      </c>
      <c r="C2359" s="3">
        <v>43009</v>
      </c>
      <c r="D2359" s="1">
        <v>128.88341954022988</v>
      </c>
      <c r="E2359" s="1">
        <v>4.8589081764221191</v>
      </c>
      <c r="F2359" s="1">
        <v>4.8624897003173828</v>
      </c>
      <c r="G2359" s="1">
        <v>4</v>
      </c>
      <c r="H2359" s="1">
        <v>3</v>
      </c>
      <c r="I2359" s="1">
        <f t="shared" si="106"/>
        <v>4.8773831900428322</v>
      </c>
      <c r="J2359" s="1">
        <f t="shared" si="104"/>
        <v>0.99694641795710159</v>
      </c>
    </row>
    <row r="2360" spans="1:10">
      <c r="A2360" s="1">
        <v>13</v>
      </c>
      <c r="B2360" s="1" t="s">
        <v>13</v>
      </c>
      <c r="C2360" s="3">
        <v>43009</v>
      </c>
      <c r="D2360" s="1">
        <v>138.18656250000001</v>
      </c>
      <c r="E2360" s="1">
        <v>4.9286046028137207</v>
      </c>
      <c r="F2360" s="1">
        <v>4.9317774772644043</v>
      </c>
      <c r="G2360" s="1">
        <v>1</v>
      </c>
      <c r="H2360" s="1">
        <v>1</v>
      </c>
      <c r="I2360" s="1">
        <f t="shared" si="106"/>
        <v>4.8773831900428322</v>
      </c>
      <c r="J2360" s="1">
        <f t="shared" si="104"/>
        <v>1.0111523505745084</v>
      </c>
    </row>
    <row r="2361" spans="1:10">
      <c r="A2361" s="1">
        <v>14</v>
      </c>
      <c r="B2361" s="1" t="s">
        <v>14</v>
      </c>
      <c r="C2361" s="3">
        <v>43009</v>
      </c>
      <c r="D2361" s="1">
        <v>129.90496644295303</v>
      </c>
      <c r="E2361" s="1">
        <v>4.8668031692504883</v>
      </c>
      <c r="F2361" s="1">
        <v>4.869868278503418</v>
      </c>
      <c r="G2361" s="1">
        <v>3</v>
      </c>
      <c r="H2361" s="1">
        <v>2</v>
      </c>
      <c r="I2361" s="1">
        <f t="shared" si="106"/>
        <v>4.8773831900428322</v>
      </c>
      <c r="J2361" s="1">
        <f t="shared" si="104"/>
        <v>0.99845923290284921</v>
      </c>
    </row>
    <row r="2362" spans="1:10">
      <c r="A2362" s="1">
        <v>15</v>
      </c>
      <c r="B2362" s="1" t="s">
        <v>15</v>
      </c>
      <c r="C2362" s="3">
        <v>43009</v>
      </c>
      <c r="D2362" s="1">
        <v>127.53450704225354</v>
      </c>
      <c r="E2362" s="1">
        <v>4.8483867645263672</v>
      </c>
      <c r="F2362" s="1">
        <v>4.8575243949890137</v>
      </c>
      <c r="G2362" s="1">
        <v>4</v>
      </c>
      <c r="H2362" s="1">
        <v>3</v>
      </c>
      <c r="I2362" s="1">
        <f t="shared" si="106"/>
        <v>4.8773831900428322</v>
      </c>
      <c r="J2362" s="1">
        <f t="shared" si="104"/>
        <v>0.99592839145910039</v>
      </c>
    </row>
    <row r="2363" spans="1:10">
      <c r="A2363" s="1">
        <v>16</v>
      </c>
      <c r="B2363" s="1" t="s">
        <v>16</v>
      </c>
      <c r="C2363" s="3">
        <v>43009</v>
      </c>
      <c r="D2363" s="1">
        <v>132.96130434782609</v>
      </c>
      <c r="E2363" s="1">
        <v>4.8900580406188965</v>
      </c>
      <c r="F2363" s="1">
        <v>4.8967766761779785</v>
      </c>
      <c r="G2363" s="1">
        <v>2</v>
      </c>
      <c r="H2363" s="1">
        <v>2</v>
      </c>
      <c r="I2363" s="1">
        <f t="shared" si="106"/>
        <v>4.8773831900428322</v>
      </c>
      <c r="J2363" s="1">
        <f t="shared" si="104"/>
        <v>1.0039762071954359</v>
      </c>
    </row>
    <row r="2364" spans="1:10">
      <c r="A2364" s="1">
        <v>17</v>
      </c>
      <c r="B2364" s="1" t="s">
        <v>17</v>
      </c>
      <c r="C2364" s="3">
        <v>43009</v>
      </c>
      <c r="D2364" s="1">
        <v>139.41999999999999</v>
      </c>
      <c r="E2364" s="1">
        <v>4.9374909400939941</v>
      </c>
      <c r="F2364" s="1">
        <v>4.9492120742797852</v>
      </c>
      <c r="G2364" s="1">
        <v>1</v>
      </c>
      <c r="H2364" s="1">
        <v>1</v>
      </c>
      <c r="I2364" s="1">
        <f t="shared" si="106"/>
        <v>4.8773831900428322</v>
      </c>
      <c r="J2364" s="1">
        <f t="shared" si="104"/>
        <v>1.0147269306999687</v>
      </c>
    </row>
    <row r="2365" spans="1:10">
      <c r="A2365" s="1">
        <v>18</v>
      </c>
      <c r="B2365" s="1" t="s">
        <v>18</v>
      </c>
      <c r="C2365" s="3">
        <v>43009</v>
      </c>
      <c r="D2365" s="1">
        <v>130.83672597864771</v>
      </c>
      <c r="E2365" s="1">
        <v>4.8739500045776367</v>
      </c>
      <c r="F2365" s="1">
        <v>4.873572826385498</v>
      </c>
      <c r="G2365" s="1">
        <v>3</v>
      </c>
      <c r="H2365" s="1">
        <v>2</v>
      </c>
      <c r="I2365" s="1">
        <f t="shared" si="106"/>
        <v>4.8773831900428322</v>
      </c>
      <c r="J2365" s="1">
        <f t="shared" si="104"/>
        <v>0.99921876885434946</v>
      </c>
    </row>
    <row r="2366" spans="1:10">
      <c r="A2366" s="1">
        <v>19</v>
      </c>
      <c r="B2366" s="1" t="s">
        <v>19</v>
      </c>
      <c r="C2366" s="3">
        <v>43009</v>
      </c>
      <c r="D2366" s="1">
        <v>131.35477157360404</v>
      </c>
      <c r="E2366" s="1">
        <v>4.8779020309448242</v>
      </c>
      <c r="F2366" s="1">
        <v>4.882662296295166</v>
      </c>
      <c r="G2366" s="1">
        <v>3</v>
      </c>
      <c r="H2366" s="1">
        <v>2</v>
      </c>
      <c r="I2366" s="1">
        <f t="shared" si="106"/>
        <v>4.8773831900428322</v>
      </c>
      <c r="J2366" s="1">
        <f t="shared" si="104"/>
        <v>1.0010823644660749</v>
      </c>
    </row>
    <row r="2367" spans="1:10">
      <c r="A2367" s="1">
        <v>20</v>
      </c>
      <c r="B2367" s="1" t="s">
        <v>20</v>
      </c>
      <c r="C2367" s="3">
        <v>43009</v>
      </c>
      <c r="D2367" s="1">
        <v>132.55000000000001</v>
      </c>
      <c r="E2367" s="1">
        <v>4.8869600296020508</v>
      </c>
      <c r="F2367" s="1">
        <v>4.8971338272094727</v>
      </c>
      <c r="G2367" s="1">
        <v>2</v>
      </c>
      <c r="H2367" s="1">
        <v>2</v>
      </c>
      <c r="I2367" s="1">
        <f t="shared" si="106"/>
        <v>4.8773831900428322</v>
      </c>
      <c r="J2367" s="1">
        <f t="shared" si="104"/>
        <v>1.0040494331482837</v>
      </c>
    </row>
    <row r="2368" spans="1:10">
      <c r="A2368" s="1">
        <v>21</v>
      </c>
      <c r="B2368" s="1" t="s">
        <v>21</v>
      </c>
      <c r="C2368" s="3">
        <v>43009</v>
      </c>
      <c r="D2368" s="1">
        <v>128.42190476190476</v>
      </c>
      <c r="E2368" s="1">
        <v>4.855320930480957</v>
      </c>
      <c r="F2368" s="1">
        <v>4.8607358932495117</v>
      </c>
      <c r="G2368" s="1">
        <v>4</v>
      </c>
      <c r="H2368" s="1">
        <v>3</v>
      </c>
      <c r="I2368" s="1">
        <f t="shared" si="106"/>
        <v>4.8773831900428322</v>
      </c>
      <c r="J2368" s="1">
        <f t="shared" si="104"/>
        <v>0.99658683844498708</v>
      </c>
    </row>
    <row r="2369" spans="1:10">
      <c r="A2369" s="1">
        <v>22</v>
      </c>
      <c r="B2369" s="1" t="s">
        <v>22</v>
      </c>
      <c r="C2369" s="3">
        <v>43009</v>
      </c>
      <c r="D2369" s="1">
        <v>128.31894736842105</v>
      </c>
      <c r="E2369" s="1">
        <v>4.8545188903808594</v>
      </c>
      <c r="F2369" s="1">
        <v>4.8616676330566406</v>
      </c>
      <c r="G2369" s="1">
        <v>4</v>
      </c>
      <c r="H2369" s="1">
        <v>3</v>
      </c>
      <c r="I2369" s="1">
        <f t="shared" si="106"/>
        <v>4.8773831900428322</v>
      </c>
      <c r="J2369" s="1">
        <f t="shared" si="104"/>
        <v>0.99677787117110772</v>
      </c>
    </row>
    <row r="2370" spans="1:10">
      <c r="A2370" s="1">
        <v>23</v>
      </c>
      <c r="B2370" s="1" t="s">
        <v>23</v>
      </c>
      <c r="C2370" s="3">
        <v>43009</v>
      </c>
      <c r="D2370" s="1">
        <v>128.16411764705882</v>
      </c>
      <c r="E2370" s="1">
        <v>4.8533115386962891</v>
      </c>
      <c r="F2370" s="1">
        <v>4.867668628692627</v>
      </c>
      <c r="G2370" s="1">
        <v>4</v>
      </c>
      <c r="H2370" s="1">
        <v>3</v>
      </c>
      <c r="I2370" s="1">
        <f t="shared" si="106"/>
        <v>4.8773831900428322</v>
      </c>
      <c r="J2370" s="1">
        <f t="shared" si="104"/>
        <v>0.99800824315587144</v>
      </c>
    </row>
    <row r="2371" spans="1:10">
      <c r="A2371" s="1">
        <v>24</v>
      </c>
      <c r="B2371" s="1" t="s">
        <v>24</v>
      </c>
      <c r="C2371" s="3">
        <v>43009</v>
      </c>
      <c r="D2371" s="1">
        <v>129.76196721311476</v>
      </c>
      <c r="E2371" s="1">
        <v>4.8657016754150391</v>
      </c>
      <c r="F2371" s="1">
        <v>4.889129638671875</v>
      </c>
      <c r="G2371" s="1">
        <v>2</v>
      </c>
      <c r="H2371" s="1">
        <v>2</v>
      </c>
      <c r="I2371" s="1">
        <f t="shared" si="106"/>
        <v>4.8773831900428322</v>
      </c>
      <c r="J2371" s="1">
        <f t="shared" ref="J2371:J2434" si="107">F2371/I2371</f>
        <v>1.0024083505788561</v>
      </c>
    </row>
    <row r="2372" spans="1:10">
      <c r="A2372" s="1">
        <v>25</v>
      </c>
      <c r="B2372" s="1" t="s">
        <v>25</v>
      </c>
      <c r="C2372" s="3">
        <v>43009</v>
      </c>
      <c r="D2372" s="1">
        <v>132.26504347826088</v>
      </c>
      <c r="E2372" s="1">
        <v>4.8848075866699219</v>
      </c>
      <c r="F2372" s="1">
        <v>4.8823490142822266</v>
      </c>
      <c r="G2372" s="1">
        <v>3</v>
      </c>
      <c r="H2372" s="1">
        <v>2</v>
      </c>
      <c r="I2372" s="1">
        <f t="shared" si="106"/>
        <v>4.8773831900428322</v>
      </c>
      <c r="J2372" s="1">
        <f t="shared" si="107"/>
        <v>1.001018132889278</v>
      </c>
    </row>
    <row r="2373" spans="1:10">
      <c r="A2373" s="1">
        <v>26</v>
      </c>
      <c r="B2373" s="1" t="s">
        <v>26</v>
      </c>
      <c r="C2373" s="3">
        <v>43009</v>
      </c>
      <c r="D2373" s="1">
        <v>128.93</v>
      </c>
      <c r="E2373" s="1">
        <v>4.8592696189880371</v>
      </c>
      <c r="F2373" s="1">
        <v>4.8611140251159668</v>
      </c>
      <c r="G2373" s="1">
        <v>4</v>
      </c>
      <c r="H2373" s="1">
        <v>3</v>
      </c>
      <c r="I2373" s="1">
        <f t="shared" si="106"/>
        <v>4.8773831900428322</v>
      </c>
      <c r="J2373" s="1">
        <f t="shared" si="107"/>
        <v>0.99666436605594599</v>
      </c>
    </row>
    <row r="2374" spans="1:10">
      <c r="A2374" s="1">
        <v>27</v>
      </c>
      <c r="B2374" s="1" t="s">
        <v>27</v>
      </c>
      <c r="C2374" s="3">
        <v>43009</v>
      </c>
      <c r="D2374" s="1">
        <v>129.58325227963527</v>
      </c>
      <c r="E2374" s="1">
        <v>4.864323616027832</v>
      </c>
      <c r="F2374" s="1">
        <v>4.8725237846374512</v>
      </c>
      <c r="G2374" s="1">
        <v>2</v>
      </c>
      <c r="H2374" s="1">
        <v>2</v>
      </c>
      <c r="I2374" s="1">
        <f t="shared" si="106"/>
        <v>4.8773831900428322</v>
      </c>
      <c r="J2374" s="1">
        <f t="shared" si="107"/>
        <v>0.99900368594878874</v>
      </c>
    </row>
    <row r="2375" spans="1:10">
      <c r="A2375" s="1">
        <v>28</v>
      </c>
      <c r="B2375" s="1" t="s">
        <v>28</v>
      </c>
      <c r="C2375" s="3">
        <v>43009</v>
      </c>
      <c r="D2375" s="1">
        <v>130.33000000000001</v>
      </c>
      <c r="E2375" s="1">
        <v>4.8700695037841797</v>
      </c>
      <c r="F2375" s="1">
        <v>4.8865804672241211</v>
      </c>
      <c r="G2375" s="1">
        <v>2</v>
      </c>
      <c r="H2375" s="1">
        <v>2</v>
      </c>
      <c r="I2375" s="1">
        <f t="shared" si="106"/>
        <v>4.8773831900428322</v>
      </c>
      <c r="J2375" s="1">
        <f t="shared" si="107"/>
        <v>1.0018856991183438</v>
      </c>
    </row>
    <row r="2376" spans="1:10">
      <c r="A2376" s="1">
        <v>29</v>
      </c>
      <c r="B2376" s="1" t="s">
        <v>29</v>
      </c>
      <c r="C2376" s="3">
        <v>43009</v>
      </c>
      <c r="D2376" s="1">
        <v>126.54569444444445</v>
      </c>
      <c r="E2376" s="1">
        <v>4.8406033515930176</v>
      </c>
      <c r="F2376" s="1">
        <v>4.8485326766967773</v>
      </c>
      <c r="G2376" s="1">
        <v>5</v>
      </c>
      <c r="H2376" s="1">
        <v>4</v>
      </c>
      <c r="I2376" s="1">
        <f t="shared" si="106"/>
        <v>4.8773831900428322</v>
      </c>
      <c r="J2376" s="1">
        <f t="shared" si="107"/>
        <v>0.99408483766357481</v>
      </c>
    </row>
    <row r="2377" spans="1:10">
      <c r="A2377" s="1">
        <v>30</v>
      </c>
      <c r="B2377" s="1" t="s">
        <v>30</v>
      </c>
      <c r="C2377" s="3">
        <v>43009</v>
      </c>
      <c r="D2377" s="1">
        <v>128.18</v>
      </c>
      <c r="E2377" s="1">
        <v>4.8534355163574219</v>
      </c>
      <c r="F2377" s="1">
        <v>4.8642668724060059</v>
      </c>
      <c r="G2377" s="1">
        <v>4</v>
      </c>
      <c r="H2377" s="1">
        <v>3</v>
      </c>
      <c r="I2377" s="1">
        <f t="shared" si="106"/>
        <v>4.8773831900428322</v>
      </c>
      <c r="J2377" s="1">
        <f t="shared" si="107"/>
        <v>0.9973107879521127</v>
      </c>
    </row>
    <row r="2378" spans="1:10">
      <c r="A2378" s="1">
        <v>31</v>
      </c>
      <c r="B2378" s="1" t="s">
        <v>31</v>
      </c>
      <c r="C2378" s="3">
        <v>43009</v>
      </c>
      <c r="D2378" s="1">
        <v>133.75685393258428</v>
      </c>
      <c r="E2378" s="1">
        <v>4.8960237503051758</v>
      </c>
      <c r="F2378" s="1">
        <v>4.9028825759887695</v>
      </c>
      <c r="G2378" s="1">
        <v>2</v>
      </c>
      <c r="H2378" s="1">
        <v>2</v>
      </c>
      <c r="I2378" s="1">
        <f t="shared" si="106"/>
        <v>4.8773831900428322</v>
      </c>
      <c r="J2378" s="1">
        <f t="shared" si="107"/>
        <v>1.0052280874707558</v>
      </c>
    </row>
    <row r="2379" spans="1:10">
      <c r="A2379" s="1">
        <v>32</v>
      </c>
      <c r="B2379" s="1" t="s">
        <v>32</v>
      </c>
      <c r="C2379" s="3">
        <v>43009</v>
      </c>
      <c r="D2379" s="1">
        <v>127.24616161616163</v>
      </c>
      <c r="E2379" s="1">
        <v>4.8461236953735352</v>
      </c>
      <c r="F2379" s="1">
        <v>4.8511700630187988</v>
      </c>
      <c r="G2379" s="1">
        <v>4</v>
      </c>
      <c r="H2379" s="1">
        <v>3</v>
      </c>
      <c r="I2379" s="1">
        <f t="shared" si="106"/>
        <v>4.8773831900428322</v>
      </c>
      <c r="J2379" s="1">
        <f t="shared" si="107"/>
        <v>0.99462557564114562</v>
      </c>
    </row>
    <row r="2380" spans="1:10">
      <c r="A2380" s="1">
        <v>33</v>
      </c>
      <c r="B2380" s="1" t="s">
        <v>33</v>
      </c>
      <c r="C2380" s="3">
        <v>43009</v>
      </c>
      <c r="D2380" s="1">
        <v>135.17268907563025</v>
      </c>
      <c r="E2380" s="1">
        <v>4.9065532684326172</v>
      </c>
      <c r="F2380" s="1">
        <v>4.9021220207214355</v>
      </c>
      <c r="G2380" s="1">
        <v>2</v>
      </c>
      <c r="H2380" s="1">
        <v>2</v>
      </c>
      <c r="I2380" s="1">
        <f t="shared" si="106"/>
        <v>4.8773831900428322</v>
      </c>
      <c r="J2380" s="1">
        <f t="shared" si="107"/>
        <v>1.0050721523642243</v>
      </c>
    </row>
    <row r="2381" spans="1:10">
      <c r="A2381" s="1">
        <v>34</v>
      </c>
      <c r="B2381" s="1" t="s">
        <v>34</v>
      </c>
      <c r="C2381" s="3">
        <v>43009</v>
      </c>
      <c r="D2381" s="1">
        <v>126.98</v>
      </c>
      <c r="E2381" s="1">
        <v>4.844029426574707</v>
      </c>
      <c r="F2381" s="1">
        <v>4.8476409912109375</v>
      </c>
      <c r="G2381" s="1">
        <v>5</v>
      </c>
      <c r="H2381" s="1">
        <v>4</v>
      </c>
      <c r="I2381" s="1">
        <f t="shared" si="106"/>
        <v>4.8773831900428322</v>
      </c>
      <c r="J2381" s="1">
        <f t="shared" si="107"/>
        <v>0.9939020171938483</v>
      </c>
    </row>
    <row r="2382" spans="1:10">
      <c r="A2382" s="1">
        <v>1</v>
      </c>
      <c r="B2382" s="1" t="s">
        <v>1</v>
      </c>
      <c r="C2382" s="3">
        <v>43040</v>
      </c>
      <c r="D2382" s="1">
        <v>125.74456790123457</v>
      </c>
      <c r="E2382" s="1">
        <v>4.8342528343200684</v>
      </c>
      <c r="F2382" s="1">
        <v>4.830695629119873</v>
      </c>
      <c r="G2382" s="1">
        <v>5</v>
      </c>
      <c r="H2382" s="1">
        <v>4</v>
      </c>
      <c r="I2382" s="1">
        <f>AVERAGE(F2382:F2415)</f>
        <v>4.8800081365248733</v>
      </c>
      <c r="J2382" s="1">
        <f t="shared" si="107"/>
        <v>0.98989499483906263</v>
      </c>
    </row>
    <row r="2383" spans="1:10">
      <c r="A2383" s="1">
        <v>2</v>
      </c>
      <c r="B2383" s="1" t="s">
        <v>2</v>
      </c>
      <c r="C2383" s="3">
        <v>43040</v>
      </c>
      <c r="D2383" s="1">
        <v>127.85961702127659</v>
      </c>
      <c r="E2383" s="1">
        <v>4.8509330749511719</v>
      </c>
      <c r="F2383" s="1">
        <v>4.8614835739135742</v>
      </c>
      <c r="G2383" s="1">
        <v>4</v>
      </c>
      <c r="H2383" s="1">
        <v>3</v>
      </c>
      <c r="I2383" s="1">
        <f>I2382</f>
        <v>4.8800081365248733</v>
      </c>
      <c r="J2383" s="1">
        <f t="shared" si="107"/>
        <v>0.99620398940062205</v>
      </c>
    </row>
    <row r="2384" spans="1:10">
      <c r="A2384" s="1">
        <v>3</v>
      </c>
      <c r="B2384" s="1" t="s">
        <v>3</v>
      </c>
      <c r="C2384" s="3">
        <v>43040</v>
      </c>
      <c r="D2384" s="1">
        <v>135.97685185185185</v>
      </c>
      <c r="E2384" s="1">
        <v>4.9124846458435059</v>
      </c>
      <c r="F2384" s="1">
        <v>4.9220595359802246</v>
      </c>
      <c r="G2384" s="1">
        <v>1</v>
      </c>
      <c r="H2384" s="1">
        <v>1</v>
      </c>
      <c r="I2384" s="1">
        <f t="shared" ref="I2384:I2415" si="108">I2383</f>
        <v>4.8800081365248733</v>
      </c>
      <c r="J2384" s="1">
        <f t="shared" si="107"/>
        <v>1.0086170756848978</v>
      </c>
    </row>
    <row r="2385" spans="1:10">
      <c r="A2385" s="1">
        <v>4</v>
      </c>
      <c r="B2385" s="1" t="s">
        <v>4</v>
      </c>
      <c r="C2385" s="3">
        <v>43040</v>
      </c>
      <c r="D2385" s="1">
        <v>137.51153558052434</v>
      </c>
      <c r="E2385" s="1">
        <v>4.9237079620361328</v>
      </c>
      <c r="F2385" s="1">
        <v>4.92877197265625</v>
      </c>
      <c r="G2385" s="1">
        <v>1</v>
      </c>
      <c r="H2385" s="1">
        <v>1</v>
      </c>
      <c r="I2385" s="1">
        <f t="shared" si="108"/>
        <v>4.8800081365248733</v>
      </c>
      <c r="J2385" s="1">
        <f t="shared" si="107"/>
        <v>1.0099925727103607</v>
      </c>
    </row>
    <row r="2386" spans="1:10">
      <c r="A2386" s="1">
        <v>5</v>
      </c>
      <c r="B2386" s="1" t="s">
        <v>5</v>
      </c>
      <c r="C2386" s="3">
        <v>43040</v>
      </c>
      <c r="D2386" s="1">
        <v>138.87</v>
      </c>
      <c r="E2386" s="1">
        <v>4.9335384368896484</v>
      </c>
      <c r="F2386" s="1">
        <v>4.9386882781982422</v>
      </c>
      <c r="G2386" s="1">
        <v>1</v>
      </c>
      <c r="H2386" s="1">
        <v>1</v>
      </c>
      <c r="I2386" s="1">
        <f t="shared" si="108"/>
        <v>4.8800081365248733</v>
      </c>
      <c r="J2386" s="1">
        <f t="shared" si="107"/>
        <v>1.0120245991464998</v>
      </c>
    </row>
    <row r="2387" spans="1:10">
      <c r="A2387" s="1">
        <v>6</v>
      </c>
      <c r="B2387" s="1" t="s">
        <v>6</v>
      </c>
      <c r="C2387" s="3">
        <v>43040</v>
      </c>
      <c r="D2387" s="1">
        <v>126.08</v>
      </c>
      <c r="E2387" s="1">
        <v>4.836916446685791</v>
      </c>
      <c r="F2387" s="1">
        <v>4.8388848304748535</v>
      </c>
      <c r="G2387" s="1">
        <v>5</v>
      </c>
      <c r="H2387" s="1">
        <v>4</v>
      </c>
      <c r="I2387" s="1">
        <f t="shared" si="108"/>
        <v>4.8800081365248733</v>
      </c>
      <c r="J2387" s="1">
        <f t="shared" si="107"/>
        <v>0.99157310707286972</v>
      </c>
    </row>
    <row r="2388" spans="1:10">
      <c r="A2388" s="1">
        <v>7</v>
      </c>
      <c r="B2388" s="1" t="s">
        <v>7</v>
      </c>
      <c r="C2388" s="3">
        <v>43040</v>
      </c>
      <c r="D2388" s="1">
        <v>127.27500000000001</v>
      </c>
      <c r="E2388" s="1">
        <v>4.8463501930236816</v>
      </c>
      <c r="F2388" s="1">
        <v>4.8611078262329102</v>
      </c>
      <c r="G2388" s="1">
        <v>4</v>
      </c>
      <c r="H2388" s="1">
        <v>3</v>
      </c>
      <c r="I2388" s="1">
        <f t="shared" si="108"/>
        <v>4.8800081365248733</v>
      </c>
      <c r="J2388" s="1">
        <f t="shared" si="107"/>
        <v>0.99612699205345545</v>
      </c>
    </row>
    <row r="2389" spans="1:10">
      <c r="A2389" s="1">
        <v>8</v>
      </c>
      <c r="B2389" s="1" t="s">
        <v>8</v>
      </c>
      <c r="C2389" s="3">
        <v>43040</v>
      </c>
      <c r="D2389" s="1">
        <v>130.12</v>
      </c>
      <c r="E2389" s="1">
        <v>4.8684573173522949</v>
      </c>
      <c r="F2389" s="1">
        <v>4.8744173049926758</v>
      </c>
      <c r="G2389" s="1">
        <v>3</v>
      </c>
      <c r="H2389" s="1">
        <v>2</v>
      </c>
      <c r="I2389" s="1">
        <f t="shared" si="108"/>
        <v>4.8800081365248733</v>
      </c>
      <c r="J2389" s="1">
        <f t="shared" si="107"/>
        <v>0.99885433971096227</v>
      </c>
    </row>
    <row r="2390" spans="1:10">
      <c r="A2390" s="1">
        <v>9</v>
      </c>
      <c r="B2390" s="1" t="s">
        <v>9</v>
      </c>
      <c r="C2390" s="3">
        <v>43040</v>
      </c>
      <c r="D2390" s="1">
        <v>128.72599999999997</v>
      </c>
      <c r="E2390" s="1">
        <v>4.8576860427856445</v>
      </c>
      <c r="F2390" s="1">
        <v>4.8645305633544922</v>
      </c>
      <c r="G2390" s="1">
        <v>4</v>
      </c>
      <c r="H2390" s="1">
        <v>3</v>
      </c>
      <c r="I2390" s="1">
        <f t="shared" si="108"/>
        <v>4.8800081365248733</v>
      </c>
      <c r="J2390" s="1">
        <f t="shared" si="107"/>
        <v>0.99682837144173231</v>
      </c>
    </row>
    <row r="2391" spans="1:10">
      <c r="A2391" s="1">
        <v>10</v>
      </c>
      <c r="B2391" s="1" t="s">
        <v>10</v>
      </c>
      <c r="C2391" s="3">
        <v>43040</v>
      </c>
      <c r="D2391" s="1">
        <v>128.15560777957859</v>
      </c>
      <c r="E2391" s="1">
        <v>4.8532452583312988</v>
      </c>
      <c r="F2391" s="1">
        <v>4.8592076301574707</v>
      </c>
      <c r="G2391" s="1">
        <v>4</v>
      </c>
      <c r="H2391" s="1">
        <v>3</v>
      </c>
      <c r="I2391" s="1">
        <f t="shared" si="108"/>
        <v>4.8800081365248733</v>
      </c>
      <c r="J2391" s="1">
        <f t="shared" si="107"/>
        <v>0.99573760826099467</v>
      </c>
    </row>
    <row r="2392" spans="1:10">
      <c r="A2392" s="1">
        <v>11</v>
      </c>
      <c r="B2392" s="1" t="s">
        <v>11</v>
      </c>
      <c r="C2392" s="3">
        <v>43040</v>
      </c>
      <c r="D2392" s="1">
        <v>128.42084485407065</v>
      </c>
      <c r="E2392" s="1">
        <v>4.8553128242492676</v>
      </c>
      <c r="F2392" s="1">
        <v>4.8612170219421387</v>
      </c>
      <c r="G2392" s="1">
        <v>4</v>
      </c>
      <c r="H2392" s="1">
        <v>3</v>
      </c>
      <c r="I2392" s="1">
        <f t="shared" si="108"/>
        <v>4.8800081365248733</v>
      </c>
      <c r="J2392" s="1">
        <f t="shared" si="107"/>
        <v>0.99614936818607114</v>
      </c>
    </row>
    <row r="2393" spans="1:10">
      <c r="A2393" s="1">
        <v>12</v>
      </c>
      <c r="B2393" s="1" t="s">
        <v>12</v>
      </c>
      <c r="C2393" s="3">
        <v>43040</v>
      </c>
      <c r="D2393" s="1">
        <v>129.17714559386971</v>
      </c>
      <c r="E2393" s="1">
        <v>4.8611845970153809</v>
      </c>
      <c r="F2393" s="1">
        <v>4.864985466003418</v>
      </c>
      <c r="G2393" s="1">
        <v>4</v>
      </c>
      <c r="H2393" s="1">
        <v>3</v>
      </c>
      <c r="I2393" s="1">
        <f t="shared" si="108"/>
        <v>4.8800081365248733</v>
      </c>
      <c r="J2393" s="1">
        <f t="shared" si="107"/>
        <v>0.99692158904223604</v>
      </c>
    </row>
    <row r="2394" spans="1:10">
      <c r="A2394" s="1">
        <v>13</v>
      </c>
      <c r="B2394" s="1" t="s">
        <v>13</v>
      </c>
      <c r="C2394" s="3">
        <v>43040</v>
      </c>
      <c r="D2394" s="1">
        <v>137.815</v>
      </c>
      <c r="E2394" s="1">
        <v>4.9259123802185059</v>
      </c>
      <c r="F2394" s="1">
        <v>4.934760570526123</v>
      </c>
      <c r="G2394" s="1">
        <v>1</v>
      </c>
      <c r="H2394" s="1">
        <v>1</v>
      </c>
      <c r="I2394" s="1">
        <f t="shared" si="108"/>
        <v>4.8800081365248733</v>
      </c>
      <c r="J2394" s="1">
        <f t="shared" si="107"/>
        <v>1.0112197423589215</v>
      </c>
    </row>
    <row r="2395" spans="1:10">
      <c r="A2395" s="1">
        <v>14</v>
      </c>
      <c r="B2395" s="1" t="s">
        <v>14</v>
      </c>
      <c r="C2395" s="3">
        <v>43040</v>
      </c>
      <c r="D2395" s="1">
        <v>130.00966442953018</v>
      </c>
      <c r="E2395" s="1">
        <v>4.8676090240478516</v>
      </c>
      <c r="F2395" s="1">
        <v>4.872715950012207</v>
      </c>
      <c r="G2395" s="1">
        <v>3</v>
      </c>
      <c r="H2395" s="1">
        <v>2</v>
      </c>
      <c r="I2395" s="1">
        <f t="shared" si="108"/>
        <v>4.8800081365248733</v>
      </c>
      <c r="J2395" s="1">
        <f t="shared" si="107"/>
        <v>0.99850570197658339</v>
      </c>
    </row>
    <row r="2396" spans="1:10">
      <c r="A2396" s="1">
        <v>15</v>
      </c>
      <c r="B2396" s="1" t="s">
        <v>15</v>
      </c>
      <c r="C2396" s="3">
        <v>43040</v>
      </c>
      <c r="D2396" s="1">
        <v>127.75901408450704</v>
      </c>
      <c r="E2396" s="1">
        <v>4.8501458168029785</v>
      </c>
      <c r="F2396" s="1">
        <v>4.8602752685546875</v>
      </c>
      <c r="G2396" s="1">
        <v>4</v>
      </c>
      <c r="H2396" s="1">
        <v>3</v>
      </c>
      <c r="I2396" s="1">
        <f t="shared" si="108"/>
        <v>4.8800081365248733</v>
      </c>
      <c r="J2396" s="1">
        <f t="shared" si="107"/>
        <v>0.995956386256307</v>
      </c>
    </row>
    <row r="2397" spans="1:10">
      <c r="A2397" s="1">
        <v>16</v>
      </c>
      <c r="B2397" s="1" t="s">
        <v>16</v>
      </c>
      <c r="C2397" s="3">
        <v>43040</v>
      </c>
      <c r="D2397" s="1">
        <v>132.75347826086957</v>
      </c>
      <c r="E2397" s="1">
        <v>4.8884940147399902</v>
      </c>
      <c r="F2397" s="1">
        <v>4.8993563652038574</v>
      </c>
      <c r="G2397" s="1">
        <v>2</v>
      </c>
      <c r="H2397" s="1">
        <v>2</v>
      </c>
      <c r="I2397" s="1">
        <f t="shared" si="108"/>
        <v>4.8800081365248733</v>
      </c>
      <c r="J2397" s="1">
        <f t="shared" si="107"/>
        <v>1.0039647943482246</v>
      </c>
    </row>
    <row r="2398" spans="1:10">
      <c r="A2398" s="1">
        <v>17</v>
      </c>
      <c r="B2398" s="1" t="s">
        <v>17</v>
      </c>
      <c r="C2398" s="3">
        <v>43040</v>
      </c>
      <c r="D2398" s="1">
        <v>139.16999999999999</v>
      </c>
      <c r="E2398" s="1">
        <v>4.9356961250305176</v>
      </c>
      <c r="F2398" s="1">
        <v>4.951909065246582</v>
      </c>
      <c r="G2398" s="1">
        <v>1</v>
      </c>
      <c r="H2398" s="1">
        <v>1</v>
      </c>
      <c r="I2398" s="1">
        <f t="shared" si="108"/>
        <v>4.8800081365248733</v>
      </c>
      <c r="J2398" s="1">
        <f t="shared" si="107"/>
        <v>1.0147337723032794</v>
      </c>
    </row>
    <row r="2399" spans="1:10">
      <c r="A2399" s="1">
        <v>18</v>
      </c>
      <c r="B2399" s="1" t="s">
        <v>18</v>
      </c>
      <c r="C2399" s="3">
        <v>43040</v>
      </c>
      <c r="D2399" s="1">
        <v>130.96391459074732</v>
      </c>
      <c r="E2399" s="1">
        <v>4.8749217987060547</v>
      </c>
      <c r="F2399" s="1">
        <v>4.8765430450439453</v>
      </c>
      <c r="G2399" s="1">
        <v>3</v>
      </c>
      <c r="H2399" s="1">
        <v>2</v>
      </c>
      <c r="I2399" s="1">
        <f t="shared" si="108"/>
        <v>4.8800081365248733</v>
      </c>
      <c r="J2399" s="1">
        <f t="shared" si="107"/>
        <v>0.99928994145419692</v>
      </c>
    </row>
    <row r="2400" spans="1:10">
      <c r="A2400" s="1">
        <v>19</v>
      </c>
      <c r="B2400" s="1" t="s">
        <v>19</v>
      </c>
      <c r="C2400" s="3">
        <v>43040</v>
      </c>
      <c r="D2400" s="1">
        <v>131.6097461928934</v>
      </c>
      <c r="E2400" s="1">
        <v>4.8798408508300781</v>
      </c>
      <c r="F2400" s="1">
        <v>4.8852119445800781</v>
      </c>
      <c r="G2400" s="1">
        <v>3</v>
      </c>
      <c r="H2400" s="1">
        <v>2</v>
      </c>
      <c r="I2400" s="1">
        <f t="shared" si="108"/>
        <v>4.8800081365248733</v>
      </c>
      <c r="J2400" s="1">
        <f t="shared" si="107"/>
        <v>1.0010663523317218</v>
      </c>
    </row>
    <row r="2401" spans="1:10">
      <c r="A2401" s="1">
        <v>20</v>
      </c>
      <c r="B2401" s="1" t="s">
        <v>20</v>
      </c>
      <c r="C2401" s="3">
        <v>43040</v>
      </c>
      <c r="D2401" s="1">
        <v>131.15</v>
      </c>
      <c r="E2401" s="1">
        <v>4.8763418197631836</v>
      </c>
      <c r="F2401" s="1">
        <v>4.8994598388671875</v>
      </c>
      <c r="G2401" s="1">
        <v>2</v>
      </c>
      <c r="H2401" s="1">
        <v>2</v>
      </c>
      <c r="I2401" s="1">
        <f t="shared" si="108"/>
        <v>4.8800081365248733</v>
      </c>
      <c r="J2401" s="1">
        <f t="shared" si="107"/>
        <v>1.0039859979324064</v>
      </c>
    </row>
    <row r="2402" spans="1:10">
      <c r="A2402" s="1">
        <v>21</v>
      </c>
      <c r="B2402" s="1" t="s">
        <v>21</v>
      </c>
      <c r="C2402" s="3">
        <v>43040</v>
      </c>
      <c r="D2402" s="1">
        <v>127.40333333333334</v>
      </c>
      <c r="E2402" s="1">
        <v>4.8473577499389648</v>
      </c>
      <c r="F2402" s="1">
        <v>4.8626580238342285</v>
      </c>
      <c r="G2402" s="1">
        <v>4</v>
      </c>
      <c r="H2402" s="1">
        <v>3</v>
      </c>
      <c r="I2402" s="1">
        <f t="shared" si="108"/>
        <v>4.8800081365248733</v>
      </c>
      <c r="J2402" s="1">
        <f t="shared" si="107"/>
        <v>0.99644465496670254</v>
      </c>
    </row>
    <row r="2403" spans="1:10">
      <c r="A2403" s="1">
        <v>22</v>
      </c>
      <c r="B2403" s="1" t="s">
        <v>22</v>
      </c>
      <c r="C2403" s="3">
        <v>43040</v>
      </c>
      <c r="D2403" s="1">
        <v>128.79824561403507</v>
      </c>
      <c r="E2403" s="1">
        <v>4.8582472801208496</v>
      </c>
      <c r="F2403" s="1">
        <v>4.8641295433044434</v>
      </c>
      <c r="G2403" s="1">
        <v>4</v>
      </c>
      <c r="H2403" s="1">
        <v>3</v>
      </c>
      <c r="I2403" s="1">
        <f t="shared" si="108"/>
        <v>4.8800081365248733</v>
      </c>
      <c r="J2403" s="1">
        <f t="shared" si="107"/>
        <v>0.99674619533898212</v>
      </c>
    </row>
    <row r="2404" spans="1:10">
      <c r="A2404" s="1">
        <v>23</v>
      </c>
      <c r="B2404" s="1" t="s">
        <v>23</v>
      </c>
      <c r="C2404" s="3">
        <v>43040</v>
      </c>
      <c r="D2404" s="1">
        <v>129.09970588235294</v>
      </c>
      <c r="E2404" s="1">
        <v>4.8605852127075195</v>
      </c>
      <c r="F2404" s="1">
        <v>4.8696761131286621</v>
      </c>
      <c r="G2404" s="1">
        <v>4</v>
      </c>
      <c r="H2404" s="1">
        <v>3</v>
      </c>
      <c r="I2404" s="1">
        <f t="shared" si="108"/>
        <v>4.8800081365248733</v>
      </c>
      <c r="J2404" s="1">
        <f t="shared" si="107"/>
        <v>0.99788278562101562</v>
      </c>
    </row>
    <row r="2405" spans="1:10">
      <c r="A2405" s="1">
        <v>24</v>
      </c>
      <c r="B2405" s="1" t="s">
        <v>24</v>
      </c>
      <c r="C2405" s="3">
        <v>43040</v>
      </c>
      <c r="D2405" s="1">
        <v>129.77524590163935</v>
      </c>
      <c r="E2405" s="1">
        <v>4.8658041954040527</v>
      </c>
      <c r="F2405" s="1">
        <v>4.8919782638549805</v>
      </c>
      <c r="G2405" s="1">
        <v>2</v>
      </c>
      <c r="H2405" s="1">
        <v>2</v>
      </c>
      <c r="I2405" s="1">
        <f t="shared" si="108"/>
        <v>4.8800081365248733</v>
      </c>
      <c r="J2405" s="1">
        <f t="shared" si="107"/>
        <v>1.0024528908549384</v>
      </c>
    </row>
    <row r="2406" spans="1:10">
      <c r="A2406" s="1">
        <v>25</v>
      </c>
      <c r="B2406" s="1" t="s">
        <v>25</v>
      </c>
      <c r="C2406" s="3">
        <v>43040</v>
      </c>
      <c r="D2406" s="1">
        <v>132.77021739130436</v>
      </c>
      <c r="E2406" s="1">
        <v>4.8886198997497559</v>
      </c>
      <c r="F2406" s="1">
        <v>4.8852419853210449</v>
      </c>
      <c r="G2406" s="1">
        <v>3</v>
      </c>
      <c r="H2406" s="1">
        <v>2</v>
      </c>
      <c r="I2406" s="1">
        <f t="shared" si="108"/>
        <v>4.8800081365248733</v>
      </c>
      <c r="J2406" s="1">
        <f t="shared" si="107"/>
        <v>1.0010725082110004</v>
      </c>
    </row>
    <row r="2407" spans="1:10">
      <c r="A2407" s="1">
        <v>26</v>
      </c>
      <c r="B2407" s="1" t="s">
        <v>26</v>
      </c>
      <c r="C2407" s="3">
        <v>43040</v>
      </c>
      <c r="D2407" s="1">
        <v>129.51</v>
      </c>
      <c r="E2407" s="1">
        <v>4.8637580871582031</v>
      </c>
      <c r="F2407" s="1">
        <v>4.8633356094360352</v>
      </c>
      <c r="G2407" s="1">
        <v>4</v>
      </c>
      <c r="H2407" s="1">
        <v>3</v>
      </c>
      <c r="I2407" s="1">
        <f t="shared" si="108"/>
        <v>4.8800081365248733</v>
      </c>
      <c r="J2407" s="1">
        <f t="shared" si="107"/>
        <v>0.99658350424376319</v>
      </c>
    </row>
    <row r="2408" spans="1:10">
      <c r="A2408" s="1">
        <v>27</v>
      </c>
      <c r="B2408" s="1" t="s">
        <v>27</v>
      </c>
      <c r="C2408" s="3">
        <v>43040</v>
      </c>
      <c r="D2408" s="1">
        <v>129.94440729483281</v>
      </c>
      <c r="E2408" s="1">
        <v>4.8671069145202637</v>
      </c>
      <c r="F2408" s="1">
        <v>4.8755106925964355</v>
      </c>
      <c r="G2408" s="1">
        <v>2</v>
      </c>
      <c r="H2408" s="1">
        <v>2</v>
      </c>
      <c r="I2408" s="1">
        <f t="shared" si="108"/>
        <v>4.8800081365248733</v>
      </c>
      <c r="J2408" s="1">
        <f t="shared" si="107"/>
        <v>0.99907839417422761</v>
      </c>
    </row>
    <row r="2409" spans="1:10">
      <c r="A2409" s="1">
        <v>28</v>
      </c>
      <c r="B2409" s="1" t="s">
        <v>28</v>
      </c>
      <c r="C2409" s="3">
        <v>43040</v>
      </c>
      <c r="D2409" s="1">
        <v>130.15</v>
      </c>
      <c r="E2409" s="1">
        <v>4.868687629699707</v>
      </c>
      <c r="F2409" s="1">
        <v>4.8899760246276855</v>
      </c>
      <c r="G2409" s="1">
        <v>2</v>
      </c>
      <c r="H2409" s="1">
        <v>2</v>
      </c>
      <c r="I2409" s="1">
        <f t="shared" si="108"/>
        <v>4.8800081365248733</v>
      </c>
      <c r="J2409" s="1">
        <f t="shared" si="107"/>
        <v>1.0020425966154045</v>
      </c>
    </row>
    <row r="2410" spans="1:10">
      <c r="A2410" s="1">
        <v>29</v>
      </c>
      <c r="B2410" s="1" t="s">
        <v>29</v>
      </c>
      <c r="C2410" s="3">
        <v>43040</v>
      </c>
      <c r="D2410" s="1">
        <v>126.37166666666667</v>
      </c>
      <c r="E2410" s="1">
        <v>4.8392271995544434</v>
      </c>
      <c r="F2410" s="1">
        <v>4.8507981300354004</v>
      </c>
      <c r="G2410" s="1">
        <v>5</v>
      </c>
      <c r="H2410" s="1">
        <v>4</v>
      </c>
      <c r="I2410" s="1">
        <f t="shared" si="108"/>
        <v>4.8800081365248733</v>
      </c>
      <c r="J2410" s="1">
        <f t="shared" si="107"/>
        <v>0.99401435291247819</v>
      </c>
    </row>
    <row r="2411" spans="1:10">
      <c r="A2411" s="1">
        <v>30</v>
      </c>
      <c r="B2411" s="1" t="s">
        <v>30</v>
      </c>
      <c r="C2411" s="3">
        <v>43040</v>
      </c>
      <c r="D2411" s="1">
        <v>128.06</v>
      </c>
      <c r="E2411" s="1">
        <v>4.8524990081787109</v>
      </c>
      <c r="F2411" s="1">
        <v>4.8665709495544434</v>
      </c>
      <c r="G2411" s="1">
        <v>4</v>
      </c>
      <c r="H2411" s="1">
        <v>3</v>
      </c>
      <c r="I2411" s="1">
        <f t="shared" si="108"/>
        <v>4.8800081365248733</v>
      </c>
      <c r="J2411" s="1">
        <f t="shared" si="107"/>
        <v>0.99724648267082627</v>
      </c>
    </row>
    <row r="2412" spans="1:10">
      <c r="A2412" s="1">
        <v>31</v>
      </c>
      <c r="B2412" s="1" t="s">
        <v>31</v>
      </c>
      <c r="C2412" s="3">
        <v>43040</v>
      </c>
      <c r="D2412" s="1">
        <v>134.36842696629213</v>
      </c>
      <c r="E2412" s="1">
        <v>4.9005856513977051</v>
      </c>
      <c r="F2412" s="1">
        <v>4.9053378105163574</v>
      </c>
      <c r="G2412" s="1">
        <v>2</v>
      </c>
      <c r="H2412" s="1">
        <v>2</v>
      </c>
      <c r="I2412" s="1">
        <f t="shared" si="108"/>
        <v>4.8800081365248733</v>
      </c>
      <c r="J2412" s="1">
        <f t="shared" si="107"/>
        <v>1.005190498311243</v>
      </c>
    </row>
    <row r="2413" spans="1:10">
      <c r="A2413" s="1">
        <v>32</v>
      </c>
      <c r="B2413" s="1" t="s">
        <v>32</v>
      </c>
      <c r="C2413" s="3">
        <v>43040</v>
      </c>
      <c r="D2413" s="1">
        <v>127.73313131313132</v>
      </c>
      <c r="E2413" s="1">
        <v>4.8499431610107422</v>
      </c>
      <c r="F2413" s="1">
        <v>4.8536524772644043</v>
      </c>
      <c r="G2413" s="1">
        <v>4</v>
      </c>
      <c r="H2413" s="1">
        <v>3</v>
      </c>
      <c r="I2413" s="1">
        <f t="shared" si="108"/>
        <v>4.8800081365248733</v>
      </c>
      <c r="J2413" s="1">
        <f t="shared" si="107"/>
        <v>0.99459925915631009</v>
      </c>
    </row>
    <row r="2414" spans="1:10">
      <c r="A2414" s="1">
        <v>33</v>
      </c>
      <c r="B2414" s="1" t="s">
        <v>33</v>
      </c>
      <c r="C2414" s="3">
        <v>43040</v>
      </c>
      <c r="D2414" s="1">
        <v>135.74634453781513</v>
      </c>
      <c r="E2414" s="1">
        <v>4.9107880592346191</v>
      </c>
      <c r="F2414" s="1">
        <v>4.9049787521362305</v>
      </c>
      <c r="G2414" s="1">
        <v>2</v>
      </c>
      <c r="H2414" s="1">
        <v>2</v>
      </c>
      <c r="I2414" s="1">
        <f t="shared" si="108"/>
        <v>4.8800081365248733</v>
      </c>
      <c r="J2414" s="1">
        <f t="shared" si="107"/>
        <v>1.0051169208970088</v>
      </c>
    </row>
    <row r="2415" spans="1:10">
      <c r="A2415" s="1">
        <v>34</v>
      </c>
      <c r="B2415" s="1" t="s">
        <v>34</v>
      </c>
      <c r="C2415" s="3">
        <v>43040</v>
      </c>
      <c r="D2415" s="1">
        <v>127.24</v>
      </c>
      <c r="E2415" s="1">
        <v>4.8460750579833984</v>
      </c>
      <c r="F2415" s="1">
        <v>4.8501505851745605</v>
      </c>
      <c r="G2415" s="1">
        <v>5</v>
      </c>
      <c r="H2415" s="1">
        <v>4</v>
      </c>
      <c r="I2415" s="1">
        <f t="shared" si="108"/>
        <v>4.8800081365248733</v>
      </c>
      <c r="J2415" s="1">
        <f t="shared" si="107"/>
        <v>0.99388165951469609</v>
      </c>
    </row>
    <row r="2416" spans="1:10">
      <c r="A2416" s="1">
        <v>1</v>
      </c>
      <c r="B2416" s="1" t="s">
        <v>1</v>
      </c>
      <c r="C2416" s="3">
        <v>43070</v>
      </c>
      <c r="D2416" s="1">
        <v>127.3346913580247</v>
      </c>
      <c r="E2416" s="1">
        <v>4.8468189239501953</v>
      </c>
      <c r="F2416" s="1">
        <v>4.8332910537719727</v>
      </c>
      <c r="G2416" s="1">
        <v>5</v>
      </c>
      <c r="H2416" s="1">
        <v>4</v>
      </c>
      <c r="I2416" s="1">
        <f>AVERAGE(F2416:F2449)</f>
        <v>4.8826068569632142</v>
      </c>
      <c r="J2416" s="1">
        <f t="shared" si="107"/>
        <v>0.98989969812521139</v>
      </c>
    </row>
    <row r="2417" spans="1:10">
      <c r="A2417" s="1">
        <v>2</v>
      </c>
      <c r="B2417" s="1" t="s">
        <v>2</v>
      </c>
      <c r="C2417" s="3">
        <v>43070</v>
      </c>
      <c r="D2417" s="1">
        <v>129.2428085106383</v>
      </c>
      <c r="E2417" s="1">
        <v>4.8616929054260254</v>
      </c>
      <c r="F2417" s="1">
        <v>4.8639826774597168</v>
      </c>
      <c r="G2417" s="1">
        <v>4</v>
      </c>
      <c r="H2417" s="1">
        <v>3</v>
      </c>
      <c r="I2417" s="1">
        <f>I2416</f>
        <v>4.8826068569632142</v>
      </c>
      <c r="J2417" s="1">
        <f t="shared" si="107"/>
        <v>0.9961856073918921</v>
      </c>
    </row>
    <row r="2418" spans="1:10">
      <c r="A2418" s="1">
        <v>3</v>
      </c>
      <c r="B2418" s="1" t="s">
        <v>3</v>
      </c>
      <c r="C2418" s="3">
        <v>43070</v>
      </c>
      <c r="D2418" s="1">
        <v>137.86833333333331</v>
      </c>
      <c r="E2418" s="1">
        <v>4.9262990951538086</v>
      </c>
      <c r="F2418" s="1">
        <v>4.9251680374145508</v>
      </c>
      <c r="G2418" s="1">
        <v>1</v>
      </c>
      <c r="H2418" s="1">
        <v>1</v>
      </c>
      <c r="I2418" s="1">
        <f t="shared" ref="I2418:I2449" si="109">I2417</f>
        <v>4.8826068569632142</v>
      </c>
      <c r="J2418" s="1">
        <f t="shared" si="107"/>
        <v>1.0087168968745945</v>
      </c>
    </row>
    <row r="2419" spans="1:10">
      <c r="A2419" s="1">
        <v>4</v>
      </c>
      <c r="B2419" s="1" t="s">
        <v>4</v>
      </c>
      <c r="C2419" s="3">
        <v>43070</v>
      </c>
      <c r="D2419" s="1">
        <v>138.47352059925095</v>
      </c>
      <c r="E2419" s="1">
        <v>4.9306793212890625</v>
      </c>
      <c r="F2419" s="1">
        <v>4.931617259979248</v>
      </c>
      <c r="G2419" s="1">
        <v>1</v>
      </c>
      <c r="H2419" s="1">
        <v>1</v>
      </c>
      <c r="I2419" s="1">
        <f t="shared" si="109"/>
        <v>4.8826068569632142</v>
      </c>
      <c r="J2419" s="1">
        <f t="shared" si="107"/>
        <v>1.0100377532846287</v>
      </c>
    </row>
    <row r="2420" spans="1:10">
      <c r="A2420" s="1">
        <v>5</v>
      </c>
      <c r="B2420" s="1" t="s">
        <v>5</v>
      </c>
      <c r="C2420" s="3">
        <v>43070</v>
      </c>
      <c r="D2420" s="1">
        <v>139.84</v>
      </c>
      <c r="E2420" s="1">
        <v>4.9404988288879395</v>
      </c>
      <c r="F2420" s="1">
        <v>4.9414801597595215</v>
      </c>
      <c r="G2420" s="1">
        <v>1</v>
      </c>
      <c r="H2420" s="1">
        <v>1</v>
      </c>
      <c r="I2420" s="1">
        <f t="shared" si="109"/>
        <v>4.8826068569632142</v>
      </c>
      <c r="J2420" s="1">
        <f t="shared" si="107"/>
        <v>1.0120577602336234</v>
      </c>
    </row>
    <row r="2421" spans="1:10">
      <c r="A2421" s="1">
        <v>6</v>
      </c>
      <c r="B2421" s="1" t="s">
        <v>6</v>
      </c>
      <c r="C2421" s="3">
        <v>43070</v>
      </c>
      <c r="D2421" s="1">
        <v>127.07</v>
      </c>
      <c r="E2421" s="1">
        <v>4.8447380065917969</v>
      </c>
      <c r="F2421" s="1">
        <v>4.8412609100341797</v>
      </c>
      <c r="G2421" s="1">
        <v>5</v>
      </c>
      <c r="H2421" s="1">
        <v>4</v>
      </c>
      <c r="I2421" s="1">
        <f t="shared" si="109"/>
        <v>4.8826068569632142</v>
      </c>
      <c r="J2421" s="1">
        <f t="shared" si="107"/>
        <v>0.99153199343296095</v>
      </c>
    </row>
    <row r="2422" spans="1:10">
      <c r="A2422" s="1">
        <v>7</v>
      </c>
      <c r="B2422" s="1" t="s">
        <v>7</v>
      </c>
      <c r="C2422" s="3">
        <v>43070</v>
      </c>
      <c r="D2422" s="1">
        <v>127.53</v>
      </c>
      <c r="E2422" s="1">
        <v>4.8483514785766602</v>
      </c>
      <c r="F2422" s="1">
        <v>4.8637123107910156</v>
      </c>
      <c r="G2422" s="1">
        <v>4</v>
      </c>
      <c r="H2422" s="1">
        <v>3</v>
      </c>
      <c r="I2422" s="1">
        <f t="shared" si="109"/>
        <v>4.8826068569632142</v>
      </c>
      <c r="J2422" s="1">
        <f t="shared" si="107"/>
        <v>0.99613023396605183</v>
      </c>
    </row>
    <row r="2423" spans="1:10">
      <c r="A2423" s="1">
        <v>8</v>
      </c>
      <c r="B2423" s="1" t="s">
        <v>8</v>
      </c>
      <c r="C2423" s="3">
        <v>43070</v>
      </c>
      <c r="D2423" s="1">
        <v>130.97</v>
      </c>
      <c r="E2423" s="1">
        <v>4.8749680519104004</v>
      </c>
      <c r="F2423" s="1">
        <v>4.8770503997802734</v>
      </c>
      <c r="G2423" s="1">
        <v>3</v>
      </c>
      <c r="H2423" s="1">
        <v>2</v>
      </c>
      <c r="I2423" s="1">
        <f t="shared" si="109"/>
        <v>4.8826068569632142</v>
      </c>
      <c r="J2423" s="1">
        <f t="shared" si="107"/>
        <v>0.99886198964083772</v>
      </c>
    </row>
    <row r="2424" spans="1:10">
      <c r="A2424" s="1">
        <v>9</v>
      </c>
      <c r="B2424" s="1" t="s">
        <v>9</v>
      </c>
      <c r="C2424" s="3">
        <v>43070</v>
      </c>
      <c r="D2424" s="1">
        <v>130.52199999999999</v>
      </c>
      <c r="E2424" s="1">
        <v>4.8715419769287109</v>
      </c>
      <c r="F2424" s="1">
        <v>4.8670425415039063</v>
      </c>
      <c r="G2424" s="1">
        <v>4</v>
      </c>
      <c r="H2424" s="1">
        <v>3</v>
      </c>
      <c r="I2424" s="1">
        <f t="shared" si="109"/>
        <v>4.8826068569632142</v>
      </c>
      <c r="J2424" s="1">
        <f t="shared" si="107"/>
        <v>0.99681229394148108</v>
      </c>
    </row>
    <row r="2425" spans="1:10">
      <c r="A2425" s="1">
        <v>10</v>
      </c>
      <c r="B2425" s="1" t="s">
        <v>10</v>
      </c>
      <c r="C2425" s="3">
        <v>43070</v>
      </c>
      <c r="D2425" s="1">
        <v>128.87613722312264</v>
      </c>
      <c r="E2425" s="1">
        <v>4.8588519096374512</v>
      </c>
      <c r="F2425" s="1">
        <v>4.8619685173034668</v>
      </c>
      <c r="G2425" s="1">
        <v>4</v>
      </c>
      <c r="H2425" s="1">
        <v>3</v>
      </c>
      <c r="I2425" s="1">
        <f t="shared" si="109"/>
        <v>4.8826068569632142</v>
      </c>
      <c r="J2425" s="1">
        <f t="shared" si="107"/>
        <v>0.99577309001843672</v>
      </c>
    </row>
    <row r="2426" spans="1:10">
      <c r="A2426" s="1">
        <v>11</v>
      </c>
      <c r="B2426" s="1" t="s">
        <v>11</v>
      </c>
      <c r="C2426" s="3">
        <v>43070</v>
      </c>
      <c r="D2426" s="1">
        <v>129.33513056835636</v>
      </c>
      <c r="E2426" s="1">
        <v>4.8624067306518555</v>
      </c>
      <c r="F2426" s="1">
        <v>4.8636460304260254</v>
      </c>
      <c r="G2426" s="1">
        <v>4</v>
      </c>
      <c r="H2426" s="1">
        <v>3</v>
      </c>
      <c r="I2426" s="1">
        <f t="shared" si="109"/>
        <v>4.8826068569632142</v>
      </c>
      <c r="J2426" s="1">
        <f t="shared" si="107"/>
        <v>0.99611665917559011</v>
      </c>
    </row>
    <row r="2427" spans="1:10">
      <c r="A2427" s="1">
        <v>12</v>
      </c>
      <c r="B2427" s="1" t="s">
        <v>12</v>
      </c>
      <c r="C2427" s="3">
        <v>43070</v>
      </c>
      <c r="D2427" s="1">
        <v>130.08963601532568</v>
      </c>
      <c r="E2427" s="1">
        <v>4.8682236671447754</v>
      </c>
      <c r="F2427" s="1">
        <v>4.8674497604370117</v>
      </c>
      <c r="G2427" s="1">
        <v>4</v>
      </c>
      <c r="H2427" s="1">
        <v>3</v>
      </c>
      <c r="I2427" s="1">
        <f t="shared" si="109"/>
        <v>4.8826068569632142</v>
      </c>
      <c r="J2427" s="1">
        <f t="shared" si="107"/>
        <v>0.99689569589151206</v>
      </c>
    </row>
    <row r="2428" spans="1:10">
      <c r="A2428" s="1">
        <v>13</v>
      </c>
      <c r="B2428" s="1" t="s">
        <v>13</v>
      </c>
      <c r="C2428" s="3">
        <v>43070</v>
      </c>
      <c r="D2428" s="1">
        <v>138.58226562499999</v>
      </c>
      <c r="E2428" s="1">
        <v>4.9314641952514648</v>
      </c>
      <c r="F2428" s="1">
        <v>4.9377040863037109</v>
      </c>
      <c r="G2428" s="1">
        <v>1</v>
      </c>
      <c r="H2428" s="1">
        <v>1</v>
      </c>
      <c r="I2428" s="1">
        <f t="shared" si="109"/>
        <v>4.8826068569632142</v>
      </c>
      <c r="J2428" s="1">
        <f t="shared" si="107"/>
        <v>1.0112843878187574</v>
      </c>
    </row>
    <row r="2429" spans="1:10">
      <c r="A2429" s="1">
        <v>14</v>
      </c>
      <c r="B2429" s="1" t="s">
        <v>14</v>
      </c>
      <c r="C2429" s="3">
        <v>43070</v>
      </c>
      <c r="D2429" s="1">
        <v>131.06718120805368</v>
      </c>
      <c r="E2429" s="1">
        <v>4.8757100105285645</v>
      </c>
      <c r="F2429" s="1">
        <v>4.8755340576171875</v>
      </c>
      <c r="G2429" s="1">
        <v>3</v>
      </c>
      <c r="H2429" s="1">
        <v>2</v>
      </c>
      <c r="I2429" s="1">
        <f t="shared" si="109"/>
        <v>4.8826068569632142</v>
      </c>
      <c r="J2429" s="1">
        <f t="shared" si="107"/>
        <v>0.99855142968638977</v>
      </c>
    </row>
    <row r="2430" spans="1:10">
      <c r="A2430" s="1">
        <v>15</v>
      </c>
      <c r="B2430" s="1" t="s">
        <v>15</v>
      </c>
      <c r="C2430" s="3">
        <v>43070</v>
      </c>
      <c r="D2430" s="1">
        <v>128.59140845070422</v>
      </c>
      <c r="E2430" s="1">
        <v>4.8566398620605469</v>
      </c>
      <c r="F2430" s="1">
        <v>4.8630156517028809</v>
      </c>
      <c r="G2430" s="1">
        <v>4</v>
      </c>
      <c r="H2430" s="1">
        <v>3</v>
      </c>
      <c r="I2430" s="1">
        <f t="shared" si="109"/>
        <v>4.8826068569632142</v>
      </c>
      <c r="J2430" s="1">
        <f t="shared" si="107"/>
        <v>0.99598755217565926</v>
      </c>
    </row>
    <row r="2431" spans="1:10">
      <c r="A2431" s="1">
        <v>16</v>
      </c>
      <c r="B2431" s="1" t="s">
        <v>16</v>
      </c>
      <c r="C2431" s="3">
        <v>43070</v>
      </c>
      <c r="D2431" s="1">
        <v>134.11478260869566</v>
      </c>
      <c r="E2431" s="1">
        <v>4.8986959457397461</v>
      </c>
      <c r="F2431" s="1">
        <v>4.9019012451171875</v>
      </c>
      <c r="G2431" s="1">
        <v>2</v>
      </c>
      <c r="H2431" s="1">
        <v>2</v>
      </c>
      <c r="I2431" s="1">
        <f t="shared" si="109"/>
        <v>4.8826068569632142</v>
      </c>
      <c r="J2431" s="1">
        <f t="shared" si="107"/>
        <v>1.0039516571207157</v>
      </c>
    </row>
    <row r="2432" spans="1:10">
      <c r="A2432" s="1">
        <v>17</v>
      </c>
      <c r="B2432" s="1" t="s">
        <v>17</v>
      </c>
      <c r="C2432" s="3">
        <v>43070</v>
      </c>
      <c r="D2432" s="1">
        <v>140.38</v>
      </c>
      <c r="E2432" s="1">
        <v>4.9443531036376953</v>
      </c>
      <c r="F2432" s="1">
        <v>4.9545798301696777</v>
      </c>
      <c r="G2432" s="1">
        <v>1</v>
      </c>
      <c r="H2432" s="1">
        <v>1</v>
      </c>
      <c r="I2432" s="1">
        <f t="shared" si="109"/>
        <v>4.8826068569632142</v>
      </c>
      <c r="J2432" s="1">
        <f t="shared" si="107"/>
        <v>1.0147406857268921</v>
      </c>
    </row>
    <row r="2433" spans="1:10">
      <c r="A2433" s="1">
        <v>18</v>
      </c>
      <c r="B2433" s="1" t="s">
        <v>18</v>
      </c>
      <c r="C2433" s="3">
        <v>43070</v>
      </c>
      <c r="D2433" s="1">
        <v>131.92384341637012</v>
      </c>
      <c r="E2433" s="1">
        <v>4.8822250366210938</v>
      </c>
      <c r="F2433" s="1">
        <v>4.8794779777526855</v>
      </c>
      <c r="G2433" s="1">
        <v>3</v>
      </c>
      <c r="H2433" s="1">
        <v>2</v>
      </c>
      <c r="I2433" s="1">
        <f t="shared" si="109"/>
        <v>4.8826068569632142</v>
      </c>
      <c r="J2433" s="1">
        <f t="shared" si="107"/>
        <v>0.99935917854904366</v>
      </c>
    </row>
    <row r="2434" spans="1:10">
      <c r="A2434" s="1">
        <v>19</v>
      </c>
      <c r="B2434" s="1" t="s">
        <v>19</v>
      </c>
      <c r="C2434" s="3">
        <v>43070</v>
      </c>
      <c r="D2434" s="1">
        <v>132.17558375634519</v>
      </c>
      <c r="E2434" s="1">
        <v>4.8841314315795898</v>
      </c>
      <c r="F2434" s="1">
        <v>4.8877334594726563</v>
      </c>
      <c r="G2434" s="1">
        <v>3</v>
      </c>
      <c r="H2434" s="1">
        <v>2</v>
      </c>
      <c r="I2434" s="1">
        <f t="shared" si="109"/>
        <v>4.8826068569632142</v>
      </c>
      <c r="J2434" s="1">
        <f t="shared" si="107"/>
        <v>1.0010499724142505</v>
      </c>
    </row>
    <row r="2435" spans="1:10">
      <c r="A2435" s="1">
        <v>20</v>
      </c>
      <c r="B2435" s="1" t="s">
        <v>20</v>
      </c>
      <c r="C2435" s="3">
        <v>43070</v>
      </c>
      <c r="D2435" s="1">
        <v>132.84</v>
      </c>
      <c r="E2435" s="1">
        <v>4.8891453742980957</v>
      </c>
      <c r="F2435" s="1">
        <v>4.9017758369445801</v>
      </c>
      <c r="G2435" s="1">
        <v>2</v>
      </c>
      <c r="H2435" s="1">
        <v>2</v>
      </c>
      <c r="I2435" s="1">
        <f t="shared" si="109"/>
        <v>4.8826068569632142</v>
      </c>
      <c r="J2435" s="1">
        <f t="shared" ref="J2435:J2498" si="110">F2435/I2435</f>
        <v>1.0039259724452376</v>
      </c>
    </row>
    <row r="2436" spans="1:10">
      <c r="A2436" s="1">
        <v>21</v>
      </c>
      <c r="B2436" s="1" t="s">
        <v>21</v>
      </c>
      <c r="C2436" s="3">
        <v>43070</v>
      </c>
      <c r="D2436" s="1">
        <v>127.974126984127</v>
      </c>
      <c r="E2436" s="1">
        <v>4.8518280982971191</v>
      </c>
      <c r="F2436" s="1">
        <v>4.8645663261413574</v>
      </c>
      <c r="G2436" s="1">
        <v>4</v>
      </c>
      <c r="H2436" s="1">
        <v>3</v>
      </c>
      <c r="I2436" s="1">
        <f t="shared" si="109"/>
        <v>4.8826068569632142</v>
      </c>
      <c r="J2436" s="1">
        <f t="shared" si="110"/>
        <v>0.99630514367624567</v>
      </c>
    </row>
    <row r="2437" spans="1:10">
      <c r="A2437" s="1">
        <v>22</v>
      </c>
      <c r="B2437" s="1" t="s">
        <v>22</v>
      </c>
      <c r="C2437" s="3">
        <v>43070</v>
      </c>
      <c r="D2437" s="1">
        <v>129.88587719298243</v>
      </c>
      <c r="E2437" s="1">
        <v>4.8666563034057617</v>
      </c>
      <c r="F2437" s="1">
        <v>4.8665719032287598</v>
      </c>
      <c r="G2437" s="1">
        <v>4</v>
      </c>
      <c r="H2437" s="1">
        <v>3</v>
      </c>
      <c r="I2437" s="1">
        <f t="shared" si="109"/>
        <v>4.8826068569632142</v>
      </c>
      <c r="J2437" s="1">
        <f t="shared" si="110"/>
        <v>0.99671590316316649</v>
      </c>
    </row>
    <row r="2438" spans="1:10">
      <c r="A2438" s="1">
        <v>23</v>
      </c>
      <c r="B2438" s="1" t="s">
        <v>23</v>
      </c>
      <c r="C2438" s="3">
        <v>43070</v>
      </c>
      <c r="D2438" s="1">
        <v>130.68029411764707</v>
      </c>
      <c r="E2438" s="1">
        <v>4.8727536201477051</v>
      </c>
      <c r="F2438" s="1">
        <v>4.8716473579406738</v>
      </c>
      <c r="G2438" s="1">
        <v>4</v>
      </c>
      <c r="H2438" s="1">
        <v>3</v>
      </c>
      <c r="I2438" s="1">
        <f t="shared" si="109"/>
        <v>4.8826068569632142</v>
      </c>
      <c r="J2438" s="1">
        <f t="shared" si="110"/>
        <v>0.99775540006730001</v>
      </c>
    </row>
    <row r="2439" spans="1:10">
      <c r="A2439" s="1">
        <v>24</v>
      </c>
      <c r="B2439" s="1" t="s">
        <v>24</v>
      </c>
      <c r="C2439" s="3">
        <v>43070</v>
      </c>
      <c r="D2439" s="1">
        <v>132.27983606557379</v>
      </c>
      <c r="E2439" s="1">
        <v>4.8849196434020996</v>
      </c>
      <c r="F2439" s="1">
        <v>4.8948283195495605</v>
      </c>
      <c r="G2439" s="1">
        <v>2</v>
      </c>
      <c r="H2439" s="1">
        <v>2</v>
      </c>
      <c r="I2439" s="1">
        <f t="shared" si="109"/>
        <v>4.8826068569632142</v>
      </c>
      <c r="J2439" s="1">
        <f t="shared" si="110"/>
        <v>1.0025030609558327</v>
      </c>
    </row>
    <row r="2440" spans="1:10">
      <c r="A2440" s="1">
        <v>25</v>
      </c>
      <c r="B2440" s="1" t="s">
        <v>25</v>
      </c>
      <c r="C2440" s="3">
        <v>43070</v>
      </c>
      <c r="D2440" s="1">
        <v>133.42247826086958</v>
      </c>
      <c r="E2440" s="1">
        <v>4.8935208320617676</v>
      </c>
      <c r="F2440" s="1">
        <v>4.8880934715270996</v>
      </c>
      <c r="G2440" s="1">
        <v>3</v>
      </c>
      <c r="H2440" s="1">
        <v>2</v>
      </c>
      <c r="I2440" s="1">
        <f t="shared" si="109"/>
        <v>4.8826068569632142</v>
      </c>
      <c r="J2440" s="1">
        <f t="shared" si="110"/>
        <v>1.0011237059883411</v>
      </c>
    </row>
    <row r="2441" spans="1:10">
      <c r="A2441" s="1">
        <v>26</v>
      </c>
      <c r="B2441" s="1" t="s">
        <v>26</v>
      </c>
      <c r="C2441" s="3">
        <v>43070</v>
      </c>
      <c r="D2441" s="1">
        <v>130.28</v>
      </c>
      <c r="E2441" s="1">
        <v>4.8696861267089844</v>
      </c>
      <c r="F2441" s="1">
        <v>4.8654861450195313</v>
      </c>
      <c r="G2441" s="1">
        <v>4</v>
      </c>
      <c r="H2441" s="1">
        <v>3</v>
      </c>
      <c r="I2441" s="1">
        <f t="shared" si="109"/>
        <v>4.8826068569632142</v>
      </c>
      <c r="J2441" s="1">
        <f t="shared" si="110"/>
        <v>0.99649353051653822</v>
      </c>
    </row>
    <row r="2442" spans="1:10">
      <c r="A2442" s="1">
        <v>27</v>
      </c>
      <c r="B2442" s="1" t="s">
        <v>27</v>
      </c>
      <c r="C2442" s="3">
        <v>43070</v>
      </c>
      <c r="D2442" s="1">
        <v>131.29079027355624</v>
      </c>
      <c r="E2442" s="1">
        <v>4.8774147033691406</v>
      </c>
      <c r="F2442" s="1">
        <v>4.8784685134887695</v>
      </c>
      <c r="G2442" s="1">
        <v>2</v>
      </c>
      <c r="H2442" s="1">
        <v>2</v>
      </c>
      <c r="I2442" s="1">
        <f t="shared" si="109"/>
        <v>4.8826068569632142</v>
      </c>
      <c r="J2442" s="1">
        <f t="shared" si="110"/>
        <v>0.99915243156050071</v>
      </c>
    </row>
    <row r="2443" spans="1:10">
      <c r="A2443" s="1">
        <v>28</v>
      </c>
      <c r="B2443" s="1" t="s">
        <v>28</v>
      </c>
      <c r="C2443" s="3">
        <v>43070</v>
      </c>
      <c r="D2443" s="1">
        <v>132.59</v>
      </c>
      <c r="E2443" s="1">
        <v>4.8872618675231934</v>
      </c>
      <c r="F2443" s="1">
        <v>4.8933868408203125</v>
      </c>
      <c r="G2443" s="1">
        <v>2</v>
      </c>
      <c r="H2443" s="1">
        <v>2</v>
      </c>
      <c r="I2443" s="1">
        <f t="shared" si="109"/>
        <v>4.8826068569632142</v>
      </c>
      <c r="J2443" s="1">
        <f t="shared" si="110"/>
        <v>1.0022078336783813</v>
      </c>
    </row>
    <row r="2444" spans="1:10">
      <c r="A2444" s="1">
        <v>29</v>
      </c>
      <c r="B2444" s="1" t="s">
        <v>29</v>
      </c>
      <c r="C2444" s="3">
        <v>43070</v>
      </c>
      <c r="D2444" s="1">
        <v>127.24861111111113</v>
      </c>
      <c r="E2444" s="1">
        <v>4.8461427688598633</v>
      </c>
      <c r="F2444" s="1">
        <v>4.8530406951904297</v>
      </c>
      <c r="G2444" s="1">
        <v>5</v>
      </c>
      <c r="H2444" s="1">
        <v>4</v>
      </c>
      <c r="I2444" s="1">
        <f t="shared" si="109"/>
        <v>4.8826068569632142</v>
      </c>
      <c r="J2444" s="1">
        <f t="shared" si="110"/>
        <v>0.99394459504135191</v>
      </c>
    </row>
    <row r="2445" spans="1:10">
      <c r="A2445" s="1">
        <v>30</v>
      </c>
      <c r="B2445" s="1" t="s">
        <v>30</v>
      </c>
      <c r="C2445" s="3">
        <v>43070</v>
      </c>
      <c r="D2445" s="1">
        <v>128.71</v>
      </c>
      <c r="E2445" s="1">
        <v>4.8575615882873535</v>
      </c>
      <c r="F2445" s="1">
        <v>4.868865966796875</v>
      </c>
      <c r="G2445" s="1">
        <v>4</v>
      </c>
      <c r="H2445" s="1">
        <v>3</v>
      </c>
      <c r="I2445" s="1">
        <f t="shared" si="109"/>
        <v>4.8826068569632142</v>
      </c>
      <c r="J2445" s="1">
        <f t="shared" si="110"/>
        <v>0.99718574716972286</v>
      </c>
    </row>
    <row r="2446" spans="1:10">
      <c r="A2446" s="1">
        <v>31</v>
      </c>
      <c r="B2446" s="1" t="s">
        <v>31</v>
      </c>
      <c r="C2446" s="3">
        <v>43070</v>
      </c>
      <c r="D2446" s="1">
        <v>135.27662921348318</v>
      </c>
      <c r="E2446" s="1">
        <v>4.9073219299316406</v>
      </c>
      <c r="F2446" s="1">
        <v>4.9077596664428711</v>
      </c>
      <c r="G2446" s="1">
        <v>2</v>
      </c>
      <c r="H2446" s="1">
        <v>2</v>
      </c>
      <c r="I2446" s="1">
        <f t="shared" si="109"/>
        <v>4.8826068569632142</v>
      </c>
      <c r="J2446" s="1">
        <f t="shared" si="110"/>
        <v>1.0051515123409507</v>
      </c>
    </row>
    <row r="2447" spans="1:10">
      <c r="A2447" s="1">
        <v>32</v>
      </c>
      <c r="B2447" s="1" t="s">
        <v>32</v>
      </c>
      <c r="C2447" s="3">
        <v>43070</v>
      </c>
      <c r="D2447" s="1">
        <v>128.53774410774412</v>
      </c>
      <c r="E2447" s="1">
        <v>4.8562226295471191</v>
      </c>
      <c r="F2447" s="1">
        <v>4.8560929298400879</v>
      </c>
      <c r="G2447" s="1">
        <v>4</v>
      </c>
      <c r="H2447" s="1">
        <v>3</v>
      </c>
      <c r="I2447" s="1">
        <f t="shared" si="109"/>
        <v>4.8826068569632142</v>
      </c>
      <c r="J2447" s="1">
        <f t="shared" si="110"/>
        <v>0.99456971902513225</v>
      </c>
    </row>
    <row r="2448" spans="1:10">
      <c r="A2448" s="1">
        <v>33</v>
      </c>
      <c r="B2448" s="1" t="s">
        <v>33</v>
      </c>
      <c r="C2448" s="3">
        <v>43070</v>
      </c>
      <c r="D2448" s="1">
        <v>136.69405462184875</v>
      </c>
      <c r="E2448" s="1">
        <v>4.9177451133728027</v>
      </c>
      <c r="F2448" s="1">
        <v>4.9077901840209961</v>
      </c>
      <c r="G2448" s="1">
        <v>2</v>
      </c>
      <c r="H2448" s="1">
        <v>2</v>
      </c>
      <c r="I2448" s="1">
        <f t="shared" si="109"/>
        <v>4.8826068569632142</v>
      </c>
      <c r="J2448" s="1">
        <f t="shared" si="110"/>
        <v>1.005157762604185</v>
      </c>
    </row>
    <row r="2449" spans="1:10">
      <c r="A2449" s="1">
        <v>34</v>
      </c>
      <c r="B2449" s="1" t="s">
        <v>34</v>
      </c>
      <c r="C2449" s="3">
        <v>43070</v>
      </c>
      <c r="D2449" s="1">
        <v>128.38999999999999</v>
      </c>
      <c r="E2449" s="1">
        <v>4.8550724983215332</v>
      </c>
      <c r="F2449" s="1">
        <v>4.8526430130004883</v>
      </c>
      <c r="G2449" s="1">
        <v>5</v>
      </c>
      <c r="H2449" s="1">
        <v>4</v>
      </c>
      <c r="I2449" s="1">
        <f t="shared" si="109"/>
        <v>4.8826068569632142</v>
      </c>
      <c r="J2449" s="1">
        <f t="shared" si="110"/>
        <v>0.99386314629858152</v>
      </c>
    </row>
    <row r="2450" spans="1:10">
      <c r="A2450" s="1">
        <v>1</v>
      </c>
      <c r="B2450" s="1" t="s">
        <v>1</v>
      </c>
      <c r="C2450" s="3">
        <v>43101</v>
      </c>
      <c r="D2450" s="1">
        <v>127.189012345679</v>
      </c>
      <c r="E2450" s="1">
        <v>4.8456740379333496</v>
      </c>
      <c r="F2450" s="1">
        <v>4.8358540534973145</v>
      </c>
      <c r="G2450" s="1">
        <v>5</v>
      </c>
      <c r="H2450" s="1">
        <v>4</v>
      </c>
      <c r="I2450" s="1">
        <f>AVERAGE(F2450:F2483)</f>
        <v>4.885180992238662</v>
      </c>
      <c r="J2450" s="1">
        <f t="shared" si="110"/>
        <v>0.98990274079512797</v>
      </c>
    </row>
    <row r="2451" spans="1:10">
      <c r="A2451" s="1">
        <v>2</v>
      </c>
      <c r="B2451" s="1" t="s">
        <v>2</v>
      </c>
      <c r="C2451" s="3">
        <v>43101</v>
      </c>
      <c r="D2451" s="1">
        <v>130.44280851063832</v>
      </c>
      <c r="E2451" s="1">
        <v>4.8709349632263184</v>
      </c>
      <c r="F2451" s="1">
        <v>4.8664565086364746</v>
      </c>
      <c r="G2451" s="1">
        <v>4</v>
      </c>
      <c r="H2451" s="1">
        <v>3</v>
      </c>
      <c r="I2451" s="1">
        <f>I2450</f>
        <v>4.885180992238662</v>
      </c>
      <c r="J2451" s="1">
        <f t="shared" si="110"/>
        <v>0.99616708497966899</v>
      </c>
    </row>
    <row r="2452" spans="1:10">
      <c r="A2452" s="1">
        <v>3</v>
      </c>
      <c r="B2452" s="1" t="s">
        <v>3</v>
      </c>
      <c r="C2452" s="3">
        <v>43101</v>
      </c>
      <c r="D2452" s="1">
        <v>139.21074074074073</v>
      </c>
      <c r="E2452" s="1">
        <v>4.9359889030456543</v>
      </c>
      <c r="F2452" s="1">
        <v>4.9282312393188477</v>
      </c>
      <c r="G2452" s="1">
        <v>1</v>
      </c>
      <c r="H2452" s="1">
        <v>1</v>
      </c>
      <c r="I2452" s="1">
        <f t="shared" ref="I2452:I2483" si="111">I2451</f>
        <v>4.885180992238662</v>
      </c>
      <c r="J2452" s="1">
        <f t="shared" si="110"/>
        <v>1.0088124159879812</v>
      </c>
    </row>
    <row r="2453" spans="1:10">
      <c r="A2453" s="1">
        <v>4</v>
      </c>
      <c r="B2453" s="1" t="s">
        <v>4</v>
      </c>
      <c r="C2453" s="3">
        <v>43101</v>
      </c>
      <c r="D2453" s="1">
        <v>138.77445692883893</v>
      </c>
      <c r="E2453" s="1">
        <v>4.9328498840332031</v>
      </c>
      <c r="F2453" s="1">
        <v>4.9344468116760254</v>
      </c>
      <c r="G2453" s="1">
        <v>1</v>
      </c>
      <c r="H2453" s="1">
        <v>1</v>
      </c>
      <c r="I2453" s="1">
        <f t="shared" si="111"/>
        <v>4.885180992238662</v>
      </c>
      <c r="J2453" s="1">
        <f t="shared" si="110"/>
        <v>1.0100847480401718</v>
      </c>
    </row>
    <row r="2454" spans="1:10">
      <c r="A2454" s="1">
        <v>5</v>
      </c>
      <c r="B2454" s="1" t="s">
        <v>5</v>
      </c>
      <c r="C2454" s="3">
        <v>43101</v>
      </c>
      <c r="D2454" s="1">
        <v>141.22</v>
      </c>
      <c r="E2454" s="1">
        <v>4.9503188133239746</v>
      </c>
      <c r="F2454" s="1">
        <v>4.9442143440246582</v>
      </c>
      <c r="G2454" s="1">
        <v>1</v>
      </c>
      <c r="H2454" s="1">
        <v>1</v>
      </c>
      <c r="I2454" s="1">
        <f t="shared" si="111"/>
        <v>4.885180992238662</v>
      </c>
      <c r="J2454" s="1">
        <f t="shared" si="110"/>
        <v>1.0120841688117155</v>
      </c>
    </row>
    <row r="2455" spans="1:10">
      <c r="A2455" s="1">
        <v>6</v>
      </c>
      <c r="B2455" s="1" t="s">
        <v>6</v>
      </c>
      <c r="C2455" s="3">
        <v>43101</v>
      </c>
      <c r="D2455" s="1">
        <v>127.93</v>
      </c>
      <c r="E2455" s="1">
        <v>4.8514833450317383</v>
      </c>
      <c r="F2455" s="1">
        <v>4.8436064720153809</v>
      </c>
      <c r="G2455" s="1">
        <v>5</v>
      </c>
      <c r="H2455" s="1">
        <v>4</v>
      </c>
      <c r="I2455" s="1">
        <f t="shared" si="111"/>
        <v>4.885180992238662</v>
      </c>
      <c r="J2455" s="1">
        <f t="shared" si="110"/>
        <v>0.99148966634207969</v>
      </c>
    </row>
    <row r="2456" spans="1:10">
      <c r="A2456" s="1">
        <v>7</v>
      </c>
      <c r="B2456" s="1" t="s">
        <v>7</v>
      </c>
      <c r="C2456" s="3">
        <v>43101</v>
      </c>
      <c r="D2456" s="1">
        <v>128.29</v>
      </c>
      <c r="E2456" s="1">
        <v>4.8542933464050293</v>
      </c>
      <c r="F2456" s="1">
        <v>4.8663110733032227</v>
      </c>
      <c r="G2456" s="1">
        <v>4</v>
      </c>
      <c r="H2456" s="1">
        <v>3</v>
      </c>
      <c r="I2456" s="1">
        <f t="shared" si="111"/>
        <v>4.885180992238662</v>
      </c>
      <c r="J2456" s="1">
        <f t="shared" si="110"/>
        <v>0.99613731426421681</v>
      </c>
    </row>
    <row r="2457" spans="1:10">
      <c r="A2457" s="1">
        <v>8</v>
      </c>
      <c r="B2457" s="1" t="s">
        <v>8</v>
      </c>
      <c r="C2457" s="3">
        <v>43101</v>
      </c>
      <c r="D2457" s="1">
        <v>131.53</v>
      </c>
      <c r="E2457" s="1">
        <v>4.879234790802002</v>
      </c>
      <c r="F2457" s="1">
        <v>4.879676342010498</v>
      </c>
      <c r="G2457" s="1">
        <v>3</v>
      </c>
      <c r="H2457" s="1">
        <v>2</v>
      </c>
      <c r="I2457" s="1">
        <f t="shared" si="111"/>
        <v>4.885180992238662</v>
      </c>
      <c r="J2457" s="1">
        <f t="shared" si="110"/>
        <v>0.99887319420981346</v>
      </c>
    </row>
    <row r="2458" spans="1:10">
      <c r="A2458" s="1">
        <v>9</v>
      </c>
      <c r="B2458" s="1" t="s">
        <v>9</v>
      </c>
      <c r="C2458" s="3">
        <v>43101</v>
      </c>
      <c r="D2458" s="1">
        <v>131.625</v>
      </c>
      <c r="E2458" s="1">
        <v>4.8799571990966797</v>
      </c>
      <c r="F2458" s="1">
        <v>4.8695330619812012</v>
      </c>
      <c r="G2458" s="1">
        <v>4</v>
      </c>
      <c r="H2458" s="1">
        <v>3</v>
      </c>
      <c r="I2458" s="1">
        <f t="shared" si="111"/>
        <v>4.885180992238662</v>
      </c>
      <c r="J2458" s="1">
        <f t="shared" si="110"/>
        <v>0.99679685762260983</v>
      </c>
    </row>
    <row r="2459" spans="1:10">
      <c r="A2459" s="1">
        <v>10</v>
      </c>
      <c r="B2459" s="1" t="s">
        <v>10</v>
      </c>
      <c r="C2459" s="3">
        <v>43101</v>
      </c>
      <c r="D2459" s="1">
        <v>129.94135602377094</v>
      </c>
      <c r="E2459" s="1">
        <v>4.8670830726623535</v>
      </c>
      <c r="F2459" s="1">
        <v>4.8647232055664063</v>
      </c>
      <c r="G2459" s="1">
        <v>4</v>
      </c>
      <c r="H2459" s="1">
        <v>3</v>
      </c>
      <c r="I2459" s="1">
        <f t="shared" si="111"/>
        <v>4.885180992238662</v>
      </c>
      <c r="J2459" s="1">
        <f t="shared" si="110"/>
        <v>0.99581227661682181</v>
      </c>
    </row>
    <row r="2460" spans="1:10">
      <c r="A2460" s="1">
        <v>11</v>
      </c>
      <c r="B2460" s="1" t="s">
        <v>11</v>
      </c>
      <c r="C2460" s="3">
        <v>43101</v>
      </c>
      <c r="D2460" s="1">
        <v>130.47812596006142</v>
      </c>
      <c r="E2460" s="1">
        <v>4.8712058067321777</v>
      </c>
      <c r="F2460" s="1">
        <v>4.866053581237793</v>
      </c>
      <c r="G2460" s="1">
        <v>4</v>
      </c>
      <c r="H2460" s="1">
        <v>3</v>
      </c>
      <c r="I2460" s="1">
        <f t="shared" si="111"/>
        <v>4.885180992238662</v>
      </c>
      <c r="J2460" s="1">
        <f t="shared" si="110"/>
        <v>0.9960846054565311</v>
      </c>
    </row>
    <row r="2461" spans="1:10">
      <c r="A2461" s="1">
        <v>12</v>
      </c>
      <c r="B2461" s="1" t="s">
        <v>12</v>
      </c>
      <c r="C2461" s="3">
        <v>43101</v>
      </c>
      <c r="D2461" s="1">
        <v>130.87417624521075</v>
      </c>
      <c r="E2461" s="1">
        <v>4.8742365837097168</v>
      </c>
      <c r="F2461" s="1">
        <v>4.8698830604553223</v>
      </c>
      <c r="G2461" s="1">
        <v>4</v>
      </c>
      <c r="H2461" s="1">
        <v>3</v>
      </c>
      <c r="I2461" s="1">
        <f t="shared" si="111"/>
        <v>4.885180992238662</v>
      </c>
      <c r="J2461" s="1">
        <f t="shared" si="110"/>
        <v>0.99686850255750103</v>
      </c>
    </row>
    <row r="2462" spans="1:10">
      <c r="A2462" s="1">
        <v>13</v>
      </c>
      <c r="B2462" s="1" t="s">
        <v>13</v>
      </c>
      <c r="C2462" s="3">
        <v>43101</v>
      </c>
      <c r="D2462" s="1">
        <v>139.22125</v>
      </c>
      <c r="E2462" s="1">
        <v>4.9360642433166504</v>
      </c>
      <c r="F2462" s="1">
        <v>4.9406108856201172</v>
      </c>
      <c r="G2462" s="1">
        <v>1</v>
      </c>
      <c r="H2462" s="1">
        <v>1</v>
      </c>
      <c r="I2462" s="1">
        <f t="shared" si="111"/>
        <v>4.885180992238662</v>
      </c>
      <c r="J2462" s="1">
        <f t="shared" si="110"/>
        <v>1.0113465383308253</v>
      </c>
    </row>
    <row r="2463" spans="1:10">
      <c r="A2463" s="1">
        <v>14</v>
      </c>
      <c r="B2463" s="1" t="s">
        <v>14</v>
      </c>
      <c r="C2463" s="3">
        <v>43101</v>
      </c>
      <c r="D2463" s="1">
        <v>131.45677852348993</v>
      </c>
      <c r="E2463" s="1">
        <v>4.8786783218383789</v>
      </c>
      <c r="F2463" s="1">
        <v>4.8783254623413086</v>
      </c>
      <c r="G2463" s="1">
        <v>3</v>
      </c>
      <c r="H2463" s="1">
        <v>2</v>
      </c>
      <c r="I2463" s="1">
        <f t="shared" si="111"/>
        <v>4.885180992238662</v>
      </c>
      <c r="J2463" s="1">
        <f t="shared" si="110"/>
        <v>0.99859666818726978</v>
      </c>
    </row>
    <row r="2464" spans="1:10">
      <c r="A2464" s="1">
        <v>15</v>
      </c>
      <c r="B2464" s="1" t="s">
        <v>15</v>
      </c>
      <c r="C2464" s="3">
        <v>43101</v>
      </c>
      <c r="D2464" s="1">
        <v>129.17098591549296</v>
      </c>
      <c r="E2464" s="1">
        <v>4.8611369132995605</v>
      </c>
      <c r="F2464" s="1">
        <v>4.8657474517822266</v>
      </c>
      <c r="G2464" s="1">
        <v>4</v>
      </c>
      <c r="H2464" s="1">
        <v>3</v>
      </c>
      <c r="I2464" s="1">
        <f t="shared" si="111"/>
        <v>4.885180992238662</v>
      </c>
      <c r="J2464" s="1">
        <f t="shared" si="110"/>
        <v>0.99602194054072701</v>
      </c>
    </row>
    <row r="2465" spans="1:10">
      <c r="A2465" s="1">
        <v>16</v>
      </c>
      <c r="B2465" s="1" t="s">
        <v>16</v>
      </c>
      <c r="C2465" s="3">
        <v>43101</v>
      </c>
      <c r="D2465" s="1">
        <v>134.54565217391303</v>
      </c>
      <c r="E2465" s="1">
        <v>4.9019036293029785</v>
      </c>
      <c r="F2465" s="1">
        <v>4.9044122695922852</v>
      </c>
      <c r="G2465" s="1">
        <v>2</v>
      </c>
      <c r="H2465" s="1">
        <v>2</v>
      </c>
      <c r="I2465" s="1">
        <f t="shared" si="111"/>
        <v>4.885180992238662</v>
      </c>
      <c r="J2465" s="1">
        <f t="shared" si="110"/>
        <v>1.0039366560592489</v>
      </c>
    </row>
    <row r="2466" spans="1:10">
      <c r="A2466" s="1">
        <v>17</v>
      </c>
      <c r="B2466" s="1" t="s">
        <v>17</v>
      </c>
      <c r="C2466" s="3">
        <v>43101</v>
      </c>
      <c r="D2466" s="1">
        <v>141.07</v>
      </c>
      <c r="E2466" s="1">
        <v>4.949256420135498</v>
      </c>
      <c r="F2466" s="1">
        <v>4.9572281837463379</v>
      </c>
      <c r="G2466" s="1">
        <v>1</v>
      </c>
      <c r="H2466" s="1">
        <v>1</v>
      </c>
      <c r="I2466" s="1">
        <f t="shared" si="111"/>
        <v>4.885180992238662</v>
      </c>
      <c r="J2466" s="1">
        <f t="shared" si="110"/>
        <v>1.0147481109957115</v>
      </c>
    </row>
    <row r="2467" spans="1:10">
      <c r="A2467" s="1">
        <v>18</v>
      </c>
      <c r="B2467" s="1" t="s">
        <v>18</v>
      </c>
      <c r="C2467" s="3">
        <v>43101</v>
      </c>
      <c r="D2467" s="1">
        <v>133.08010676156584</v>
      </c>
      <c r="E2467" s="1">
        <v>4.8909511566162109</v>
      </c>
      <c r="F2467" s="1">
        <v>4.8823776245117188</v>
      </c>
      <c r="G2467" s="1">
        <v>3</v>
      </c>
      <c r="H2467" s="1">
        <v>2</v>
      </c>
      <c r="I2467" s="1">
        <f t="shared" si="111"/>
        <v>4.885180992238662</v>
      </c>
      <c r="J2467" s="1">
        <f t="shared" si="110"/>
        <v>0.99942614864599755</v>
      </c>
    </row>
    <row r="2468" spans="1:10">
      <c r="A2468" s="1">
        <v>19</v>
      </c>
      <c r="B2468" s="1" t="s">
        <v>19</v>
      </c>
      <c r="C2468" s="3">
        <v>43101</v>
      </c>
      <c r="D2468" s="1">
        <v>133.85893401015227</v>
      </c>
      <c r="E2468" s="1">
        <v>4.8967866897583008</v>
      </c>
      <c r="F2468" s="1">
        <v>4.8902287483215332</v>
      </c>
      <c r="G2468" s="1">
        <v>3</v>
      </c>
      <c r="H2468" s="1">
        <v>2</v>
      </c>
      <c r="I2468" s="1">
        <f t="shared" si="111"/>
        <v>4.885180992238662</v>
      </c>
      <c r="J2468" s="1">
        <f t="shared" si="110"/>
        <v>1.0010332792358954</v>
      </c>
    </row>
    <row r="2469" spans="1:10">
      <c r="A2469" s="1">
        <v>20</v>
      </c>
      <c r="B2469" s="1" t="s">
        <v>20</v>
      </c>
      <c r="C2469" s="3">
        <v>43101</v>
      </c>
      <c r="D2469" s="1">
        <v>133.71</v>
      </c>
      <c r="E2469" s="1">
        <v>4.8956732749938965</v>
      </c>
      <c r="F2469" s="1">
        <v>4.904083251953125</v>
      </c>
      <c r="G2469" s="1">
        <v>2</v>
      </c>
      <c r="H2469" s="1">
        <v>2</v>
      </c>
      <c r="I2469" s="1">
        <f t="shared" si="111"/>
        <v>4.885180992238662</v>
      </c>
      <c r="J2469" s="1">
        <f t="shared" si="110"/>
        <v>1.0038693059160948</v>
      </c>
    </row>
    <row r="2470" spans="1:10">
      <c r="A2470" s="1">
        <v>21</v>
      </c>
      <c r="B2470" s="1" t="s">
        <v>21</v>
      </c>
      <c r="C2470" s="3">
        <v>43101</v>
      </c>
      <c r="D2470" s="1">
        <v>128.71968253968254</v>
      </c>
      <c r="E2470" s="1">
        <v>4.8576369285583496</v>
      </c>
      <c r="F2470" s="1">
        <v>4.8664679527282715</v>
      </c>
      <c r="G2470" s="1">
        <v>4</v>
      </c>
      <c r="H2470" s="1">
        <v>3</v>
      </c>
      <c r="I2470" s="1">
        <f t="shared" si="111"/>
        <v>4.885180992238662</v>
      </c>
      <c r="J2470" s="1">
        <f t="shared" si="110"/>
        <v>0.99616942759334381</v>
      </c>
    </row>
    <row r="2471" spans="1:10">
      <c r="A2471" s="1">
        <v>22</v>
      </c>
      <c r="B2471" s="1" t="s">
        <v>22</v>
      </c>
      <c r="C2471" s="3">
        <v>43101</v>
      </c>
      <c r="D2471" s="1">
        <v>130.50078947368422</v>
      </c>
      <c r="E2471" s="1">
        <v>4.8713793754577637</v>
      </c>
      <c r="F2471" s="1">
        <v>4.8689947128295898</v>
      </c>
      <c r="G2471" s="1">
        <v>4</v>
      </c>
      <c r="H2471" s="1">
        <v>3</v>
      </c>
      <c r="I2471" s="1">
        <f t="shared" si="111"/>
        <v>4.885180992238662</v>
      </c>
      <c r="J2471" s="1">
        <f t="shared" si="110"/>
        <v>0.99668665717098548</v>
      </c>
    </row>
    <row r="2472" spans="1:10">
      <c r="A2472" s="1">
        <v>23</v>
      </c>
      <c r="B2472" s="1" t="s">
        <v>23</v>
      </c>
      <c r="C2472" s="3">
        <v>43101</v>
      </c>
      <c r="D2472" s="1">
        <v>131.91411764705882</v>
      </c>
      <c r="E2472" s="1">
        <v>4.8821511268615723</v>
      </c>
      <c r="F2472" s="1">
        <v>4.8735833168029785</v>
      </c>
      <c r="G2472" s="1">
        <v>4</v>
      </c>
      <c r="H2472" s="1">
        <v>3</v>
      </c>
      <c r="I2472" s="1">
        <f t="shared" si="111"/>
        <v>4.885180992238662</v>
      </c>
      <c r="J2472" s="1">
        <f t="shared" si="110"/>
        <v>0.9976259476457251</v>
      </c>
    </row>
    <row r="2473" spans="1:10">
      <c r="A2473" s="1">
        <v>24</v>
      </c>
      <c r="B2473" s="1" t="s">
        <v>24</v>
      </c>
      <c r="C2473" s="3">
        <v>43101</v>
      </c>
      <c r="D2473" s="1">
        <v>131.49442622950821</v>
      </c>
      <c r="E2473" s="1">
        <v>4.8789644241333008</v>
      </c>
      <c r="F2473" s="1">
        <v>4.8976802825927734</v>
      </c>
      <c r="G2473" s="1">
        <v>2</v>
      </c>
      <c r="H2473" s="1">
        <v>2</v>
      </c>
      <c r="I2473" s="1">
        <f t="shared" si="111"/>
        <v>4.885180992238662</v>
      </c>
      <c r="J2473" s="1">
        <f t="shared" si="110"/>
        <v>1.0025586135649773</v>
      </c>
    </row>
    <row r="2474" spans="1:10">
      <c r="A2474" s="1">
        <v>25</v>
      </c>
      <c r="B2474" s="1" t="s">
        <v>25</v>
      </c>
      <c r="C2474" s="3">
        <v>43101</v>
      </c>
      <c r="D2474" s="1">
        <v>134.17982608695652</v>
      </c>
      <c r="E2474" s="1">
        <v>4.8991808891296387</v>
      </c>
      <c r="F2474" s="1">
        <v>4.890904426574707</v>
      </c>
      <c r="G2474" s="1">
        <v>3</v>
      </c>
      <c r="H2474" s="1">
        <v>2</v>
      </c>
      <c r="I2474" s="1">
        <f t="shared" si="111"/>
        <v>4.885180992238662</v>
      </c>
      <c r="J2474" s="1">
        <f t="shared" si="110"/>
        <v>1.0011715910516188</v>
      </c>
    </row>
    <row r="2475" spans="1:10">
      <c r="A2475" s="1">
        <v>26</v>
      </c>
      <c r="B2475" s="1" t="s">
        <v>26</v>
      </c>
      <c r="C2475" s="3">
        <v>43101</v>
      </c>
      <c r="D2475" s="1">
        <v>130.93</v>
      </c>
      <c r="E2475" s="1">
        <v>4.8746628761291504</v>
      </c>
      <c r="F2475" s="1">
        <v>4.8675661087036133</v>
      </c>
      <c r="G2475" s="1">
        <v>4</v>
      </c>
      <c r="H2475" s="1">
        <v>3</v>
      </c>
      <c r="I2475" s="1">
        <f t="shared" si="111"/>
        <v>4.885180992238662</v>
      </c>
      <c r="J2475" s="1">
        <f t="shared" si="110"/>
        <v>0.99639422089723295</v>
      </c>
    </row>
    <row r="2476" spans="1:10">
      <c r="A2476" s="1">
        <v>27</v>
      </c>
      <c r="B2476" s="1" t="s">
        <v>27</v>
      </c>
      <c r="C2476" s="3">
        <v>43101</v>
      </c>
      <c r="D2476" s="1">
        <v>132.35294832826747</v>
      </c>
      <c r="E2476" s="1">
        <v>4.885472297668457</v>
      </c>
      <c r="F2476" s="1">
        <v>4.8813972473144531</v>
      </c>
      <c r="G2476" s="1">
        <v>2</v>
      </c>
      <c r="H2476" s="1">
        <v>2</v>
      </c>
      <c r="I2476" s="1">
        <f t="shared" si="111"/>
        <v>4.885180992238662</v>
      </c>
      <c r="J2476" s="1">
        <f t="shared" si="110"/>
        <v>0.99922546474117946</v>
      </c>
    </row>
    <row r="2477" spans="1:10">
      <c r="A2477" s="1">
        <v>28</v>
      </c>
      <c r="B2477" s="1" t="s">
        <v>28</v>
      </c>
      <c r="C2477" s="3">
        <v>43101</v>
      </c>
      <c r="D2477" s="1">
        <v>133.5</v>
      </c>
      <c r="E2477" s="1">
        <v>4.894101619720459</v>
      </c>
      <c r="F2477" s="1">
        <v>4.8968148231506348</v>
      </c>
      <c r="G2477" s="1">
        <v>2</v>
      </c>
      <c r="H2477" s="1">
        <v>2</v>
      </c>
      <c r="I2477" s="1">
        <f t="shared" si="111"/>
        <v>4.885180992238662</v>
      </c>
      <c r="J2477" s="1">
        <f t="shared" si="110"/>
        <v>1.0023814534058115</v>
      </c>
    </row>
    <row r="2478" spans="1:10">
      <c r="A2478" s="1">
        <v>29</v>
      </c>
      <c r="B2478" s="1" t="s">
        <v>29</v>
      </c>
      <c r="C2478" s="3">
        <v>43101</v>
      </c>
      <c r="D2478" s="1">
        <v>128.03874999999999</v>
      </c>
      <c r="E2478" s="1">
        <v>4.8523330688476563</v>
      </c>
      <c r="F2478" s="1">
        <v>4.8552641868591309</v>
      </c>
      <c r="G2478" s="1">
        <v>5</v>
      </c>
      <c r="H2478" s="1">
        <v>4</v>
      </c>
      <c r="I2478" s="1">
        <f t="shared" si="111"/>
        <v>4.885180992238662</v>
      </c>
      <c r="J2478" s="1">
        <f t="shared" si="110"/>
        <v>0.99387600880559768</v>
      </c>
    </row>
    <row r="2479" spans="1:10">
      <c r="A2479" s="1">
        <v>30</v>
      </c>
      <c r="B2479" s="1" t="s">
        <v>30</v>
      </c>
      <c r="C2479" s="3">
        <v>43101</v>
      </c>
      <c r="D2479" s="1">
        <v>129.34</v>
      </c>
      <c r="E2479" s="1">
        <v>4.8624444007873535</v>
      </c>
      <c r="F2479" s="1">
        <v>4.8711562156677246</v>
      </c>
      <c r="G2479" s="1">
        <v>4</v>
      </c>
      <c r="H2479" s="1">
        <v>3</v>
      </c>
      <c r="I2479" s="1">
        <f t="shared" si="111"/>
        <v>4.885180992238662</v>
      </c>
      <c r="J2479" s="1">
        <f t="shared" si="110"/>
        <v>0.99712911832883588</v>
      </c>
    </row>
    <row r="2480" spans="1:10">
      <c r="A2480" s="1">
        <v>31</v>
      </c>
      <c r="B2480" s="1" t="s">
        <v>31</v>
      </c>
      <c r="C2480" s="3">
        <v>43101</v>
      </c>
      <c r="D2480" s="1">
        <v>135.90359550561797</v>
      </c>
      <c r="E2480" s="1">
        <v>4.9119458198547363</v>
      </c>
      <c r="F2480" s="1">
        <v>4.9101495742797852</v>
      </c>
      <c r="G2480" s="1">
        <v>2</v>
      </c>
      <c r="H2480" s="1">
        <v>2</v>
      </c>
      <c r="I2480" s="1">
        <f t="shared" si="111"/>
        <v>4.885180992238662</v>
      </c>
      <c r="J2480" s="1">
        <f t="shared" si="110"/>
        <v>1.0051110863816084</v>
      </c>
    </row>
    <row r="2481" spans="1:10">
      <c r="A2481" s="1">
        <v>32</v>
      </c>
      <c r="B2481" s="1" t="s">
        <v>32</v>
      </c>
      <c r="C2481" s="3">
        <v>43101</v>
      </c>
      <c r="D2481" s="1">
        <v>129.34531986531985</v>
      </c>
      <c r="E2481" s="1">
        <v>4.8624858856201172</v>
      </c>
      <c r="F2481" s="1">
        <v>4.8584933280944824</v>
      </c>
      <c r="G2481" s="1">
        <v>4</v>
      </c>
      <c r="H2481" s="1">
        <v>3</v>
      </c>
      <c r="I2481" s="1">
        <f t="shared" si="111"/>
        <v>4.885180992238662</v>
      </c>
      <c r="J2481" s="1">
        <f t="shared" si="110"/>
        <v>0.99453701629753744</v>
      </c>
    </row>
    <row r="2482" spans="1:10">
      <c r="A2482" s="1">
        <v>33</v>
      </c>
      <c r="B2482" s="1" t="s">
        <v>33</v>
      </c>
      <c r="C2482" s="3">
        <v>43101</v>
      </c>
      <c r="D2482" s="1">
        <v>137.64342436974789</v>
      </c>
      <c r="E2482" s="1">
        <v>4.9246664047241211</v>
      </c>
      <c r="F2482" s="1">
        <v>4.9105587005615234</v>
      </c>
      <c r="G2482" s="1">
        <v>2</v>
      </c>
      <c r="H2482" s="1">
        <v>2</v>
      </c>
      <c r="I2482" s="1">
        <f t="shared" si="111"/>
        <v>4.885180992238662</v>
      </c>
      <c r="J2482" s="1">
        <f t="shared" si="110"/>
        <v>1.0051948348204867</v>
      </c>
    </row>
    <row r="2483" spans="1:10">
      <c r="A2483" s="1">
        <v>34</v>
      </c>
      <c r="B2483" s="1" t="s">
        <v>34</v>
      </c>
      <c r="C2483" s="3">
        <v>43101</v>
      </c>
      <c r="D2483" s="1">
        <v>129.1</v>
      </c>
      <c r="E2483" s="1">
        <v>4.8605871200561523</v>
      </c>
      <c r="F2483" s="1">
        <v>4.8551192283630371</v>
      </c>
      <c r="G2483" s="1">
        <v>5</v>
      </c>
      <c r="H2483" s="1">
        <v>4</v>
      </c>
      <c r="I2483" s="1">
        <f t="shared" si="111"/>
        <v>4.885180992238662</v>
      </c>
      <c r="J2483" s="1">
        <f t="shared" si="110"/>
        <v>0.99384633569904868</v>
      </c>
    </row>
    <row r="2484" spans="1:10">
      <c r="A2484" s="1">
        <v>1</v>
      </c>
      <c r="B2484" s="1" t="s">
        <v>1</v>
      </c>
      <c r="C2484" s="3">
        <v>43132</v>
      </c>
      <c r="D2484" s="1">
        <v>126.79592592592593</v>
      </c>
      <c r="E2484" s="1">
        <v>4.8425788879394531</v>
      </c>
      <c r="F2484" s="1">
        <v>4.8383846282958984</v>
      </c>
      <c r="G2484" s="1">
        <v>5</v>
      </c>
      <c r="H2484" s="1">
        <v>4</v>
      </c>
      <c r="I2484" s="1">
        <f>AVERAGE(F2484:F2517)</f>
        <v>4.8877319868873146</v>
      </c>
      <c r="J2484" s="1">
        <f t="shared" si="110"/>
        <v>0.98990383295896667</v>
      </c>
    </row>
    <row r="2485" spans="1:10">
      <c r="A2485" s="1">
        <v>2</v>
      </c>
      <c r="B2485" s="1" t="s">
        <v>2</v>
      </c>
      <c r="C2485" s="3">
        <v>43132</v>
      </c>
      <c r="D2485" s="1">
        <v>131.20148936170213</v>
      </c>
      <c r="E2485" s="1">
        <v>4.8767342567443848</v>
      </c>
      <c r="F2485" s="1">
        <v>4.8689045906066895</v>
      </c>
      <c r="G2485" s="1">
        <v>4</v>
      </c>
      <c r="H2485" s="1">
        <v>3</v>
      </c>
      <c r="I2485" s="1">
        <f>I2484</f>
        <v>4.8877319868873146</v>
      </c>
      <c r="J2485" s="1">
        <f t="shared" si="110"/>
        <v>0.99614803014340092</v>
      </c>
    </row>
    <row r="2486" spans="1:10">
      <c r="A2486" s="1">
        <v>3</v>
      </c>
      <c r="B2486" s="1" t="s">
        <v>3</v>
      </c>
      <c r="C2486" s="3">
        <v>43132</v>
      </c>
      <c r="D2486" s="1">
        <v>138.32462962962961</v>
      </c>
      <c r="E2486" s="1">
        <v>4.929603099822998</v>
      </c>
      <c r="F2486" s="1">
        <v>4.9312529563903809</v>
      </c>
      <c r="G2486" s="1">
        <v>1</v>
      </c>
      <c r="H2486" s="1">
        <v>1</v>
      </c>
      <c r="I2486" s="1">
        <f t="shared" ref="I2486:I2517" si="112">I2485</f>
        <v>4.8877319868873146</v>
      </c>
      <c r="J2486" s="1">
        <f t="shared" si="110"/>
        <v>1.0089041235525644</v>
      </c>
    </row>
    <row r="2487" spans="1:10">
      <c r="A2487" s="1">
        <v>4</v>
      </c>
      <c r="B2487" s="1" t="s">
        <v>4</v>
      </c>
      <c r="C2487" s="3">
        <v>43132</v>
      </c>
      <c r="D2487" s="1">
        <v>139.1165543071161</v>
      </c>
      <c r="E2487" s="1">
        <v>4.9353122711181641</v>
      </c>
      <c r="F2487" s="1">
        <v>4.9372620582580566</v>
      </c>
      <c r="G2487" s="1">
        <v>1</v>
      </c>
      <c r="H2487" s="1">
        <v>1</v>
      </c>
      <c r="I2487" s="1">
        <f t="shared" si="112"/>
        <v>4.8877319868873146</v>
      </c>
      <c r="J2487" s="1">
        <f t="shared" si="110"/>
        <v>1.0101335489555525</v>
      </c>
    </row>
    <row r="2488" spans="1:10">
      <c r="A2488" s="1">
        <v>5</v>
      </c>
      <c r="B2488" s="1" t="s">
        <v>5</v>
      </c>
      <c r="C2488" s="3">
        <v>43132</v>
      </c>
      <c r="D2488" s="1">
        <v>140.80000000000001</v>
      </c>
      <c r="E2488" s="1">
        <v>4.9473404884338379</v>
      </c>
      <c r="F2488" s="1">
        <v>4.9468941688537598</v>
      </c>
      <c r="G2488" s="1">
        <v>1</v>
      </c>
      <c r="H2488" s="1">
        <v>1</v>
      </c>
      <c r="I2488" s="1">
        <f t="shared" si="112"/>
        <v>4.8877319868873146</v>
      </c>
      <c r="J2488" s="1">
        <f t="shared" si="110"/>
        <v>1.0121042197332351</v>
      </c>
    </row>
    <row r="2489" spans="1:10">
      <c r="A2489" s="1">
        <v>6</v>
      </c>
      <c r="B2489" s="1" t="s">
        <v>6</v>
      </c>
      <c r="C2489" s="3">
        <v>43132</v>
      </c>
      <c r="D2489" s="1">
        <v>126.86</v>
      </c>
      <c r="E2489" s="1">
        <v>4.8430843353271484</v>
      </c>
      <c r="F2489" s="1">
        <v>4.8459243774414063</v>
      </c>
      <c r="G2489" s="1">
        <v>5</v>
      </c>
      <c r="H2489" s="1">
        <v>4</v>
      </c>
      <c r="I2489" s="1">
        <f t="shared" si="112"/>
        <v>4.8877319868873146</v>
      </c>
      <c r="J2489" s="1">
        <f t="shared" si="110"/>
        <v>0.99144641941127931</v>
      </c>
    </row>
    <row r="2490" spans="1:10">
      <c r="A2490" s="1">
        <v>7</v>
      </c>
      <c r="B2490" s="1" t="s">
        <v>7</v>
      </c>
      <c r="C2490" s="3">
        <v>43132</v>
      </c>
      <c r="D2490" s="1">
        <v>128.465</v>
      </c>
      <c r="E2490" s="1">
        <v>4.855656623840332</v>
      </c>
      <c r="F2490" s="1">
        <v>4.8689045906066895</v>
      </c>
      <c r="G2490" s="1">
        <v>4</v>
      </c>
      <c r="H2490" s="1">
        <v>3</v>
      </c>
      <c r="I2490" s="1">
        <f t="shared" si="112"/>
        <v>4.8877319868873146</v>
      </c>
      <c r="J2490" s="1">
        <f t="shared" si="110"/>
        <v>0.99614803014340092</v>
      </c>
    </row>
    <row r="2491" spans="1:10">
      <c r="A2491" s="1">
        <v>8</v>
      </c>
      <c r="B2491" s="1" t="s">
        <v>8</v>
      </c>
      <c r="C2491" s="3">
        <v>43132</v>
      </c>
      <c r="D2491" s="1">
        <v>132.02000000000001</v>
      </c>
      <c r="E2491" s="1">
        <v>4.8829536437988281</v>
      </c>
      <c r="F2491" s="1">
        <v>4.882296085357666</v>
      </c>
      <c r="G2491" s="1">
        <v>3</v>
      </c>
      <c r="H2491" s="1">
        <v>2</v>
      </c>
      <c r="I2491" s="1">
        <f t="shared" si="112"/>
        <v>4.8877319868873146</v>
      </c>
      <c r="J2491" s="1">
        <f t="shared" si="110"/>
        <v>0.99888784787213536</v>
      </c>
    </row>
    <row r="2492" spans="1:10">
      <c r="A2492" s="1">
        <v>9</v>
      </c>
      <c r="B2492" s="1" t="s">
        <v>9</v>
      </c>
      <c r="C2492" s="3">
        <v>43132</v>
      </c>
      <c r="D2492" s="1">
        <v>130.61799999999999</v>
      </c>
      <c r="E2492" s="1">
        <v>4.8722772598266602</v>
      </c>
      <c r="F2492" s="1">
        <v>4.8720026016235352</v>
      </c>
      <c r="G2492" s="1">
        <v>4</v>
      </c>
      <c r="H2492" s="1">
        <v>3</v>
      </c>
      <c r="I2492" s="1">
        <f t="shared" si="112"/>
        <v>4.8877319868873146</v>
      </c>
      <c r="J2492" s="1">
        <f t="shared" si="110"/>
        <v>0.99678186420491588</v>
      </c>
    </row>
    <row r="2493" spans="1:10">
      <c r="A2493" s="1">
        <v>10</v>
      </c>
      <c r="B2493" s="1" t="s">
        <v>10</v>
      </c>
      <c r="C2493" s="3">
        <v>43132</v>
      </c>
      <c r="D2493" s="1">
        <v>130.41316045380876</v>
      </c>
      <c r="E2493" s="1">
        <v>4.8707075119018555</v>
      </c>
      <c r="F2493" s="1">
        <v>4.8674712181091309</v>
      </c>
      <c r="G2493" s="1">
        <v>4</v>
      </c>
      <c r="H2493" s="1">
        <v>3</v>
      </c>
      <c r="I2493" s="1">
        <f t="shared" si="112"/>
        <v>4.8877319868873146</v>
      </c>
      <c r="J2493" s="1">
        <f t="shared" si="110"/>
        <v>0.99585477091777153</v>
      </c>
    </row>
    <row r="2494" spans="1:10">
      <c r="A2494" s="1">
        <v>11</v>
      </c>
      <c r="B2494" s="1" t="s">
        <v>11</v>
      </c>
      <c r="C2494" s="3">
        <v>43132</v>
      </c>
      <c r="D2494" s="1">
        <v>130.94341013824885</v>
      </c>
      <c r="E2494" s="1">
        <v>4.8747653961181641</v>
      </c>
      <c r="F2494" s="1">
        <v>4.8684401512145996</v>
      </c>
      <c r="G2494" s="1">
        <v>4</v>
      </c>
      <c r="H2494" s="1">
        <v>3</v>
      </c>
      <c r="I2494" s="1">
        <f t="shared" si="112"/>
        <v>4.8877319868873146</v>
      </c>
      <c r="J2494" s="1">
        <f t="shared" si="110"/>
        <v>0.99605300869105129</v>
      </c>
    </row>
    <row r="2495" spans="1:10">
      <c r="A2495" s="1">
        <v>12</v>
      </c>
      <c r="B2495" s="1" t="s">
        <v>12</v>
      </c>
      <c r="C2495" s="3">
        <v>43132</v>
      </c>
      <c r="D2495" s="1">
        <v>131.0859195402299</v>
      </c>
      <c r="E2495" s="1">
        <v>4.8758530616760254</v>
      </c>
      <c r="F2495" s="1">
        <v>4.8722853660583496</v>
      </c>
      <c r="G2495" s="1">
        <v>4</v>
      </c>
      <c r="H2495" s="1">
        <v>3</v>
      </c>
      <c r="I2495" s="1">
        <f t="shared" si="112"/>
        <v>4.8877319868873146</v>
      </c>
      <c r="J2495" s="1">
        <f t="shared" si="110"/>
        <v>0.99683971607477562</v>
      </c>
    </row>
    <row r="2496" spans="1:10">
      <c r="A2496" s="1">
        <v>13</v>
      </c>
      <c r="B2496" s="1" t="s">
        <v>13</v>
      </c>
      <c r="C2496" s="3">
        <v>43132</v>
      </c>
      <c r="D2496" s="1">
        <v>139.54453125000001</v>
      </c>
      <c r="E2496" s="1">
        <v>4.9383835792541504</v>
      </c>
      <c r="F2496" s="1">
        <v>4.943483829498291</v>
      </c>
      <c r="G2496" s="1">
        <v>1</v>
      </c>
      <c r="H2496" s="1">
        <v>1</v>
      </c>
      <c r="I2496" s="1">
        <f t="shared" si="112"/>
        <v>4.8877319868873146</v>
      </c>
      <c r="J2496" s="1">
        <f t="shared" si="110"/>
        <v>1.0114064852083842</v>
      </c>
    </row>
    <row r="2497" spans="1:10">
      <c r="A2497" s="1">
        <v>14</v>
      </c>
      <c r="B2497" s="1" t="s">
        <v>14</v>
      </c>
      <c r="C2497" s="3">
        <v>43132</v>
      </c>
      <c r="D2497" s="1">
        <v>131.26530201342283</v>
      </c>
      <c r="E2497" s="1">
        <v>4.877220630645752</v>
      </c>
      <c r="F2497" s="1">
        <v>4.8810944557189941</v>
      </c>
      <c r="G2497" s="1">
        <v>3</v>
      </c>
      <c r="H2497" s="1">
        <v>2</v>
      </c>
      <c r="I2497" s="1">
        <f t="shared" si="112"/>
        <v>4.8877319868873146</v>
      </c>
      <c r="J2497" s="1">
        <f t="shared" si="110"/>
        <v>0.99864200181472151</v>
      </c>
    </row>
    <row r="2498" spans="1:10">
      <c r="A2498" s="1">
        <v>15</v>
      </c>
      <c r="B2498" s="1" t="s">
        <v>15</v>
      </c>
      <c r="C2498" s="3">
        <v>43132</v>
      </c>
      <c r="D2498" s="1">
        <v>129.27028169014085</v>
      </c>
      <c r="E2498" s="1">
        <v>4.861905574798584</v>
      </c>
      <c r="F2498" s="1">
        <v>4.8684706687927246</v>
      </c>
      <c r="G2498" s="1">
        <v>4</v>
      </c>
      <c r="H2498" s="1">
        <v>3</v>
      </c>
      <c r="I2498" s="1">
        <f t="shared" si="112"/>
        <v>4.8877319868873146</v>
      </c>
      <c r="J2498" s="1">
        <f t="shared" si="110"/>
        <v>0.9960592524004459</v>
      </c>
    </row>
    <row r="2499" spans="1:10">
      <c r="A2499" s="1">
        <v>16</v>
      </c>
      <c r="B2499" s="1" t="s">
        <v>16</v>
      </c>
      <c r="C2499" s="3">
        <v>43132</v>
      </c>
      <c r="D2499" s="1">
        <v>134.84826086956522</v>
      </c>
      <c r="E2499" s="1">
        <v>4.9041500091552734</v>
      </c>
      <c r="F2499" s="1">
        <v>4.906890869140625</v>
      </c>
      <c r="G2499" s="1">
        <v>2</v>
      </c>
      <c r="H2499" s="1">
        <v>2</v>
      </c>
      <c r="I2499" s="1">
        <f t="shared" si="112"/>
        <v>4.8877319868873146</v>
      </c>
      <c r="J2499" s="1">
        <f t="shared" ref="J2499:J2562" si="113">F2499/I2499</f>
        <v>1.003919789854417</v>
      </c>
    </row>
    <row r="2500" spans="1:10">
      <c r="A2500" s="1">
        <v>17</v>
      </c>
      <c r="B2500" s="1" t="s">
        <v>17</v>
      </c>
      <c r="C2500" s="3">
        <v>43132</v>
      </c>
      <c r="D2500" s="1">
        <v>141.19</v>
      </c>
      <c r="E2500" s="1">
        <v>4.9501066207885742</v>
      </c>
      <c r="F2500" s="1">
        <v>4.9598574638366699</v>
      </c>
      <c r="G2500" s="1">
        <v>1</v>
      </c>
      <c r="H2500" s="1">
        <v>1</v>
      </c>
      <c r="I2500" s="1">
        <f t="shared" si="112"/>
        <v>4.8877319868873146</v>
      </c>
      <c r="J2500" s="1">
        <f t="shared" si="113"/>
        <v>1.014756430414526</v>
      </c>
    </row>
    <row r="2501" spans="1:10">
      <c r="A2501" s="1">
        <v>18</v>
      </c>
      <c r="B2501" s="1" t="s">
        <v>18</v>
      </c>
      <c r="C2501" s="3">
        <v>43132</v>
      </c>
      <c r="D2501" s="1">
        <v>133.03854092526691</v>
      </c>
      <c r="E2501" s="1">
        <v>4.8906388282775879</v>
      </c>
      <c r="F2501" s="1">
        <v>4.8852419853210449</v>
      </c>
      <c r="G2501" s="1">
        <v>3</v>
      </c>
      <c r="H2501" s="1">
        <v>2</v>
      </c>
      <c r="I2501" s="1">
        <f t="shared" si="112"/>
        <v>4.8877319868873146</v>
      </c>
      <c r="J2501" s="1">
        <f t="shared" si="113"/>
        <v>0.99949056094463651</v>
      </c>
    </row>
    <row r="2502" spans="1:10">
      <c r="A2502" s="1">
        <v>19</v>
      </c>
      <c r="B2502" s="1" t="s">
        <v>19</v>
      </c>
      <c r="C2502" s="3">
        <v>43132</v>
      </c>
      <c r="D2502" s="1">
        <v>133.96543147208124</v>
      </c>
      <c r="E2502" s="1">
        <v>4.8975815773010254</v>
      </c>
      <c r="F2502" s="1">
        <v>4.8926997184753418</v>
      </c>
      <c r="G2502" s="1">
        <v>3</v>
      </c>
      <c r="H2502" s="1">
        <v>2</v>
      </c>
      <c r="I2502" s="1">
        <f t="shared" si="112"/>
        <v>4.8877319868873146</v>
      </c>
      <c r="J2502" s="1">
        <f t="shared" si="113"/>
        <v>1.0010163674279511</v>
      </c>
    </row>
    <row r="2503" spans="1:10">
      <c r="A2503" s="1">
        <v>20</v>
      </c>
      <c r="B2503" s="1" t="s">
        <v>20</v>
      </c>
      <c r="C2503" s="3">
        <v>43132</v>
      </c>
      <c r="D2503" s="1">
        <v>134.19</v>
      </c>
      <c r="E2503" s="1">
        <v>4.899256706237793</v>
      </c>
      <c r="F2503" s="1">
        <v>4.9063830375671387</v>
      </c>
      <c r="G2503" s="1">
        <v>2</v>
      </c>
      <c r="H2503" s="1">
        <v>2</v>
      </c>
      <c r="I2503" s="1">
        <f t="shared" si="112"/>
        <v>4.8877319868873146</v>
      </c>
      <c r="J2503" s="1">
        <f t="shared" si="113"/>
        <v>1.0038158906277719</v>
      </c>
    </row>
    <row r="2504" spans="1:10">
      <c r="A2504" s="1">
        <v>21</v>
      </c>
      <c r="B2504" s="1" t="s">
        <v>21</v>
      </c>
      <c r="C2504" s="3">
        <v>43132</v>
      </c>
      <c r="D2504" s="1">
        <v>129.54190476190476</v>
      </c>
      <c r="E2504" s="1">
        <v>4.8640046119689941</v>
      </c>
      <c r="F2504" s="1">
        <v>4.8683686256408691</v>
      </c>
      <c r="G2504" s="1">
        <v>4</v>
      </c>
      <c r="H2504" s="1">
        <v>3</v>
      </c>
      <c r="I2504" s="1">
        <f t="shared" si="112"/>
        <v>4.8877319868873146</v>
      </c>
      <c r="J2504" s="1">
        <f t="shared" si="113"/>
        <v>0.99603837499715753</v>
      </c>
    </row>
    <row r="2505" spans="1:10">
      <c r="A2505" s="1">
        <v>22</v>
      </c>
      <c r="B2505" s="1" t="s">
        <v>22</v>
      </c>
      <c r="C2505" s="3">
        <v>43132</v>
      </c>
      <c r="D2505" s="1">
        <v>131.05666666666667</v>
      </c>
      <c r="E2505" s="1">
        <v>4.8756299018859863</v>
      </c>
      <c r="F2505" s="1">
        <v>4.8713974952697754</v>
      </c>
      <c r="G2505" s="1">
        <v>4</v>
      </c>
      <c r="H2505" s="1">
        <v>3</v>
      </c>
      <c r="I2505" s="1">
        <f t="shared" si="112"/>
        <v>4.8877319868873146</v>
      </c>
      <c r="J2505" s="1">
        <f t="shared" si="113"/>
        <v>0.99665806315457539</v>
      </c>
    </row>
    <row r="2506" spans="1:10">
      <c r="A2506" s="1">
        <v>23</v>
      </c>
      <c r="B2506" s="1" t="s">
        <v>23</v>
      </c>
      <c r="C2506" s="3">
        <v>43132</v>
      </c>
      <c r="D2506" s="1">
        <v>131.70588235294119</v>
      </c>
      <c r="E2506" s="1">
        <v>4.8805713653564453</v>
      </c>
      <c r="F2506" s="1">
        <v>4.8754839897155762</v>
      </c>
      <c r="G2506" s="1">
        <v>4</v>
      </c>
      <c r="H2506" s="1">
        <v>3</v>
      </c>
      <c r="I2506" s="1">
        <f t="shared" si="112"/>
        <v>4.8877319868873146</v>
      </c>
      <c r="J2506" s="1">
        <f t="shared" si="113"/>
        <v>0.99749413486570115</v>
      </c>
    </row>
    <row r="2507" spans="1:10">
      <c r="A2507" s="1">
        <v>24</v>
      </c>
      <c r="B2507" s="1" t="s">
        <v>24</v>
      </c>
      <c r="C2507" s="3">
        <v>43132</v>
      </c>
      <c r="D2507" s="1">
        <v>132.82245901639345</v>
      </c>
      <c r="E2507" s="1">
        <v>4.8890132904052734</v>
      </c>
      <c r="F2507" s="1">
        <v>4.9005317687988281</v>
      </c>
      <c r="G2507" s="1">
        <v>2</v>
      </c>
      <c r="H2507" s="1">
        <v>2</v>
      </c>
      <c r="I2507" s="1">
        <f t="shared" si="112"/>
        <v>4.8877319868873146</v>
      </c>
      <c r="J2507" s="1">
        <f t="shared" si="113"/>
        <v>1.0026187569093095</v>
      </c>
    </row>
    <row r="2508" spans="1:10">
      <c r="A2508" s="1">
        <v>25</v>
      </c>
      <c r="B2508" s="1" t="s">
        <v>25</v>
      </c>
      <c r="C2508" s="3">
        <v>43132</v>
      </c>
      <c r="D2508" s="1">
        <v>133.81447826086958</v>
      </c>
      <c r="E2508" s="1">
        <v>4.8964543342590332</v>
      </c>
      <c r="F2508" s="1">
        <v>4.8936767578125</v>
      </c>
      <c r="G2508" s="1">
        <v>3</v>
      </c>
      <c r="H2508" s="1">
        <v>2</v>
      </c>
      <c r="I2508" s="1">
        <f t="shared" si="112"/>
        <v>4.8877319868873146</v>
      </c>
      <c r="J2508" s="1">
        <f t="shared" si="113"/>
        <v>1.0012162636865389</v>
      </c>
    </row>
    <row r="2509" spans="1:10">
      <c r="A2509" s="1">
        <v>26</v>
      </c>
      <c r="B2509" s="1" t="s">
        <v>26</v>
      </c>
      <c r="C2509" s="3">
        <v>43132</v>
      </c>
      <c r="D2509" s="1">
        <v>131.27000000000001</v>
      </c>
      <c r="E2509" s="1">
        <v>4.8772563934326172</v>
      </c>
      <c r="F2509" s="1">
        <v>4.8695783615112305</v>
      </c>
      <c r="G2509" s="1">
        <v>4</v>
      </c>
      <c r="H2509" s="1">
        <v>3</v>
      </c>
      <c r="I2509" s="1">
        <f t="shared" si="112"/>
        <v>4.8877319868873146</v>
      </c>
      <c r="J2509" s="1">
        <f t="shared" si="113"/>
        <v>0.99628587953987935</v>
      </c>
    </row>
    <row r="2510" spans="1:10">
      <c r="A2510" s="1">
        <v>27</v>
      </c>
      <c r="B2510" s="1" t="s">
        <v>27</v>
      </c>
      <c r="C2510" s="3">
        <v>43132</v>
      </c>
      <c r="D2510" s="1">
        <v>132.65556231003043</v>
      </c>
      <c r="E2510" s="1">
        <v>4.8877558708190918</v>
      </c>
      <c r="F2510" s="1">
        <v>4.8842978477478027</v>
      </c>
      <c r="G2510" s="1">
        <v>2</v>
      </c>
      <c r="H2510" s="1">
        <v>2</v>
      </c>
      <c r="I2510" s="1">
        <f t="shared" si="112"/>
        <v>4.8877319868873146</v>
      </c>
      <c r="J2510" s="1">
        <f t="shared" si="113"/>
        <v>0.99929739618523994</v>
      </c>
    </row>
    <row r="2511" spans="1:10">
      <c r="A2511" s="1">
        <v>28</v>
      </c>
      <c r="B2511" s="1" t="s">
        <v>28</v>
      </c>
      <c r="C2511" s="3">
        <v>43132</v>
      </c>
      <c r="D2511" s="1">
        <v>133.08000000000001</v>
      </c>
      <c r="E2511" s="1">
        <v>4.8909506797790527</v>
      </c>
      <c r="F2511" s="1">
        <v>4.9002594947814941</v>
      </c>
      <c r="G2511" s="1">
        <v>2</v>
      </c>
      <c r="H2511" s="1">
        <v>2</v>
      </c>
      <c r="I2511" s="1">
        <f t="shared" si="112"/>
        <v>4.8877319868873146</v>
      </c>
      <c r="J2511" s="1">
        <f t="shared" si="113"/>
        <v>1.002563051314554</v>
      </c>
    </row>
    <row r="2512" spans="1:10">
      <c r="A2512" s="1">
        <v>29</v>
      </c>
      <c r="B2512" s="1" t="s">
        <v>29</v>
      </c>
      <c r="C2512" s="3">
        <v>43132</v>
      </c>
      <c r="D2512" s="1">
        <v>128.14625000000001</v>
      </c>
      <c r="E2512" s="1">
        <v>4.8531723022460938</v>
      </c>
      <c r="F2512" s="1">
        <v>4.8574714660644531</v>
      </c>
      <c r="G2512" s="1">
        <v>5</v>
      </c>
      <c r="H2512" s="1">
        <v>4</v>
      </c>
      <c r="I2512" s="1">
        <f t="shared" si="112"/>
        <v>4.8877319868873146</v>
      </c>
      <c r="J2512" s="1">
        <f t="shared" si="113"/>
        <v>0.99380888295347547</v>
      </c>
    </row>
    <row r="2513" spans="1:10">
      <c r="A2513" s="1">
        <v>30</v>
      </c>
      <c r="B2513" s="1" t="s">
        <v>30</v>
      </c>
      <c r="C2513" s="3">
        <v>43132</v>
      </c>
      <c r="D2513" s="1">
        <v>130.06</v>
      </c>
      <c r="E2513" s="1">
        <v>4.8679957389831543</v>
      </c>
      <c r="F2513" s="1">
        <v>4.8734445571899414</v>
      </c>
      <c r="G2513" s="1">
        <v>4</v>
      </c>
      <c r="H2513" s="1">
        <v>3</v>
      </c>
      <c r="I2513" s="1">
        <f t="shared" si="112"/>
        <v>4.8877319868873146</v>
      </c>
      <c r="J2513" s="1">
        <f t="shared" si="113"/>
        <v>0.99707687947381252</v>
      </c>
    </row>
    <row r="2514" spans="1:10">
      <c r="A2514" s="1">
        <v>31</v>
      </c>
      <c r="B2514" s="1" t="s">
        <v>31</v>
      </c>
      <c r="C2514" s="3">
        <v>43132</v>
      </c>
      <c r="D2514" s="1">
        <v>135.76258426966291</v>
      </c>
      <c r="E2514" s="1">
        <v>4.9109077453613281</v>
      </c>
      <c r="F2514" s="1">
        <v>4.912510871887207</v>
      </c>
      <c r="G2514" s="1">
        <v>2</v>
      </c>
      <c r="H2514" s="1">
        <v>2</v>
      </c>
      <c r="I2514" s="1">
        <f t="shared" si="112"/>
        <v>4.8877319868873146</v>
      </c>
      <c r="J2514" s="1">
        <f t="shared" si="113"/>
        <v>1.0050696079626233</v>
      </c>
    </row>
    <row r="2515" spans="1:10">
      <c r="A2515" s="1">
        <v>32</v>
      </c>
      <c r="B2515" s="1" t="s">
        <v>32</v>
      </c>
      <c r="C2515" s="3">
        <v>43132</v>
      </c>
      <c r="D2515" s="1">
        <v>129.27053872053872</v>
      </c>
      <c r="E2515" s="1">
        <v>4.8619074821472168</v>
      </c>
      <c r="F2515" s="1">
        <v>4.8608541488647461</v>
      </c>
      <c r="G2515" s="1">
        <v>4</v>
      </c>
      <c r="H2515" s="1">
        <v>3</v>
      </c>
      <c r="I2515" s="1">
        <f t="shared" si="112"/>
        <v>4.8877319868873146</v>
      </c>
      <c r="J2515" s="1">
        <f t="shared" si="113"/>
        <v>0.99450095911668734</v>
      </c>
    </row>
    <row r="2516" spans="1:10">
      <c r="A2516" s="1">
        <v>33</v>
      </c>
      <c r="B2516" s="1" t="s">
        <v>33</v>
      </c>
      <c r="C2516" s="3">
        <v>43132</v>
      </c>
      <c r="D2516" s="1">
        <v>136.42161764705884</v>
      </c>
      <c r="E2516" s="1">
        <v>4.9157500267028809</v>
      </c>
      <c r="F2516" s="1">
        <v>4.9132885932922363</v>
      </c>
      <c r="G2516" s="1">
        <v>2</v>
      </c>
      <c r="H2516" s="1">
        <v>2</v>
      </c>
      <c r="I2516" s="1">
        <f t="shared" si="112"/>
        <v>4.8877319868873146</v>
      </c>
      <c r="J2516" s="1">
        <f t="shared" si="113"/>
        <v>1.0052287249942273</v>
      </c>
    </row>
    <row r="2517" spans="1:10">
      <c r="A2517" s="1">
        <v>34</v>
      </c>
      <c r="B2517" s="1" t="s">
        <v>34</v>
      </c>
      <c r="C2517" s="3">
        <v>43132</v>
      </c>
      <c r="D2517" s="1">
        <v>129.04</v>
      </c>
      <c r="E2517" s="1">
        <v>4.8601222038269043</v>
      </c>
      <c r="F2517" s="1">
        <v>4.8575787544250488</v>
      </c>
      <c r="G2517" s="1">
        <v>5</v>
      </c>
      <c r="H2517" s="1">
        <v>4</v>
      </c>
      <c r="I2517" s="1">
        <f t="shared" si="112"/>
        <v>4.8877319868873146</v>
      </c>
      <c r="J2517" s="1">
        <f t="shared" si="113"/>
        <v>0.993830833494316</v>
      </c>
    </row>
    <row r="2518" spans="1:10">
      <c r="A2518" s="1">
        <v>1</v>
      </c>
      <c r="B2518" s="1" t="s">
        <v>1</v>
      </c>
      <c r="C2518" s="3">
        <v>43160</v>
      </c>
      <c r="D2518" s="1">
        <v>126.67641975308641</v>
      </c>
      <c r="E2518" s="1">
        <v>4.8416361808776855</v>
      </c>
      <c r="F2518" s="1">
        <v>4.8408832550048828</v>
      </c>
      <c r="G2518" s="1">
        <v>5</v>
      </c>
      <c r="H2518" s="1">
        <v>4</v>
      </c>
      <c r="I2518" s="1">
        <f>AVERAGE(F2518:F2551)</f>
        <v>4.890261327519136</v>
      </c>
      <c r="J2518" s="1">
        <f t="shared" si="113"/>
        <v>0.98990277426762729</v>
      </c>
    </row>
    <row r="2519" spans="1:10">
      <c r="A2519" s="1">
        <v>2</v>
      </c>
      <c r="B2519" s="1" t="s">
        <v>2</v>
      </c>
      <c r="C2519" s="3">
        <v>43160</v>
      </c>
      <c r="D2519" s="1">
        <v>131.4495744680851</v>
      </c>
      <c r="E2519" s="1">
        <v>4.8786234855651855</v>
      </c>
      <c r="F2519" s="1">
        <v>4.8713264465332031</v>
      </c>
      <c r="G2519" s="1">
        <v>4</v>
      </c>
      <c r="H2519" s="1">
        <v>3</v>
      </c>
      <c r="I2519" s="1">
        <f>I2518</f>
        <v>4.890261327519136</v>
      </c>
      <c r="J2519" s="1">
        <f t="shared" si="113"/>
        <v>0.99612804312125813</v>
      </c>
    </row>
    <row r="2520" spans="1:10">
      <c r="A2520" s="1">
        <v>3</v>
      </c>
      <c r="B2520" s="1" t="s">
        <v>3</v>
      </c>
      <c r="C2520" s="3">
        <v>43160</v>
      </c>
      <c r="D2520" s="1">
        <v>138.54629629629625</v>
      </c>
      <c r="E2520" s="1">
        <v>4.9312043190002441</v>
      </c>
      <c r="F2520" s="1">
        <v>4.9342360496520996</v>
      </c>
      <c r="G2520" s="1">
        <v>1</v>
      </c>
      <c r="H2520" s="1">
        <v>1</v>
      </c>
      <c r="I2520" s="1">
        <f t="shared" ref="I2520:I2551" si="114">I2519</f>
        <v>4.890261327519136</v>
      </c>
      <c r="J2520" s="1">
        <f t="shared" si="113"/>
        <v>1.0089923051525904</v>
      </c>
    </row>
    <row r="2521" spans="1:10">
      <c r="A2521" s="1">
        <v>4</v>
      </c>
      <c r="B2521" s="1" t="s">
        <v>4</v>
      </c>
      <c r="C2521" s="3">
        <v>43160</v>
      </c>
      <c r="D2521" s="1">
        <v>139.65958801498127</v>
      </c>
      <c r="E2521" s="1">
        <v>4.9392080307006836</v>
      </c>
      <c r="F2521" s="1">
        <v>4.9400644302368164</v>
      </c>
      <c r="G2521" s="1">
        <v>1</v>
      </c>
      <c r="H2521" s="1">
        <v>1</v>
      </c>
      <c r="I2521" s="1">
        <f t="shared" si="114"/>
        <v>4.890261327519136</v>
      </c>
      <c r="J2521" s="1">
        <f t="shared" si="113"/>
        <v>1.0101841393296145</v>
      </c>
    </row>
    <row r="2522" spans="1:10">
      <c r="A2522" s="1">
        <v>5</v>
      </c>
      <c r="B2522" s="1" t="s">
        <v>5</v>
      </c>
      <c r="C2522" s="3">
        <v>43160</v>
      </c>
      <c r="D2522" s="1">
        <v>141.32</v>
      </c>
      <c r="E2522" s="1">
        <v>4.9510269165039063</v>
      </c>
      <c r="F2522" s="1">
        <v>4.9495229721069336</v>
      </c>
      <c r="G2522" s="1">
        <v>1</v>
      </c>
      <c r="H2522" s="1">
        <v>1</v>
      </c>
      <c r="I2522" s="1">
        <f t="shared" si="114"/>
        <v>4.890261327519136</v>
      </c>
      <c r="J2522" s="1">
        <f t="shared" si="113"/>
        <v>1.0121182981069565</v>
      </c>
    </row>
    <row r="2523" spans="1:10">
      <c r="A2523" s="1">
        <v>6</v>
      </c>
      <c r="B2523" s="1" t="s">
        <v>6</v>
      </c>
      <c r="C2523" s="3">
        <v>43160</v>
      </c>
      <c r="D2523" s="1">
        <v>127.29</v>
      </c>
      <c r="E2523" s="1">
        <v>4.8464679718017578</v>
      </c>
      <c r="F2523" s="1">
        <v>4.8482174873352051</v>
      </c>
      <c r="G2523" s="1">
        <v>5</v>
      </c>
      <c r="H2523" s="1">
        <v>4</v>
      </c>
      <c r="I2523" s="1">
        <f t="shared" si="114"/>
        <v>4.890261327519136</v>
      </c>
      <c r="J2523" s="1">
        <f t="shared" si="113"/>
        <v>0.99140253713082038</v>
      </c>
    </row>
    <row r="2524" spans="1:10">
      <c r="A2524" s="1">
        <v>7</v>
      </c>
      <c r="B2524" s="1" t="s">
        <v>7</v>
      </c>
      <c r="C2524" s="3">
        <v>43160</v>
      </c>
      <c r="D2524" s="1">
        <v>128.86750000000001</v>
      </c>
      <c r="E2524" s="1">
        <v>4.8587846755981445</v>
      </c>
      <c r="F2524" s="1">
        <v>4.8714942932128906</v>
      </c>
      <c r="G2524" s="1">
        <v>4</v>
      </c>
      <c r="H2524" s="1">
        <v>3</v>
      </c>
      <c r="I2524" s="1">
        <f t="shared" si="114"/>
        <v>4.890261327519136</v>
      </c>
      <c r="J2524" s="1">
        <f t="shared" si="113"/>
        <v>0.9961623657613885</v>
      </c>
    </row>
    <row r="2525" spans="1:10">
      <c r="A2525" s="1">
        <v>8</v>
      </c>
      <c r="B2525" s="1" t="s">
        <v>8</v>
      </c>
      <c r="C2525" s="3">
        <v>43160</v>
      </c>
      <c r="D2525" s="1">
        <v>132.13999999999999</v>
      </c>
      <c r="E2525" s="1">
        <v>4.8838620185852051</v>
      </c>
      <c r="F2525" s="1">
        <v>4.884911060333252</v>
      </c>
      <c r="G2525" s="1">
        <v>3</v>
      </c>
      <c r="H2525" s="1">
        <v>2</v>
      </c>
      <c r="I2525" s="1">
        <f t="shared" si="114"/>
        <v>4.890261327519136</v>
      </c>
      <c r="J2525" s="1">
        <f t="shared" si="113"/>
        <v>0.99890593429930297</v>
      </c>
    </row>
    <row r="2526" spans="1:10">
      <c r="A2526" s="1">
        <v>9</v>
      </c>
      <c r="B2526" s="1" t="s">
        <v>9</v>
      </c>
      <c r="C2526" s="3">
        <v>43160</v>
      </c>
      <c r="D2526" s="1">
        <v>131.39699999999999</v>
      </c>
      <c r="E2526" s="1">
        <v>4.8782234191894531</v>
      </c>
      <c r="F2526" s="1">
        <v>4.8744502067565918</v>
      </c>
      <c r="G2526" s="1">
        <v>4</v>
      </c>
      <c r="H2526" s="1">
        <v>3</v>
      </c>
      <c r="I2526" s="1">
        <f t="shared" si="114"/>
        <v>4.890261327519136</v>
      </c>
      <c r="J2526" s="1">
        <f t="shared" si="113"/>
        <v>0.9967668147561829</v>
      </c>
    </row>
    <row r="2527" spans="1:10">
      <c r="A2527" s="1">
        <v>10</v>
      </c>
      <c r="B2527" s="1" t="s">
        <v>10</v>
      </c>
      <c r="C2527" s="3">
        <v>43160</v>
      </c>
      <c r="D2527" s="1">
        <v>130.79074014046461</v>
      </c>
      <c r="E2527" s="1">
        <v>4.873598575592041</v>
      </c>
      <c r="F2527" s="1">
        <v>4.870213508605957</v>
      </c>
      <c r="G2527" s="1">
        <v>4</v>
      </c>
      <c r="H2527" s="1">
        <v>3</v>
      </c>
      <c r="I2527" s="1">
        <f t="shared" si="114"/>
        <v>4.890261327519136</v>
      </c>
      <c r="J2527" s="1">
        <f t="shared" si="113"/>
        <v>0.99590046061539428</v>
      </c>
    </row>
    <row r="2528" spans="1:10">
      <c r="A2528" s="1">
        <v>11</v>
      </c>
      <c r="B2528" s="1" t="s">
        <v>11</v>
      </c>
      <c r="C2528" s="3">
        <v>43160</v>
      </c>
      <c r="D2528" s="1">
        <v>130.93777265745007</v>
      </c>
      <c r="E2528" s="1">
        <v>4.8747220039367676</v>
      </c>
      <c r="F2528" s="1">
        <v>4.8708062171936035</v>
      </c>
      <c r="G2528" s="1">
        <v>4</v>
      </c>
      <c r="H2528" s="1">
        <v>3</v>
      </c>
      <c r="I2528" s="1">
        <f t="shared" si="114"/>
        <v>4.890261327519136</v>
      </c>
      <c r="J2528" s="1">
        <f t="shared" si="113"/>
        <v>0.99602166243835433</v>
      </c>
    </row>
    <row r="2529" spans="1:10">
      <c r="A2529" s="1">
        <v>12</v>
      </c>
      <c r="B2529" s="1" t="s">
        <v>12</v>
      </c>
      <c r="C2529" s="3">
        <v>43160</v>
      </c>
      <c r="D2529" s="1">
        <v>131.16221264367817</v>
      </c>
      <c r="E2529" s="1">
        <v>4.8764348030090332</v>
      </c>
      <c r="F2529" s="1">
        <v>4.8746581077575684</v>
      </c>
      <c r="G2529" s="1">
        <v>4</v>
      </c>
      <c r="H2529" s="1">
        <v>3</v>
      </c>
      <c r="I2529" s="1">
        <f t="shared" si="114"/>
        <v>4.890261327519136</v>
      </c>
      <c r="J2529" s="1">
        <f t="shared" si="113"/>
        <v>0.99680932802634425</v>
      </c>
    </row>
    <row r="2530" spans="1:10">
      <c r="A2530" s="1">
        <v>13</v>
      </c>
      <c r="B2530" s="1" t="s">
        <v>13</v>
      </c>
      <c r="C2530" s="3">
        <v>43160</v>
      </c>
      <c r="D2530" s="1">
        <v>140.32953125</v>
      </c>
      <c r="E2530" s="1">
        <v>4.9439935684204102</v>
      </c>
      <c r="F2530" s="1">
        <v>4.9463238716125488</v>
      </c>
      <c r="G2530" s="1">
        <v>1</v>
      </c>
      <c r="H2530" s="1">
        <v>1</v>
      </c>
      <c r="I2530" s="1">
        <f t="shared" si="114"/>
        <v>4.890261327519136</v>
      </c>
      <c r="J2530" s="1">
        <f t="shared" si="113"/>
        <v>1.0114641202869732</v>
      </c>
    </row>
    <row r="2531" spans="1:10">
      <c r="A2531" s="1">
        <v>14</v>
      </c>
      <c r="B2531" s="1" t="s">
        <v>14</v>
      </c>
      <c r="C2531" s="3">
        <v>43160</v>
      </c>
      <c r="D2531" s="1">
        <v>131.73476510067113</v>
      </c>
      <c r="E2531" s="1">
        <v>4.8807907104492188</v>
      </c>
      <c r="F2531" s="1">
        <v>4.8838448524475098</v>
      </c>
      <c r="G2531" s="1">
        <v>3</v>
      </c>
      <c r="H2531" s="1">
        <v>2</v>
      </c>
      <c r="I2531" s="1">
        <f t="shared" si="114"/>
        <v>4.890261327519136</v>
      </c>
      <c r="J2531" s="1">
        <f t="shared" si="113"/>
        <v>0.99868790752847525</v>
      </c>
    </row>
    <row r="2532" spans="1:10">
      <c r="A2532" s="1">
        <v>15</v>
      </c>
      <c r="B2532" s="1" t="s">
        <v>15</v>
      </c>
      <c r="C2532" s="3">
        <v>43160</v>
      </c>
      <c r="D2532" s="1">
        <v>129.71915492957748</v>
      </c>
      <c r="E2532" s="1">
        <v>4.8653717041015625</v>
      </c>
      <c r="F2532" s="1">
        <v>4.8711857795715332</v>
      </c>
      <c r="G2532" s="1">
        <v>4</v>
      </c>
      <c r="H2532" s="1">
        <v>3</v>
      </c>
      <c r="I2532" s="1">
        <f t="shared" si="114"/>
        <v>4.890261327519136</v>
      </c>
      <c r="J2532" s="1">
        <f t="shared" si="113"/>
        <v>0.99609927840864898</v>
      </c>
    </row>
    <row r="2533" spans="1:10">
      <c r="A2533" s="1">
        <v>16</v>
      </c>
      <c r="B2533" s="1" t="s">
        <v>16</v>
      </c>
      <c r="C2533" s="3">
        <v>43160</v>
      </c>
      <c r="D2533" s="1">
        <v>134.91869565217391</v>
      </c>
      <c r="E2533" s="1">
        <v>4.9046721458435059</v>
      </c>
      <c r="F2533" s="1">
        <v>4.9093379974365234</v>
      </c>
      <c r="G2533" s="1">
        <v>2</v>
      </c>
      <c r="H2533" s="1">
        <v>2</v>
      </c>
      <c r="I2533" s="1">
        <f t="shared" si="114"/>
        <v>4.890261327519136</v>
      </c>
      <c r="J2533" s="1">
        <f t="shared" si="113"/>
        <v>1.0039009510207637</v>
      </c>
    </row>
    <row r="2534" spans="1:10">
      <c r="A2534" s="1">
        <v>17</v>
      </c>
      <c r="B2534" s="1" t="s">
        <v>17</v>
      </c>
      <c r="C2534" s="3">
        <v>43160</v>
      </c>
      <c r="D2534" s="1">
        <v>141.15</v>
      </c>
      <c r="E2534" s="1">
        <v>4.9498233795166016</v>
      </c>
      <c r="F2534" s="1">
        <v>4.9624691009521484</v>
      </c>
      <c r="G2534" s="1">
        <v>1</v>
      </c>
      <c r="H2534" s="1">
        <v>1</v>
      </c>
      <c r="I2534" s="1">
        <f t="shared" si="114"/>
        <v>4.890261327519136</v>
      </c>
      <c r="J2534" s="1">
        <f t="shared" si="113"/>
        <v>1.0147656267420055</v>
      </c>
    </row>
    <row r="2535" spans="1:10">
      <c r="A2535" s="1">
        <v>18</v>
      </c>
      <c r="B2535" s="1" t="s">
        <v>18</v>
      </c>
      <c r="C2535" s="3">
        <v>43160</v>
      </c>
      <c r="D2535" s="1">
        <v>133.31455516014233</v>
      </c>
      <c r="E2535" s="1">
        <v>4.8927116394042969</v>
      </c>
      <c r="F2535" s="1">
        <v>4.8880720138549805</v>
      </c>
      <c r="G2535" s="1">
        <v>3</v>
      </c>
      <c r="H2535" s="1">
        <v>2</v>
      </c>
      <c r="I2535" s="1">
        <f t="shared" si="114"/>
        <v>4.890261327519136</v>
      </c>
      <c r="J2535" s="1">
        <f t="shared" si="113"/>
        <v>0.9995523115192565</v>
      </c>
    </row>
    <row r="2536" spans="1:10">
      <c r="A2536" s="1">
        <v>19</v>
      </c>
      <c r="B2536" s="1" t="s">
        <v>19</v>
      </c>
      <c r="C2536" s="3">
        <v>43160</v>
      </c>
      <c r="D2536" s="1">
        <v>134.12720812182741</v>
      </c>
      <c r="E2536" s="1">
        <v>4.8987884521484375</v>
      </c>
      <c r="F2536" s="1">
        <v>4.8951482772827148</v>
      </c>
      <c r="G2536" s="1">
        <v>3</v>
      </c>
      <c r="H2536" s="1">
        <v>2</v>
      </c>
      <c r="I2536" s="1">
        <f t="shared" si="114"/>
        <v>4.890261327519136</v>
      </c>
      <c r="J2536" s="1">
        <f t="shared" si="113"/>
        <v>1.0009993228247493</v>
      </c>
    </row>
    <row r="2537" spans="1:10">
      <c r="A2537" s="1">
        <v>20</v>
      </c>
      <c r="B2537" s="1" t="s">
        <v>20</v>
      </c>
      <c r="C2537" s="3">
        <v>43160</v>
      </c>
      <c r="D2537" s="1">
        <v>135.01</v>
      </c>
      <c r="E2537" s="1">
        <v>4.9053487777709961</v>
      </c>
      <c r="F2537" s="1">
        <v>4.9086747169494629</v>
      </c>
      <c r="G2537" s="1">
        <v>2</v>
      </c>
      <c r="H2537" s="1">
        <v>2</v>
      </c>
      <c r="I2537" s="1">
        <f t="shared" si="114"/>
        <v>4.890261327519136</v>
      </c>
      <c r="J2537" s="1">
        <f t="shared" si="113"/>
        <v>1.0037653180877488</v>
      </c>
    </row>
    <row r="2538" spans="1:10">
      <c r="A2538" s="1">
        <v>21</v>
      </c>
      <c r="B2538" s="1" t="s">
        <v>21</v>
      </c>
      <c r="C2538" s="3">
        <v>43160</v>
      </c>
      <c r="D2538" s="1">
        <v>129.0952380952381</v>
      </c>
      <c r="E2538" s="1">
        <v>4.8605504035949707</v>
      </c>
      <c r="F2538" s="1">
        <v>4.870274543762207</v>
      </c>
      <c r="G2538" s="1">
        <v>4</v>
      </c>
      <c r="H2538" s="1">
        <v>3</v>
      </c>
      <c r="I2538" s="1">
        <f t="shared" si="114"/>
        <v>4.890261327519136</v>
      </c>
      <c r="J2538" s="1">
        <f t="shared" si="113"/>
        <v>0.99591294157544163</v>
      </c>
    </row>
    <row r="2539" spans="1:10">
      <c r="A2539" s="1">
        <v>22</v>
      </c>
      <c r="B2539" s="1" t="s">
        <v>22</v>
      </c>
      <c r="C2539" s="3">
        <v>43160</v>
      </c>
      <c r="D2539" s="1">
        <v>130.74166666666667</v>
      </c>
      <c r="E2539" s="1">
        <v>4.8732233047485352</v>
      </c>
      <c r="F2539" s="1">
        <v>4.873781681060791</v>
      </c>
      <c r="G2539" s="1">
        <v>4</v>
      </c>
      <c r="H2539" s="1">
        <v>3</v>
      </c>
      <c r="I2539" s="1">
        <f t="shared" si="114"/>
        <v>4.890261327519136</v>
      </c>
      <c r="J2539" s="1">
        <f t="shared" si="113"/>
        <v>0.99663010924066398</v>
      </c>
    </row>
    <row r="2540" spans="1:10">
      <c r="A2540" s="1">
        <v>23</v>
      </c>
      <c r="B2540" s="1" t="s">
        <v>23</v>
      </c>
      <c r="C2540" s="3">
        <v>43160</v>
      </c>
      <c r="D2540" s="1">
        <v>131.12</v>
      </c>
      <c r="E2540" s="1">
        <v>4.8761129379272461</v>
      </c>
      <c r="F2540" s="1">
        <v>4.8773517608642578</v>
      </c>
      <c r="G2540" s="1">
        <v>4</v>
      </c>
      <c r="H2540" s="1">
        <v>3</v>
      </c>
      <c r="I2540" s="1">
        <f t="shared" si="114"/>
        <v>4.890261327519136</v>
      </c>
      <c r="J2540" s="1">
        <f t="shared" si="113"/>
        <v>0.99736014789593519</v>
      </c>
    </row>
    <row r="2541" spans="1:10">
      <c r="A2541" s="1">
        <v>24</v>
      </c>
      <c r="B2541" s="1" t="s">
        <v>24</v>
      </c>
      <c r="C2541" s="3">
        <v>43160</v>
      </c>
      <c r="D2541" s="1">
        <v>134.90524590163935</v>
      </c>
      <c r="E2541" s="1">
        <v>4.9045724868774414</v>
      </c>
      <c r="F2541" s="1">
        <v>4.9033799171447754</v>
      </c>
      <c r="G2541" s="1">
        <v>2</v>
      </c>
      <c r="H2541" s="1">
        <v>2</v>
      </c>
      <c r="I2541" s="1">
        <f t="shared" si="114"/>
        <v>4.890261327519136</v>
      </c>
      <c r="J2541" s="1">
        <f t="shared" si="113"/>
        <v>1.0026825948036389</v>
      </c>
    </row>
    <row r="2542" spans="1:10">
      <c r="A2542" s="1">
        <v>25</v>
      </c>
      <c r="B2542" s="1" t="s">
        <v>25</v>
      </c>
      <c r="C2542" s="3">
        <v>43160</v>
      </c>
      <c r="D2542" s="1">
        <v>134.5504347826087</v>
      </c>
      <c r="E2542" s="1">
        <v>4.9019389152526855</v>
      </c>
      <c r="F2542" s="1">
        <v>4.8964118957519531</v>
      </c>
      <c r="G2542" s="1">
        <v>3</v>
      </c>
      <c r="H2542" s="1">
        <v>2</v>
      </c>
      <c r="I2542" s="1">
        <f t="shared" si="114"/>
        <v>4.890261327519136</v>
      </c>
      <c r="J2542" s="1">
        <f t="shared" si="113"/>
        <v>1.0012577177007302</v>
      </c>
    </row>
    <row r="2543" spans="1:10">
      <c r="A2543" s="1">
        <v>26</v>
      </c>
      <c r="B2543" s="1" t="s">
        <v>26</v>
      </c>
      <c r="C2543" s="3">
        <v>43160</v>
      </c>
      <c r="D2543" s="1">
        <v>130.57</v>
      </c>
      <c r="E2543" s="1">
        <v>4.8719096183776855</v>
      </c>
      <c r="F2543" s="1">
        <v>4.8715238571166992</v>
      </c>
      <c r="G2543" s="1">
        <v>4</v>
      </c>
      <c r="H2543" s="1">
        <v>3</v>
      </c>
      <c r="I2543" s="1">
        <f t="shared" si="114"/>
        <v>4.890261327519136</v>
      </c>
      <c r="J2543" s="1">
        <f t="shared" si="113"/>
        <v>0.99616841122641142</v>
      </c>
    </row>
    <row r="2544" spans="1:10">
      <c r="A2544" s="1">
        <v>27</v>
      </c>
      <c r="B2544" s="1" t="s">
        <v>27</v>
      </c>
      <c r="C2544" s="3">
        <v>43160</v>
      </c>
      <c r="D2544" s="1">
        <v>132.57155015197571</v>
      </c>
      <c r="E2544" s="1">
        <v>4.887122631072998</v>
      </c>
      <c r="F2544" s="1">
        <v>4.8871707916259766</v>
      </c>
      <c r="G2544" s="1">
        <v>2</v>
      </c>
      <c r="H2544" s="1">
        <v>2</v>
      </c>
      <c r="I2544" s="1">
        <f t="shared" si="114"/>
        <v>4.890261327519136</v>
      </c>
      <c r="J2544" s="1">
        <f t="shared" si="113"/>
        <v>0.99936802234355704</v>
      </c>
    </row>
    <row r="2545" spans="1:10">
      <c r="A2545" s="1">
        <v>28</v>
      </c>
      <c r="B2545" s="1" t="s">
        <v>28</v>
      </c>
      <c r="C2545" s="3">
        <v>43160</v>
      </c>
      <c r="D2545" s="1">
        <v>132.97</v>
      </c>
      <c r="E2545" s="1">
        <v>4.8901233673095703</v>
      </c>
      <c r="F2545" s="1">
        <v>4.903721809387207</v>
      </c>
      <c r="G2545" s="1">
        <v>2</v>
      </c>
      <c r="H2545" s="1">
        <v>2</v>
      </c>
      <c r="I2545" s="1">
        <f t="shared" si="114"/>
        <v>4.890261327519136</v>
      </c>
      <c r="J2545" s="1">
        <f t="shared" si="113"/>
        <v>1.0027525076814043</v>
      </c>
    </row>
    <row r="2546" spans="1:10">
      <c r="A2546" s="1">
        <v>29</v>
      </c>
      <c r="B2546" s="1" t="s">
        <v>29</v>
      </c>
      <c r="C2546" s="3">
        <v>43160</v>
      </c>
      <c r="D2546" s="1">
        <v>127.67944444444444</v>
      </c>
      <c r="E2546" s="1">
        <v>4.849522590637207</v>
      </c>
      <c r="F2546" s="1">
        <v>4.8596644401550293</v>
      </c>
      <c r="G2546" s="1">
        <v>5</v>
      </c>
      <c r="H2546" s="1">
        <v>4</v>
      </c>
      <c r="I2546" s="1">
        <f t="shared" si="114"/>
        <v>4.890261327519136</v>
      </c>
      <c r="J2546" s="1">
        <f t="shared" si="113"/>
        <v>0.99374330218470575</v>
      </c>
    </row>
    <row r="2547" spans="1:10">
      <c r="A2547" s="1">
        <v>30</v>
      </c>
      <c r="B2547" s="1" t="s">
        <v>30</v>
      </c>
      <c r="C2547" s="3">
        <v>43160</v>
      </c>
      <c r="D2547" s="1">
        <v>130.22999999999999</v>
      </c>
      <c r="E2547" s="1">
        <v>4.8693022727966309</v>
      </c>
      <c r="F2547" s="1">
        <v>4.8757338523864746</v>
      </c>
      <c r="G2547" s="1">
        <v>4</v>
      </c>
      <c r="H2547" s="1">
        <v>3</v>
      </c>
      <c r="I2547" s="1">
        <f t="shared" si="114"/>
        <v>4.890261327519136</v>
      </c>
      <c r="J2547" s="1">
        <f t="shared" si="113"/>
        <v>0.99702930494717934</v>
      </c>
    </row>
    <row r="2548" spans="1:10">
      <c r="A2548" s="1">
        <v>31</v>
      </c>
      <c r="B2548" s="1" t="s">
        <v>31</v>
      </c>
      <c r="C2548" s="3">
        <v>43160</v>
      </c>
      <c r="D2548" s="1">
        <v>136.18393258426966</v>
      </c>
      <c r="E2548" s="1">
        <v>4.914006233215332</v>
      </c>
      <c r="F2548" s="1">
        <v>4.9148459434509277</v>
      </c>
      <c r="G2548" s="1">
        <v>2</v>
      </c>
      <c r="H2548" s="1">
        <v>2</v>
      </c>
      <c r="I2548" s="1">
        <f t="shared" si="114"/>
        <v>4.890261327519136</v>
      </c>
      <c r="J2548" s="1">
        <f t="shared" si="113"/>
        <v>1.0050272601575392</v>
      </c>
    </row>
    <row r="2549" spans="1:10">
      <c r="A2549" s="1">
        <v>32</v>
      </c>
      <c r="B2549" s="1" t="s">
        <v>32</v>
      </c>
      <c r="C2549" s="3">
        <v>43160</v>
      </c>
      <c r="D2549" s="1">
        <v>129.76801346801346</v>
      </c>
      <c r="E2549" s="1">
        <v>4.865748405456543</v>
      </c>
      <c r="F2549" s="1">
        <v>4.8631777763366699</v>
      </c>
      <c r="G2549" s="1">
        <v>4</v>
      </c>
      <c r="H2549" s="1">
        <v>3</v>
      </c>
      <c r="I2549" s="1">
        <f t="shared" si="114"/>
        <v>4.890261327519136</v>
      </c>
      <c r="J2549" s="1">
        <f t="shared" si="113"/>
        <v>0.99446173744743294</v>
      </c>
    </row>
    <row r="2550" spans="1:10">
      <c r="A2550" s="1">
        <v>33</v>
      </c>
      <c r="B2550" s="1" t="s">
        <v>33</v>
      </c>
      <c r="C2550" s="3">
        <v>43160</v>
      </c>
      <c r="D2550" s="1">
        <v>137.19115546218489</v>
      </c>
      <c r="E2550" s="1">
        <v>4.9213752746582031</v>
      </c>
      <c r="F2550" s="1">
        <v>4.915982723236084</v>
      </c>
      <c r="G2550" s="1">
        <v>2</v>
      </c>
      <c r="H2550" s="1">
        <v>2</v>
      </c>
      <c r="I2550" s="1">
        <f t="shared" si="114"/>
        <v>4.890261327519136</v>
      </c>
      <c r="J2550" s="1">
        <f t="shared" si="113"/>
        <v>1.0052597180384215</v>
      </c>
    </row>
    <row r="2551" spans="1:10">
      <c r="A2551" s="1">
        <v>34</v>
      </c>
      <c r="B2551" s="1" t="s">
        <v>34</v>
      </c>
      <c r="C2551" s="3">
        <v>43160</v>
      </c>
      <c r="D2551" s="1">
        <v>129.22999999999999</v>
      </c>
      <c r="E2551" s="1">
        <v>4.8615937232971191</v>
      </c>
      <c r="F2551" s="1">
        <v>4.8600234985351563</v>
      </c>
      <c r="G2551" s="1">
        <v>5</v>
      </c>
      <c r="H2551" s="1">
        <v>4</v>
      </c>
      <c r="I2551" s="1">
        <f t="shared" si="114"/>
        <v>4.890261327519136</v>
      </c>
      <c r="J2551" s="1">
        <f t="shared" si="113"/>
        <v>0.99381672533248455</v>
      </c>
    </row>
    <row r="2552" spans="1:10">
      <c r="A2552" s="1">
        <v>1</v>
      </c>
      <c r="B2552" s="1" t="s">
        <v>1</v>
      </c>
      <c r="C2552" s="3">
        <v>43191</v>
      </c>
      <c r="D2552" s="1">
        <v>126.35271604938272</v>
      </c>
      <c r="E2552" s="1">
        <v>4.8390774726867676</v>
      </c>
      <c r="F2552" s="1">
        <v>4.8433513641357422</v>
      </c>
      <c r="G2552" s="1">
        <v>5</v>
      </c>
      <c r="H2552" s="1">
        <v>4</v>
      </c>
      <c r="I2552" s="1">
        <f>AVERAGE(F2552:F2585)</f>
        <v>4.8927705848918244</v>
      </c>
      <c r="J2552" s="1">
        <f t="shared" si="113"/>
        <v>0.98989954262137658</v>
      </c>
    </row>
    <row r="2553" spans="1:10">
      <c r="A2553" s="1">
        <v>2</v>
      </c>
      <c r="B2553" s="1" t="s">
        <v>2</v>
      </c>
      <c r="C2553" s="3">
        <v>43191</v>
      </c>
      <c r="D2553" s="1">
        <v>131.4615744680851</v>
      </c>
      <c r="E2553" s="1">
        <v>4.8787145614624023</v>
      </c>
      <c r="F2553" s="1">
        <v>4.8737220764160156</v>
      </c>
      <c r="G2553" s="1">
        <v>4</v>
      </c>
      <c r="H2553" s="1">
        <v>3</v>
      </c>
      <c r="I2553" s="1">
        <f>I2552</f>
        <v>4.8927705848918244</v>
      </c>
      <c r="J2553" s="1">
        <f t="shared" si="113"/>
        <v>0.9961068053068689</v>
      </c>
    </row>
    <row r="2554" spans="1:10">
      <c r="A2554" s="1">
        <v>3</v>
      </c>
      <c r="B2554" s="1" t="s">
        <v>3</v>
      </c>
      <c r="C2554" s="3">
        <v>43191</v>
      </c>
      <c r="D2554" s="1">
        <v>139.31351851851849</v>
      </c>
      <c r="E2554" s="1">
        <v>4.9367270469665527</v>
      </c>
      <c r="F2554" s="1">
        <v>4.9371838569641113</v>
      </c>
      <c r="G2554" s="1">
        <v>1</v>
      </c>
      <c r="H2554" s="1">
        <v>1</v>
      </c>
      <c r="I2554" s="1">
        <f t="shared" ref="I2554:I2585" si="115">I2553</f>
        <v>4.8927705848918244</v>
      </c>
      <c r="J2554" s="1">
        <f t="shared" si="113"/>
        <v>1.009077325679121</v>
      </c>
    </row>
    <row r="2555" spans="1:10">
      <c r="A2555" s="1">
        <v>4</v>
      </c>
      <c r="B2555" s="1" t="s">
        <v>4</v>
      </c>
      <c r="C2555" s="3">
        <v>43191</v>
      </c>
      <c r="D2555" s="1">
        <v>140.08561797752807</v>
      </c>
      <c r="E2555" s="1">
        <v>4.942253589630127</v>
      </c>
      <c r="F2555" s="1">
        <v>4.9428563117980957</v>
      </c>
      <c r="G2555" s="1">
        <v>1</v>
      </c>
      <c r="H2555" s="1">
        <v>1</v>
      </c>
      <c r="I2555" s="1">
        <f t="shared" si="115"/>
        <v>4.8927705848918244</v>
      </c>
      <c r="J2555" s="1">
        <f t="shared" si="113"/>
        <v>1.0102366800235696</v>
      </c>
    </row>
    <row r="2556" spans="1:10">
      <c r="A2556" s="1">
        <v>5</v>
      </c>
      <c r="B2556" s="1" t="s">
        <v>5</v>
      </c>
      <c r="C2556" s="3">
        <v>43191</v>
      </c>
      <c r="D2556" s="1">
        <v>141.69</v>
      </c>
      <c r="E2556" s="1">
        <v>4.953641414642334</v>
      </c>
      <c r="F2556" s="1">
        <v>4.9521031379699707</v>
      </c>
      <c r="G2556" s="1">
        <v>1</v>
      </c>
      <c r="H2556" s="1">
        <v>1</v>
      </c>
      <c r="I2556" s="1">
        <f t="shared" si="115"/>
        <v>4.8927705848918244</v>
      </c>
      <c r="J2556" s="1">
        <f t="shared" si="113"/>
        <v>1.0121265757404112</v>
      </c>
    </row>
    <row r="2557" spans="1:10">
      <c r="A2557" s="1">
        <v>6</v>
      </c>
      <c r="B2557" s="1" t="s">
        <v>6</v>
      </c>
      <c r="C2557" s="3">
        <v>43191</v>
      </c>
      <c r="D2557" s="1">
        <v>127.14</v>
      </c>
      <c r="E2557" s="1">
        <v>4.8452887535095215</v>
      </c>
      <c r="F2557" s="1">
        <v>4.8504891395568848</v>
      </c>
      <c r="G2557" s="1">
        <v>5</v>
      </c>
      <c r="H2557" s="1">
        <v>4</v>
      </c>
      <c r="I2557" s="1">
        <f t="shared" si="115"/>
        <v>4.8927705848918244</v>
      </c>
      <c r="J2557" s="1">
        <f t="shared" si="113"/>
        <v>0.99135838384380848</v>
      </c>
    </row>
    <row r="2558" spans="1:10">
      <c r="A2558" s="1">
        <v>7</v>
      </c>
      <c r="B2558" s="1" t="s">
        <v>7</v>
      </c>
      <c r="C2558" s="3">
        <v>43191</v>
      </c>
      <c r="D2558" s="1">
        <v>129.72</v>
      </c>
      <c r="E2558" s="1">
        <v>4.8653783798217773</v>
      </c>
      <c r="F2558" s="1">
        <v>4.8740787506103516</v>
      </c>
      <c r="G2558" s="1">
        <v>4</v>
      </c>
      <c r="H2558" s="1">
        <v>3</v>
      </c>
      <c r="I2558" s="1">
        <f t="shared" si="115"/>
        <v>4.8927705848918244</v>
      </c>
      <c r="J2558" s="1">
        <f t="shared" si="113"/>
        <v>0.99617970351211838</v>
      </c>
    </row>
    <row r="2559" spans="1:10">
      <c r="A2559" s="1">
        <v>8</v>
      </c>
      <c r="B2559" s="1" t="s">
        <v>8</v>
      </c>
      <c r="C2559" s="3">
        <v>43191</v>
      </c>
      <c r="D2559" s="1">
        <v>132.22</v>
      </c>
      <c r="E2559" s="1">
        <v>4.8844671249389648</v>
      </c>
      <c r="F2559" s="1">
        <v>4.8875217437744141</v>
      </c>
      <c r="G2559" s="1">
        <v>3</v>
      </c>
      <c r="H2559" s="1">
        <v>2</v>
      </c>
      <c r="I2559" s="1">
        <f t="shared" si="115"/>
        <v>4.8927705848918244</v>
      </c>
      <c r="J2559" s="1">
        <f t="shared" si="113"/>
        <v>0.99892722517307109</v>
      </c>
    </row>
    <row r="2560" spans="1:10">
      <c r="A2560" s="1">
        <v>9</v>
      </c>
      <c r="B2560" s="1" t="s">
        <v>9</v>
      </c>
      <c r="C2560" s="3">
        <v>43191</v>
      </c>
      <c r="D2560" s="1">
        <v>131.673</v>
      </c>
      <c r="E2560" s="1">
        <v>4.8803215026855469</v>
      </c>
      <c r="F2560" s="1">
        <v>4.8768768310546875</v>
      </c>
      <c r="G2560" s="1">
        <v>4</v>
      </c>
      <c r="H2560" s="1">
        <v>3</v>
      </c>
      <c r="I2560" s="1">
        <f t="shared" si="115"/>
        <v>4.8927705848918244</v>
      </c>
      <c r="J2560" s="1">
        <f t="shared" si="113"/>
        <v>0.99675158408485076</v>
      </c>
    </row>
    <row r="2561" spans="1:10">
      <c r="A2561" s="1">
        <v>10</v>
      </c>
      <c r="B2561" s="1" t="s">
        <v>10</v>
      </c>
      <c r="C2561" s="3">
        <v>43191</v>
      </c>
      <c r="D2561" s="1">
        <v>130.73509454348999</v>
      </c>
      <c r="E2561" s="1">
        <v>4.8731732368469238</v>
      </c>
      <c r="F2561" s="1">
        <v>4.8729496002197266</v>
      </c>
      <c r="G2561" s="1">
        <v>4</v>
      </c>
      <c r="H2561" s="1">
        <v>3</v>
      </c>
      <c r="I2561" s="1">
        <f t="shared" si="115"/>
        <v>4.8927705848918244</v>
      </c>
      <c r="J2561" s="1">
        <f t="shared" si="113"/>
        <v>0.99594892416715752</v>
      </c>
    </row>
    <row r="2562" spans="1:10">
      <c r="A2562" s="1">
        <v>11</v>
      </c>
      <c r="B2562" s="1" t="s">
        <v>11</v>
      </c>
      <c r="C2562" s="3">
        <v>43191</v>
      </c>
      <c r="D2562" s="1">
        <v>130.94317972350231</v>
      </c>
      <c r="E2562" s="1">
        <v>4.8747634887695313</v>
      </c>
      <c r="F2562" s="1">
        <v>4.8731541633605957</v>
      </c>
      <c r="G2562" s="1">
        <v>4</v>
      </c>
      <c r="H2562" s="1">
        <v>3</v>
      </c>
      <c r="I2562" s="1">
        <f t="shared" si="115"/>
        <v>4.8927705848918244</v>
      </c>
      <c r="J2562" s="1">
        <f t="shared" si="113"/>
        <v>0.9959907334319329</v>
      </c>
    </row>
    <row r="2563" spans="1:10">
      <c r="A2563" s="1">
        <v>12</v>
      </c>
      <c r="B2563" s="1" t="s">
        <v>12</v>
      </c>
      <c r="C2563" s="3">
        <v>43191</v>
      </c>
      <c r="D2563" s="1">
        <v>131.40429118773946</v>
      </c>
      <c r="E2563" s="1">
        <v>4.8782787322998047</v>
      </c>
      <c r="F2563" s="1">
        <v>4.8770027160644531</v>
      </c>
      <c r="G2563" s="1">
        <v>4</v>
      </c>
      <c r="H2563" s="1">
        <v>3</v>
      </c>
      <c r="I2563" s="1">
        <f t="shared" si="115"/>
        <v>4.8927705848918244</v>
      </c>
      <c r="J2563" s="1">
        <f t="shared" ref="J2563:J2626" si="116">F2563/I2563</f>
        <v>0.99677731286317406</v>
      </c>
    </row>
    <row r="2564" spans="1:10">
      <c r="A2564" s="1">
        <v>13</v>
      </c>
      <c r="B2564" s="1" t="s">
        <v>13</v>
      </c>
      <c r="C2564" s="3">
        <v>43191</v>
      </c>
      <c r="D2564" s="1">
        <v>140.52976562499998</v>
      </c>
      <c r="E2564" s="1">
        <v>4.9454193115234375</v>
      </c>
      <c r="F2564" s="1">
        <v>4.9491333961486816</v>
      </c>
      <c r="G2564" s="1">
        <v>1</v>
      </c>
      <c r="H2564" s="1">
        <v>1</v>
      </c>
      <c r="I2564" s="1">
        <f t="shared" si="115"/>
        <v>4.8927705848918244</v>
      </c>
      <c r="J2564" s="1">
        <f t="shared" si="116"/>
        <v>1.0115196104699651</v>
      </c>
    </row>
    <row r="2565" spans="1:10">
      <c r="A2565" s="1">
        <v>14</v>
      </c>
      <c r="B2565" s="1" t="s">
        <v>14</v>
      </c>
      <c r="C2565" s="3">
        <v>43191</v>
      </c>
      <c r="D2565" s="1">
        <v>131.88718120805368</v>
      </c>
      <c r="E2565" s="1">
        <v>4.8819470405578613</v>
      </c>
      <c r="F2565" s="1">
        <v>4.8865804672241211</v>
      </c>
      <c r="G2565" s="1">
        <v>3</v>
      </c>
      <c r="H2565" s="1">
        <v>2</v>
      </c>
      <c r="I2565" s="1">
        <f t="shared" si="115"/>
        <v>4.8927705848918244</v>
      </c>
      <c r="J2565" s="1">
        <f t="shared" si="116"/>
        <v>0.99873484408060798</v>
      </c>
    </row>
    <row r="2566" spans="1:10">
      <c r="A2566" s="1">
        <v>15</v>
      </c>
      <c r="B2566" s="1" t="s">
        <v>15</v>
      </c>
      <c r="C2566" s="3">
        <v>43191</v>
      </c>
      <c r="D2566" s="1">
        <v>130.25112676056338</v>
      </c>
      <c r="E2566" s="1">
        <v>4.8694643974304199</v>
      </c>
      <c r="F2566" s="1">
        <v>4.8738927841186523</v>
      </c>
      <c r="G2566" s="1">
        <v>4</v>
      </c>
      <c r="H2566" s="1">
        <v>3</v>
      </c>
      <c r="I2566" s="1">
        <f t="shared" si="115"/>
        <v>4.8927705848918244</v>
      </c>
      <c r="J2566" s="1">
        <f t="shared" si="116"/>
        <v>0.99614169508959527</v>
      </c>
    </row>
    <row r="2567" spans="1:10">
      <c r="A2567" s="1">
        <v>16</v>
      </c>
      <c r="B2567" s="1" t="s">
        <v>16</v>
      </c>
      <c r="C2567" s="3">
        <v>43191</v>
      </c>
      <c r="D2567" s="1">
        <v>135.31869565217391</v>
      </c>
      <c r="E2567" s="1">
        <v>4.9076328277587891</v>
      </c>
      <c r="F2567" s="1">
        <v>4.9117546081542969</v>
      </c>
      <c r="G2567" s="1">
        <v>2</v>
      </c>
      <c r="H2567" s="1">
        <v>2</v>
      </c>
      <c r="I2567" s="1">
        <f t="shared" si="115"/>
        <v>4.8927705848918244</v>
      </c>
      <c r="J2567" s="1">
        <f t="shared" si="116"/>
        <v>1.0038800150003133</v>
      </c>
    </row>
    <row r="2568" spans="1:10">
      <c r="A2568" s="1">
        <v>17</v>
      </c>
      <c r="B2568" s="1" t="s">
        <v>17</v>
      </c>
      <c r="C2568" s="3">
        <v>43191</v>
      </c>
      <c r="D2568" s="1">
        <v>141.56</v>
      </c>
      <c r="E2568" s="1">
        <v>4.952723503112793</v>
      </c>
      <c r="F2568" s="1">
        <v>4.9650650024414063</v>
      </c>
      <c r="G2568" s="1">
        <v>1</v>
      </c>
      <c r="H2568" s="1">
        <v>1</v>
      </c>
      <c r="I2568" s="1">
        <f t="shared" si="115"/>
        <v>4.8927705848918244</v>
      </c>
      <c r="J2568" s="1">
        <f t="shared" si="116"/>
        <v>1.014775762790272</v>
      </c>
    </row>
    <row r="2569" spans="1:10">
      <c r="A2569" s="1">
        <v>18</v>
      </c>
      <c r="B2569" s="1" t="s">
        <v>18</v>
      </c>
      <c r="C2569" s="3">
        <v>43191</v>
      </c>
      <c r="D2569" s="1">
        <v>132.92156583629895</v>
      </c>
      <c r="E2569" s="1">
        <v>4.8897590637207031</v>
      </c>
      <c r="F2569" s="1">
        <v>4.8908686637878418</v>
      </c>
      <c r="G2569" s="1">
        <v>3</v>
      </c>
      <c r="H2569" s="1">
        <v>2</v>
      </c>
      <c r="I2569" s="1">
        <f t="shared" si="115"/>
        <v>4.8927705848918244</v>
      </c>
      <c r="J2569" s="1">
        <f t="shared" si="116"/>
        <v>0.99961127932099347</v>
      </c>
    </row>
    <row r="2570" spans="1:10">
      <c r="A2570" s="1">
        <v>19</v>
      </c>
      <c r="B2570" s="1" t="s">
        <v>19</v>
      </c>
      <c r="C2570" s="3">
        <v>43191</v>
      </c>
      <c r="D2570" s="1">
        <v>134.09512690355328</v>
      </c>
      <c r="E2570" s="1">
        <v>4.8985495567321777</v>
      </c>
      <c r="F2570" s="1">
        <v>4.897575855255127</v>
      </c>
      <c r="G2570" s="1">
        <v>3</v>
      </c>
      <c r="H2570" s="1">
        <v>2</v>
      </c>
      <c r="I2570" s="1">
        <f t="shared" si="115"/>
        <v>4.8927705848918244</v>
      </c>
      <c r="J2570" s="1">
        <f t="shared" si="116"/>
        <v>1.0009821164266604</v>
      </c>
    </row>
    <row r="2571" spans="1:10">
      <c r="A2571" s="1">
        <v>20</v>
      </c>
      <c r="B2571" s="1" t="s">
        <v>20</v>
      </c>
      <c r="C2571" s="3">
        <v>43191</v>
      </c>
      <c r="D2571" s="1">
        <v>135.84</v>
      </c>
      <c r="E2571" s="1">
        <v>4.9114775657653809</v>
      </c>
      <c r="F2571" s="1">
        <v>4.9109587669372559</v>
      </c>
      <c r="G2571" s="1">
        <v>2</v>
      </c>
      <c r="H2571" s="1">
        <v>2</v>
      </c>
      <c r="I2571" s="1">
        <f t="shared" si="115"/>
        <v>4.8927705848918244</v>
      </c>
      <c r="J2571" s="1">
        <f t="shared" si="116"/>
        <v>1.0037173584434131</v>
      </c>
    </row>
    <row r="2572" spans="1:10">
      <c r="A2572" s="1">
        <v>21</v>
      </c>
      <c r="B2572" s="1" t="s">
        <v>21</v>
      </c>
      <c r="C2572" s="3">
        <v>43191</v>
      </c>
      <c r="D2572" s="1">
        <v>128.19936507936507</v>
      </c>
      <c r="E2572" s="1">
        <v>4.8535866737365723</v>
      </c>
      <c r="F2572" s="1">
        <v>4.872189998626709</v>
      </c>
      <c r="G2572" s="1">
        <v>4</v>
      </c>
      <c r="H2572" s="1">
        <v>3</v>
      </c>
      <c r="I2572" s="1">
        <f t="shared" si="115"/>
        <v>4.8927705848918244</v>
      </c>
      <c r="J2572" s="1">
        <f t="shared" si="116"/>
        <v>0.99579367437977462</v>
      </c>
    </row>
    <row r="2573" spans="1:10">
      <c r="A2573" s="1">
        <v>22</v>
      </c>
      <c r="B2573" s="1" t="s">
        <v>22</v>
      </c>
      <c r="C2573" s="3">
        <v>43191</v>
      </c>
      <c r="D2573" s="1">
        <v>131.22096491228069</v>
      </c>
      <c r="E2573" s="1">
        <v>4.8768825531005859</v>
      </c>
      <c r="F2573" s="1">
        <v>4.8761472702026367</v>
      </c>
      <c r="G2573" s="1">
        <v>4</v>
      </c>
      <c r="H2573" s="1">
        <v>3</v>
      </c>
      <c r="I2573" s="1">
        <f t="shared" si="115"/>
        <v>4.8927705848918244</v>
      </c>
      <c r="J2573" s="1">
        <f t="shared" si="116"/>
        <v>0.99660247411956771</v>
      </c>
    </row>
    <row r="2574" spans="1:10">
      <c r="A2574" s="1">
        <v>23</v>
      </c>
      <c r="B2574" s="1" t="s">
        <v>23</v>
      </c>
      <c r="C2574" s="3">
        <v>43191</v>
      </c>
      <c r="D2574" s="1">
        <v>131.07382352941175</v>
      </c>
      <c r="E2574" s="1">
        <v>4.875760555267334</v>
      </c>
      <c r="F2574" s="1">
        <v>4.8791875839233398</v>
      </c>
      <c r="G2574" s="1">
        <v>4</v>
      </c>
      <c r="H2574" s="1">
        <v>3</v>
      </c>
      <c r="I2574" s="1">
        <f t="shared" si="115"/>
        <v>4.8927705848918244</v>
      </c>
      <c r="J2574" s="1">
        <f t="shared" si="116"/>
        <v>0.99722386309907374</v>
      </c>
    </row>
    <row r="2575" spans="1:10">
      <c r="A2575" s="1">
        <v>24</v>
      </c>
      <c r="B2575" s="1" t="s">
        <v>24</v>
      </c>
      <c r="C2575" s="3">
        <v>43191</v>
      </c>
      <c r="D2575" s="1">
        <v>135.32573770491803</v>
      </c>
      <c r="E2575" s="1">
        <v>4.9076848030090332</v>
      </c>
      <c r="F2575" s="1">
        <v>4.906221866607666</v>
      </c>
      <c r="G2575" s="1">
        <v>2</v>
      </c>
      <c r="H2575" s="1">
        <v>2</v>
      </c>
      <c r="I2575" s="1">
        <f t="shared" si="115"/>
        <v>4.8927705848918244</v>
      </c>
      <c r="J2575" s="1">
        <f t="shared" si="116"/>
        <v>1.0027492157015041</v>
      </c>
    </row>
    <row r="2576" spans="1:10">
      <c r="A2576" s="1">
        <v>25</v>
      </c>
      <c r="B2576" s="1" t="s">
        <v>25</v>
      </c>
      <c r="C2576" s="3">
        <v>43191</v>
      </c>
      <c r="D2576" s="1">
        <v>134.80600000000001</v>
      </c>
      <c r="E2576" s="1">
        <v>4.903836727142334</v>
      </c>
      <c r="F2576" s="1">
        <v>4.8991131782531738</v>
      </c>
      <c r="G2576" s="1">
        <v>3</v>
      </c>
      <c r="H2576" s="1">
        <v>2</v>
      </c>
      <c r="I2576" s="1">
        <f t="shared" si="115"/>
        <v>4.8927705848918244</v>
      </c>
      <c r="J2576" s="1">
        <f t="shared" si="116"/>
        <v>1.0012963193861848</v>
      </c>
    </row>
    <row r="2577" spans="1:10">
      <c r="A2577" s="1">
        <v>26</v>
      </c>
      <c r="B2577" s="1" t="s">
        <v>26</v>
      </c>
      <c r="C2577" s="3">
        <v>43191</v>
      </c>
      <c r="D2577" s="1">
        <v>130.88</v>
      </c>
      <c r="E2577" s="1">
        <v>4.8742809295654297</v>
      </c>
      <c r="F2577" s="1">
        <v>4.873405933380127</v>
      </c>
      <c r="G2577" s="1">
        <v>4</v>
      </c>
      <c r="H2577" s="1">
        <v>3</v>
      </c>
      <c r="I2577" s="1">
        <f t="shared" si="115"/>
        <v>4.8927705848918244</v>
      </c>
      <c r="J2577" s="1">
        <f t="shared" si="116"/>
        <v>0.9960421909885796</v>
      </c>
    </row>
    <row r="2578" spans="1:10">
      <c r="A2578" s="1">
        <v>27</v>
      </c>
      <c r="B2578" s="1" t="s">
        <v>27</v>
      </c>
      <c r="C2578" s="3">
        <v>43191</v>
      </c>
      <c r="D2578" s="1">
        <v>132.80726443769001</v>
      </c>
      <c r="E2578" s="1">
        <v>4.8888988494873047</v>
      </c>
      <c r="F2578" s="1">
        <v>4.890017032623291</v>
      </c>
      <c r="G2578" s="1">
        <v>2</v>
      </c>
      <c r="H2578" s="1">
        <v>2</v>
      </c>
      <c r="I2578" s="1">
        <f t="shared" si="115"/>
        <v>4.8927705848918244</v>
      </c>
      <c r="J2578" s="1">
        <f t="shared" si="116"/>
        <v>0.99943722023733628</v>
      </c>
    </row>
    <row r="2579" spans="1:10">
      <c r="A2579" s="1">
        <v>28</v>
      </c>
      <c r="B2579" s="1" t="s">
        <v>28</v>
      </c>
      <c r="C2579" s="3">
        <v>43191</v>
      </c>
      <c r="D2579" s="1">
        <v>133.97999999999999</v>
      </c>
      <c r="E2579" s="1">
        <v>4.8976907730102539</v>
      </c>
      <c r="F2579" s="1">
        <v>4.907200813293457</v>
      </c>
      <c r="G2579" s="1">
        <v>2</v>
      </c>
      <c r="H2579" s="1">
        <v>2</v>
      </c>
      <c r="I2579" s="1">
        <f t="shared" si="115"/>
        <v>4.8927705848918244</v>
      </c>
      <c r="J2579" s="1">
        <f t="shared" si="116"/>
        <v>1.0029492959359654</v>
      </c>
    </row>
    <row r="2580" spans="1:10">
      <c r="A2580" s="1">
        <v>29</v>
      </c>
      <c r="B2580" s="1" t="s">
        <v>29</v>
      </c>
      <c r="C2580" s="3">
        <v>43191</v>
      </c>
      <c r="D2580" s="1">
        <v>127.48472222222222</v>
      </c>
      <c r="E2580" s="1">
        <v>4.847996711730957</v>
      </c>
      <c r="F2580" s="1">
        <v>4.8618464469909668</v>
      </c>
      <c r="G2580" s="1">
        <v>5</v>
      </c>
      <c r="H2580" s="1">
        <v>4</v>
      </c>
      <c r="I2580" s="1">
        <f t="shared" si="115"/>
        <v>4.8927705848918244</v>
      </c>
      <c r="J2580" s="1">
        <f t="shared" si="116"/>
        <v>0.99367962642754049</v>
      </c>
    </row>
    <row r="2581" spans="1:10">
      <c r="A2581" s="1">
        <v>30</v>
      </c>
      <c r="B2581" s="1" t="s">
        <v>30</v>
      </c>
      <c r="C2581" s="3">
        <v>43191</v>
      </c>
      <c r="D2581" s="1">
        <v>131.65</v>
      </c>
      <c r="E2581" s="1">
        <v>4.8801469802856445</v>
      </c>
      <c r="F2581" s="1">
        <v>4.8780269622802734</v>
      </c>
      <c r="G2581" s="1">
        <v>4</v>
      </c>
      <c r="H2581" s="1">
        <v>3</v>
      </c>
      <c r="I2581" s="1">
        <f t="shared" si="115"/>
        <v>4.8927705848918244</v>
      </c>
      <c r="J2581" s="1">
        <f t="shared" si="116"/>
        <v>0.99698665155953214</v>
      </c>
    </row>
    <row r="2582" spans="1:10">
      <c r="A2582" s="1">
        <v>31</v>
      </c>
      <c r="B2582" s="1" t="s">
        <v>31</v>
      </c>
      <c r="C2582" s="3">
        <v>43191</v>
      </c>
      <c r="D2582" s="1">
        <v>136.21247191011236</v>
      </c>
      <c r="E2582" s="1">
        <v>4.9142160415649414</v>
      </c>
      <c r="F2582" s="1">
        <v>4.9171571731567383</v>
      </c>
      <c r="G2582" s="1">
        <v>2</v>
      </c>
      <c r="H2582" s="1">
        <v>2</v>
      </c>
      <c r="I2582" s="1">
        <f t="shared" si="115"/>
        <v>4.8927705848918244</v>
      </c>
      <c r="J2582" s="1">
        <f t="shared" si="116"/>
        <v>1.0049842084033567</v>
      </c>
    </row>
    <row r="2583" spans="1:10">
      <c r="A2583" s="1">
        <v>32</v>
      </c>
      <c r="B2583" s="1" t="s">
        <v>32</v>
      </c>
      <c r="C2583" s="3">
        <v>43191</v>
      </c>
      <c r="D2583" s="1">
        <v>130.14801346801346</v>
      </c>
      <c r="E2583" s="1">
        <v>4.8686723709106445</v>
      </c>
      <c r="F2583" s="1">
        <v>4.8654656410217285</v>
      </c>
      <c r="G2583" s="1">
        <v>4</v>
      </c>
      <c r="H2583" s="1">
        <v>3</v>
      </c>
      <c r="I2583" s="1">
        <f t="shared" si="115"/>
        <v>4.8927705848918244</v>
      </c>
      <c r="J2583" s="1">
        <f t="shared" si="116"/>
        <v>0.99441932880433637</v>
      </c>
    </row>
    <row r="2584" spans="1:10">
      <c r="A2584" s="1">
        <v>33</v>
      </c>
      <c r="B2584" s="1" t="s">
        <v>33</v>
      </c>
      <c r="C2584" s="3">
        <v>43191</v>
      </c>
      <c r="D2584" s="1">
        <v>137.27758403361346</v>
      </c>
      <c r="E2584" s="1">
        <v>4.9220051765441895</v>
      </c>
      <c r="F2584" s="1">
        <v>4.9186468124389648</v>
      </c>
      <c r="G2584" s="1">
        <v>2</v>
      </c>
      <c r="H2584" s="1">
        <v>2</v>
      </c>
      <c r="I2584" s="1">
        <f t="shared" si="115"/>
        <v>4.8927705848918244</v>
      </c>
      <c r="J2584" s="1">
        <f t="shared" si="116"/>
        <v>1.005288665613516</v>
      </c>
    </row>
    <row r="2585" spans="1:10">
      <c r="A2585" s="1">
        <v>34</v>
      </c>
      <c r="B2585" s="1" t="s">
        <v>34</v>
      </c>
      <c r="C2585" s="3">
        <v>43191</v>
      </c>
      <c r="D2585" s="1">
        <v>129.36000000000001</v>
      </c>
      <c r="E2585" s="1">
        <v>4.8625993728637695</v>
      </c>
      <c r="F2585" s="1">
        <v>4.8624539375305176</v>
      </c>
      <c r="G2585" s="1">
        <v>5</v>
      </c>
      <c r="H2585" s="1">
        <v>4</v>
      </c>
      <c r="I2585" s="1">
        <f t="shared" si="115"/>
        <v>4.8927705848918244</v>
      </c>
      <c r="J2585" s="1">
        <f t="shared" si="116"/>
        <v>0.99380378727444929</v>
      </c>
    </row>
    <row r="2586" spans="1:10">
      <c r="A2586" s="1">
        <v>1</v>
      </c>
      <c r="B2586" s="1" t="s">
        <v>1</v>
      </c>
      <c r="C2586" s="3">
        <v>43221</v>
      </c>
      <c r="D2586" s="1">
        <v>127.22703703703704</v>
      </c>
      <c r="E2586" s="1">
        <v>4.845973014831543</v>
      </c>
      <c r="F2586" s="1">
        <v>4.845789909362793</v>
      </c>
      <c r="G2586" s="1">
        <v>5</v>
      </c>
      <c r="H2586" s="1">
        <v>4</v>
      </c>
      <c r="I2586" s="1">
        <f>AVERAGE(F2586:F2619)</f>
        <v>4.8952611193937416</v>
      </c>
      <c r="J2586" s="1">
        <f t="shared" si="116"/>
        <v>0.98989406104713051</v>
      </c>
    </row>
    <row r="2587" spans="1:10">
      <c r="A2587" s="1">
        <v>2</v>
      </c>
      <c r="B2587" s="1" t="s">
        <v>2</v>
      </c>
      <c r="C2587" s="3">
        <v>43221</v>
      </c>
      <c r="D2587" s="1">
        <v>131.35187234042553</v>
      </c>
      <c r="E2587" s="1">
        <v>4.8778796195983887</v>
      </c>
      <c r="F2587" s="1">
        <v>4.8760924339294434</v>
      </c>
      <c r="G2587" s="1">
        <v>4</v>
      </c>
      <c r="H2587" s="1">
        <v>3</v>
      </c>
      <c r="I2587" s="1">
        <f>I2586</f>
        <v>4.8952611193937416</v>
      </c>
      <c r="J2587" s="1">
        <f t="shared" si="116"/>
        <v>0.9960842363672171</v>
      </c>
    </row>
    <row r="2588" spans="1:10">
      <c r="A2588" s="1">
        <v>3</v>
      </c>
      <c r="B2588" s="1" t="s">
        <v>3</v>
      </c>
      <c r="C2588" s="3">
        <v>43221</v>
      </c>
      <c r="D2588" s="1">
        <v>138.57388888888889</v>
      </c>
      <c r="E2588" s="1">
        <v>4.931403636932373</v>
      </c>
      <c r="F2588" s="1">
        <v>4.9400997161865234</v>
      </c>
      <c r="G2588" s="1">
        <v>1</v>
      </c>
      <c r="H2588" s="1">
        <v>1</v>
      </c>
      <c r="I2588" s="1">
        <f t="shared" ref="I2588:I2619" si="117">I2587</f>
        <v>4.8952611193937416</v>
      </c>
      <c r="J2588" s="1">
        <f t="shared" si="116"/>
        <v>1.009159592450573</v>
      </c>
    </row>
    <row r="2589" spans="1:10">
      <c r="A2589" s="1">
        <v>4</v>
      </c>
      <c r="B2589" s="1" t="s">
        <v>4</v>
      </c>
      <c r="C2589" s="3">
        <v>43221</v>
      </c>
      <c r="D2589" s="1">
        <v>140.21966292134829</v>
      </c>
      <c r="E2589" s="1">
        <v>4.9432101249694824</v>
      </c>
      <c r="F2589" s="1">
        <v>4.9456386566162109</v>
      </c>
      <c r="G2589" s="1">
        <v>1</v>
      </c>
      <c r="H2589" s="1">
        <v>1</v>
      </c>
      <c r="I2589" s="1">
        <f t="shared" si="117"/>
        <v>4.8952611193937416</v>
      </c>
      <c r="J2589" s="1">
        <f t="shared" si="116"/>
        <v>1.0102910827418146</v>
      </c>
    </row>
    <row r="2590" spans="1:10">
      <c r="A2590" s="1">
        <v>5</v>
      </c>
      <c r="B2590" s="1" t="s">
        <v>5</v>
      </c>
      <c r="C2590" s="3">
        <v>43221</v>
      </c>
      <c r="D2590" s="1">
        <v>142.15</v>
      </c>
      <c r="E2590" s="1">
        <v>4.9568829536437988</v>
      </c>
      <c r="F2590" s="1">
        <v>4.9546384811401367</v>
      </c>
      <c r="G2590" s="1">
        <v>1</v>
      </c>
      <c r="H2590" s="1">
        <v>1</v>
      </c>
      <c r="I2590" s="1">
        <f t="shared" si="117"/>
        <v>4.8952611193937416</v>
      </c>
      <c r="J2590" s="1">
        <f t="shared" si="116"/>
        <v>1.0121295596492612</v>
      </c>
    </row>
    <row r="2591" spans="1:10">
      <c r="A2591" s="1">
        <v>6</v>
      </c>
      <c r="B2591" s="1" t="s">
        <v>6</v>
      </c>
      <c r="C2591" s="3">
        <v>43221</v>
      </c>
      <c r="D2591" s="1">
        <v>128.03</v>
      </c>
      <c r="E2591" s="1">
        <v>4.852264404296875</v>
      </c>
      <c r="F2591" s="1">
        <v>4.8527426719665527</v>
      </c>
      <c r="G2591" s="1">
        <v>5</v>
      </c>
      <c r="H2591" s="1">
        <v>4</v>
      </c>
      <c r="I2591" s="1">
        <f t="shared" si="117"/>
        <v>4.8952611193937416</v>
      </c>
      <c r="J2591" s="1">
        <f t="shared" si="116"/>
        <v>0.99131436579373833</v>
      </c>
    </row>
    <row r="2592" spans="1:10">
      <c r="A2592" s="1">
        <v>7</v>
      </c>
      <c r="B2592" s="1" t="s">
        <v>7</v>
      </c>
      <c r="C2592" s="3">
        <v>43221</v>
      </c>
      <c r="D2592" s="1">
        <v>130.57499999999999</v>
      </c>
      <c r="E2592" s="1">
        <v>4.8719477653503418</v>
      </c>
      <c r="F2592" s="1">
        <v>4.8766570091247559</v>
      </c>
      <c r="G2592" s="1">
        <v>4</v>
      </c>
      <c r="H2592" s="1">
        <v>3</v>
      </c>
      <c r="I2592" s="1">
        <f t="shared" si="117"/>
        <v>4.8952611193937416</v>
      </c>
      <c r="J2592" s="1">
        <f t="shared" si="116"/>
        <v>0.99619956733354198</v>
      </c>
    </row>
    <row r="2593" spans="1:10">
      <c r="A2593" s="1">
        <v>8</v>
      </c>
      <c r="B2593" s="1" t="s">
        <v>8</v>
      </c>
      <c r="C2593" s="3">
        <v>43221</v>
      </c>
      <c r="D2593" s="1">
        <v>132.82</v>
      </c>
      <c r="E2593" s="1">
        <v>4.8889946937561035</v>
      </c>
      <c r="F2593" s="1">
        <v>4.8901305198669434</v>
      </c>
      <c r="G2593" s="1">
        <v>3</v>
      </c>
      <c r="H2593" s="1">
        <v>2</v>
      </c>
      <c r="I2593" s="1">
        <f t="shared" si="117"/>
        <v>4.8952611193937416</v>
      </c>
      <c r="J2593" s="1">
        <f t="shared" si="116"/>
        <v>0.99895192525962051</v>
      </c>
    </row>
    <row r="2594" spans="1:10">
      <c r="A2594" s="1">
        <v>9</v>
      </c>
      <c r="B2594" s="1" t="s">
        <v>9</v>
      </c>
      <c r="C2594" s="3">
        <v>43221</v>
      </c>
      <c r="D2594" s="1">
        <v>131.55699999999999</v>
      </c>
      <c r="E2594" s="1">
        <v>4.8794403076171875</v>
      </c>
      <c r="F2594" s="1">
        <v>4.8792824745178223</v>
      </c>
      <c r="G2594" s="1">
        <v>4</v>
      </c>
      <c r="H2594" s="1">
        <v>3</v>
      </c>
      <c r="I2594" s="1">
        <f t="shared" si="117"/>
        <v>4.8952611193937416</v>
      </c>
      <c r="J2594" s="1">
        <f t="shared" si="116"/>
        <v>0.99673589529011719</v>
      </c>
    </row>
    <row r="2595" spans="1:10">
      <c r="A2595" s="1">
        <v>10</v>
      </c>
      <c r="B2595" s="1" t="s">
        <v>10</v>
      </c>
      <c r="C2595" s="3">
        <v>43221</v>
      </c>
      <c r="D2595" s="1">
        <v>131.1034413830362</v>
      </c>
      <c r="E2595" s="1">
        <v>4.8759865760803223</v>
      </c>
      <c r="F2595" s="1">
        <v>4.8756804466247559</v>
      </c>
      <c r="G2595" s="1">
        <v>4</v>
      </c>
      <c r="H2595" s="1">
        <v>3</v>
      </c>
      <c r="I2595" s="1">
        <f t="shared" si="117"/>
        <v>4.8952611193937416</v>
      </c>
      <c r="J2595" s="1">
        <f t="shared" si="116"/>
        <v>0.99600007593233131</v>
      </c>
    </row>
    <row r="2596" spans="1:10">
      <c r="A2596" s="1">
        <v>11</v>
      </c>
      <c r="B2596" s="1" t="s">
        <v>11</v>
      </c>
      <c r="C2596" s="3">
        <v>43221</v>
      </c>
      <c r="D2596" s="1">
        <v>130.92400921658984</v>
      </c>
      <c r="E2596" s="1">
        <v>4.8746170997619629</v>
      </c>
      <c r="F2596" s="1">
        <v>4.8754844665527344</v>
      </c>
      <c r="G2596" s="1">
        <v>4</v>
      </c>
      <c r="H2596" s="1">
        <v>3</v>
      </c>
      <c r="I2596" s="1">
        <f t="shared" si="117"/>
        <v>4.8952611193937416</v>
      </c>
      <c r="J2596" s="1">
        <f t="shared" si="116"/>
        <v>0.99596004128101412</v>
      </c>
    </row>
    <row r="2597" spans="1:10">
      <c r="A2597" s="1">
        <v>12</v>
      </c>
      <c r="B2597" s="1" t="s">
        <v>12</v>
      </c>
      <c r="C2597" s="3">
        <v>43221</v>
      </c>
      <c r="D2597" s="1">
        <v>131.63054597701151</v>
      </c>
      <c r="E2597" s="1">
        <v>4.8799991607666016</v>
      </c>
      <c r="F2597" s="1">
        <v>4.8793201446533203</v>
      </c>
      <c r="G2597" s="1">
        <v>4</v>
      </c>
      <c r="H2597" s="1">
        <v>3</v>
      </c>
      <c r="I2597" s="1">
        <f t="shared" si="117"/>
        <v>4.8952611193937416</v>
      </c>
      <c r="J2597" s="1">
        <f t="shared" si="116"/>
        <v>0.99674359051506622</v>
      </c>
    </row>
    <row r="2598" spans="1:10">
      <c r="A2598" s="1">
        <v>13</v>
      </c>
      <c r="B2598" s="1" t="s">
        <v>13</v>
      </c>
      <c r="C2598" s="3">
        <v>43221</v>
      </c>
      <c r="D2598" s="1">
        <v>141.00562500000001</v>
      </c>
      <c r="E2598" s="1">
        <v>4.9487996101379395</v>
      </c>
      <c r="F2598" s="1">
        <v>4.9519138336181641</v>
      </c>
      <c r="G2598" s="1">
        <v>1</v>
      </c>
      <c r="H2598" s="1">
        <v>1</v>
      </c>
      <c r="I2598" s="1">
        <f t="shared" si="117"/>
        <v>4.8952611193937416</v>
      </c>
      <c r="J2598" s="1">
        <f t="shared" si="116"/>
        <v>1.0115729708472505</v>
      </c>
    </row>
    <row r="2599" spans="1:10">
      <c r="A2599" s="1">
        <v>14</v>
      </c>
      <c r="B2599" s="1" t="s">
        <v>14</v>
      </c>
      <c r="C2599" s="3">
        <v>43221</v>
      </c>
      <c r="D2599" s="1">
        <v>132.09785234899326</v>
      </c>
      <c r="E2599" s="1">
        <v>4.8835430145263672</v>
      </c>
      <c r="F2599" s="1">
        <v>4.8893032073974609</v>
      </c>
      <c r="G2599" s="1">
        <v>3</v>
      </c>
      <c r="H2599" s="1">
        <v>2</v>
      </c>
      <c r="I2599" s="1">
        <f t="shared" si="117"/>
        <v>4.8952611193937416</v>
      </c>
      <c r="J2599" s="1">
        <f t="shared" si="116"/>
        <v>0.99878292253447376</v>
      </c>
    </row>
    <row r="2600" spans="1:10">
      <c r="A2600" s="1">
        <v>15</v>
      </c>
      <c r="B2600" s="1" t="s">
        <v>15</v>
      </c>
      <c r="C2600" s="3">
        <v>43221</v>
      </c>
      <c r="D2600" s="1">
        <v>130.79591549295776</v>
      </c>
      <c r="E2600" s="1">
        <v>4.8736381530761719</v>
      </c>
      <c r="F2600" s="1">
        <v>4.8765907287597656</v>
      </c>
      <c r="G2600" s="1">
        <v>4</v>
      </c>
      <c r="H2600" s="1">
        <v>3</v>
      </c>
      <c r="I2600" s="1">
        <f t="shared" si="117"/>
        <v>4.8952611193937416</v>
      </c>
      <c r="J2600" s="1">
        <f t="shared" si="116"/>
        <v>0.99618602763394815</v>
      </c>
    </row>
    <row r="2601" spans="1:10">
      <c r="A2601" s="1">
        <v>16</v>
      </c>
      <c r="B2601" s="1" t="s">
        <v>16</v>
      </c>
      <c r="C2601" s="3">
        <v>43221</v>
      </c>
      <c r="D2601" s="1">
        <v>135.81130434782608</v>
      </c>
      <c r="E2601" s="1">
        <v>4.9112663269042969</v>
      </c>
      <c r="F2601" s="1">
        <v>4.9141411781311035</v>
      </c>
      <c r="G2601" s="1">
        <v>2</v>
      </c>
      <c r="H2601" s="1">
        <v>2</v>
      </c>
      <c r="I2601" s="1">
        <f t="shared" si="117"/>
        <v>4.8952611193937416</v>
      </c>
      <c r="J2601" s="1">
        <f t="shared" si="116"/>
        <v>1.0038568031973951</v>
      </c>
    </row>
    <row r="2602" spans="1:10">
      <c r="A2602" s="1">
        <v>17</v>
      </c>
      <c r="B2602" s="1" t="s">
        <v>17</v>
      </c>
      <c r="C2602" s="3">
        <v>43221</v>
      </c>
      <c r="D2602" s="1">
        <v>142.27000000000001</v>
      </c>
      <c r="E2602" s="1">
        <v>4.9577264785766602</v>
      </c>
      <c r="F2602" s="1">
        <v>4.9676456451416016</v>
      </c>
      <c r="G2602" s="1">
        <v>1</v>
      </c>
      <c r="H2602" s="1">
        <v>1</v>
      </c>
      <c r="I2602" s="1">
        <f t="shared" si="117"/>
        <v>4.8952611193937416</v>
      </c>
      <c r="J2602" s="1">
        <f t="shared" si="116"/>
        <v>1.0147866526386287</v>
      </c>
    </row>
    <row r="2603" spans="1:10">
      <c r="A2603" s="1">
        <v>18</v>
      </c>
      <c r="B2603" s="1" t="s">
        <v>18</v>
      </c>
      <c r="C2603" s="3">
        <v>43221</v>
      </c>
      <c r="D2603" s="1">
        <v>133.13558718861211</v>
      </c>
      <c r="E2603" s="1">
        <v>4.8913679122924805</v>
      </c>
      <c r="F2603" s="1">
        <v>4.8936333656311035</v>
      </c>
      <c r="G2603" s="1">
        <v>3</v>
      </c>
      <c r="H2603" s="1">
        <v>2</v>
      </c>
      <c r="I2603" s="1">
        <f t="shared" si="117"/>
        <v>4.8952611193937416</v>
      </c>
      <c r="J2603" s="1">
        <f t="shared" si="116"/>
        <v>0.9996674837719709</v>
      </c>
    </row>
    <row r="2604" spans="1:10">
      <c r="A2604" s="1">
        <v>19</v>
      </c>
      <c r="B2604" s="1" t="s">
        <v>19</v>
      </c>
      <c r="C2604" s="3">
        <v>43221</v>
      </c>
      <c r="D2604" s="1">
        <v>133.96918781725887</v>
      </c>
      <c r="E2604" s="1">
        <v>4.8976097106933594</v>
      </c>
      <c r="F2604" s="1">
        <v>4.8999857902526855</v>
      </c>
      <c r="G2604" s="1">
        <v>3</v>
      </c>
      <c r="H2604" s="1">
        <v>2</v>
      </c>
      <c r="I2604" s="1">
        <f t="shared" si="117"/>
        <v>4.8952611193937416</v>
      </c>
      <c r="J2604" s="1">
        <f t="shared" si="116"/>
        <v>1.0009651519589478</v>
      </c>
    </row>
    <row r="2605" spans="1:10">
      <c r="A2605" s="1">
        <v>20</v>
      </c>
      <c r="B2605" s="1" t="s">
        <v>20</v>
      </c>
      <c r="C2605" s="3">
        <v>43221</v>
      </c>
      <c r="D2605" s="1">
        <v>136.38</v>
      </c>
      <c r="E2605" s="1">
        <v>4.9154453277587891</v>
      </c>
      <c r="F2605" s="1">
        <v>4.9132342338562012</v>
      </c>
      <c r="G2605" s="1">
        <v>2</v>
      </c>
      <c r="H2605" s="1">
        <v>2</v>
      </c>
      <c r="I2605" s="1">
        <f t="shared" si="117"/>
        <v>4.8952611193937416</v>
      </c>
      <c r="J2605" s="1">
        <f t="shared" si="116"/>
        <v>1.0036715333511537</v>
      </c>
    </row>
    <row r="2606" spans="1:10">
      <c r="A2606" s="1">
        <v>21</v>
      </c>
      <c r="B2606" s="1" t="s">
        <v>21</v>
      </c>
      <c r="C2606" s="3">
        <v>43221</v>
      </c>
      <c r="D2606" s="1">
        <v>129.80015873015873</v>
      </c>
      <c r="E2606" s="1">
        <v>4.8659958839416504</v>
      </c>
      <c r="F2606" s="1">
        <v>4.8741207122802734</v>
      </c>
      <c r="G2606" s="1">
        <v>4</v>
      </c>
      <c r="H2606" s="1">
        <v>3</v>
      </c>
      <c r="I2606" s="1">
        <f t="shared" si="117"/>
        <v>4.8952611193937416</v>
      </c>
      <c r="J2606" s="1">
        <f t="shared" si="116"/>
        <v>0.99568145465627655</v>
      </c>
    </row>
    <row r="2607" spans="1:10">
      <c r="A2607" s="1">
        <v>22</v>
      </c>
      <c r="B2607" s="1" t="s">
        <v>22</v>
      </c>
      <c r="C2607" s="3">
        <v>43221</v>
      </c>
      <c r="D2607" s="1">
        <v>130.85263157894738</v>
      </c>
      <c r="E2607" s="1">
        <v>4.8740715980529785</v>
      </c>
      <c r="F2607" s="1">
        <v>4.8784952163696289</v>
      </c>
      <c r="G2607" s="1">
        <v>4</v>
      </c>
      <c r="H2607" s="1">
        <v>3</v>
      </c>
      <c r="I2607" s="1">
        <f t="shared" si="117"/>
        <v>4.8952611193937416</v>
      </c>
      <c r="J2607" s="1">
        <f t="shared" si="116"/>
        <v>0.99657507482947327</v>
      </c>
    </row>
    <row r="2608" spans="1:10">
      <c r="A2608" s="1">
        <v>23</v>
      </c>
      <c r="B2608" s="1" t="s">
        <v>23</v>
      </c>
      <c r="C2608" s="3">
        <v>43221</v>
      </c>
      <c r="D2608" s="1">
        <v>131.96073529411765</v>
      </c>
      <c r="E2608" s="1">
        <v>4.8825044631958008</v>
      </c>
      <c r="F2608" s="1">
        <v>4.8809933662414551</v>
      </c>
      <c r="G2608" s="1">
        <v>4</v>
      </c>
      <c r="H2608" s="1">
        <v>3</v>
      </c>
      <c r="I2608" s="1">
        <f t="shared" si="117"/>
        <v>4.8952611193937416</v>
      </c>
      <c r="J2608" s="1">
        <f t="shared" si="116"/>
        <v>0.99708539487387882</v>
      </c>
    </row>
    <row r="2609" spans="1:10">
      <c r="A2609" s="1">
        <v>24</v>
      </c>
      <c r="B2609" s="1" t="s">
        <v>24</v>
      </c>
      <c r="C2609" s="3">
        <v>43221</v>
      </c>
      <c r="D2609" s="1">
        <v>136.39885245901638</v>
      </c>
      <c r="E2609" s="1">
        <v>4.9155831336975098</v>
      </c>
      <c r="F2609" s="1">
        <v>4.909052848815918</v>
      </c>
      <c r="G2609" s="1">
        <v>2</v>
      </c>
      <c r="H2609" s="1">
        <v>2</v>
      </c>
      <c r="I2609" s="1">
        <f t="shared" si="117"/>
        <v>4.8952611193937416</v>
      </c>
      <c r="J2609" s="1">
        <f t="shared" si="116"/>
        <v>1.0028173633818096</v>
      </c>
    </row>
    <row r="2610" spans="1:10">
      <c r="A2610" s="1">
        <v>25</v>
      </c>
      <c r="B2610" s="1" t="s">
        <v>25</v>
      </c>
      <c r="C2610" s="3">
        <v>43221</v>
      </c>
      <c r="D2610" s="1">
        <v>134.83630434782611</v>
      </c>
      <c r="E2610" s="1">
        <v>4.9040613174438477</v>
      </c>
      <c r="F2610" s="1">
        <v>4.9017829895019531</v>
      </c>
      <c r="G2610" s="1">
        <v>3</v>
      </c>
      <c r="H2610" s="1">
        <v>2</v>
      </c>
      <c r="I2610" s="1">
        <f t="shared" si="117"/>
        <v>4.8952611193937416</v>
      </c>
      <c r="J2610" s="1">
        <f t="shared" si="116"/>
        <v>1.0013322823745547</v>
      </c>
    </row>
    <row r="2611" spans="1:10">
      <c r="A2611" s="1">
        <v>26</v>
      </c>
      <c r="B2611" s="1" t="s">
        <v>26</v>
      </c>
      <c r="C2611" s="3">
        <v>43221</v>
      </c>
      <c r="D2611" s="1">
        <v>131.22999999999999</v>
      </c>
      <c r="E2611" s="1">
        <v>4.8769516944885254</v>
      </c>
      <c r="F2611" s="1">
        <v>4.8752274513244629</v>
      </c>
      <c r="G2611" s="1">
        <v>4</v>
      </c>
      <c r="H2611" s="1">
        <v>3</v>
      </c>
      <c r="I2611" s="1">
        <f t="shared" si="117"/>
        <v>4.8952611193937416</v>
      </c>
      <c r="J2611" s="1">
        <f t="shared" si="116"/>
        <v>0.99590753841712132</v>
      </c>
    </row>
    <row r="2612" spans="1:10">
      <c r="A2612" s="1">
        <v>27</v>
      </c>
      <c r="B2612" s="1" t="s">
        <v>27</v>
      </c>
      <c r="C2612" s="3">
        <v>43221</v>
      </c>
      <c r="D2612" s="1">
        <v>133.29276595744682</v>
      </c>
      <c r="E2612" s="1">
        <v>4.8925480842590332</v>
      </c>
      <c r="F2612" s="1">
        <v>4.8928375244140625</v>
      </c>
      <c r="G2612" s="1">
        <v>2</v>
      </c>
      <c r="H2612" s="1">
        <v>2</v>
      </c>
      <c r="I2612" s="1">
        <f t="shared" si="117"/>
        <v>4.8952611193937416</v>
      </c>
      <c r="J2612" s="1">
        <f t="shared" si="116"/>
        <v>0.99950490996893349</v>
      </c>
    </row>
    <row r="2613" spans="1:10">
      <c r="A2613" s="1">
        <v>28</v>
      </c>
      <c r="B2613" s="1" t="s">
        <v>28</v>
      </c>
      <c r="C2613" s="3">
        <v>43221</v>
      </c>
      <c r="D2613" s="1">
        <v>134.33000000000001</v>
      </c>
      <c r="E2613" s="1">
        <v>4.9002995491027832</v>
      </c>
      <c r="F2613" s="1">
        <v>4.9106960296630859</v>
      </c>
      <c r="G2613" s="1">
        <v>2</v>
      </c>
      <c r="H2613" s="1">
        <v>2</v>
      </c>
      <c r="I2613" s="1">
        <f t="shared" si="117"/>
        <v>4.8952611193937416</v>
      </c>
      <c r="J2613" s="1">
        <f t="shared" si="116"/>
        <v>1.0031530310422452</v>
      </c>
    </row>
    <row r="2614" spans="1:10">
      <c r="A2614" s="1">
        <v>29</v>
      </c>
      <c r="B2614" s="1" t="s">
        <v>29</v>
      </c>
      <c r="C2614" s="3">
        <v>43221</v>
      </c>
      <c r="D2614" s="1">
        <v>128.82930555555555</v>
      </c>
      <c r="E2614" s="1">
        <v>4.8584880828857422</v>
      </c>
      <c r="F2614" s="1">
        <v>4.8640189170837402</v>
      </c>
      <c r="G2614" s="1">
        <v>5</v>
      </c>
      <c r="H2614" s="1">
        <v>4</v>
      </c>
      <c r="I2614" s="1">
        <f t="shared" si="117"/>
        <v>4.8952611193937416</v>
      </c>
      <c r="J2614" s="1">
        <f t="shared" si="116"/>
        <v>0.99361786806709285</v>
      </c>
    </row>
    <row r="2615" spans="1:10">
      <c r="A2615" s="1">
        <v>30</v>
      </c>
      <c r="B2615" s="1" t="s">
        <v>30</v>
      </c>
      <c r="C2615" s="3">
        <v>43221</v>
      </c>
      <c r="D2615" s="1">
        <v>132.37</v>
      </c>
      <c r="E2615" s="1">
        <v>4.8856010437011719</v>
      </c>
      <c r="F2615" s="1">
        <v>4.8803253173828125</v>
      </c>
      <c r="G2615" s="1">
        <v>4</v>
      </c>
      <c r="H2615" s="1">
        <v>3</v>
      </c>
      <c r="I2615" s="1">
        <f t="shared" si="117"/>
        <v>4.8952611193937416</v>
      </c>
      <c r="J2615" s="1">
        <f t="shared" si="116"/>
        <v>0.9969489263909217</v>
      </c>
    </row>
    <row r="2616" spans="1:10">
      <c r="A2616" s="1">
        <v>31</v>
      </c>
      <c r="B2616" s="1" t="s">
        <v>31</v>
      </c>
      <c r="C2616" s="3">
        <v>43221</v>
      </c>
      <c r="D2616" s="1">
        <v>136.70280898876408</v>
      </c>
      <c r="E2616" s="1">
        <v>4.9178094863891602</v>
      </c>
      <c r="F2616" s="1">
        <v>4.9194464683532715</v>
      </c>
      <c r="G2616" s="1">
        <v>2</v>
      </c>
      <c r="H2616" s="1">
        <v>2</v>
      </c>
      <c r="I2616" s="1">
        <f t="shared" si="117"/>
        <v>4.8952611193937416</v>
      </c>
      <c r="J2616" s="1">
        <f t="shared" si="116"/>
        <v>1.0049405636123707</v>
      </c>
    </row>
    <row r="2617" spans="1:10">
      <c r="A2617" s="1">
        <v>32</v>
      </c>
      <c r="B2617" s="1" t="s">
        <v>32</v>
      </c>
      <c r="C2617" s="3">
        <v>43221</v>
      </c>
      <c r="D2617" s="1">
        <v>130.33653198653201</v>
      </c>
      <c r="E2617" s="1">
        <v>4.8701200485229492</v>
      </c>
      <c r="F2617" s="1">
        <v>4.8677201271057129</v>
      </c>
      <c r="G2617" s="1">
        <v>4</v>
      </c>
      <c r="H2617" s="1">
        <v>3</v>
      </c>
      <c r="I2617" s="1">
        <f t="shared" si="117"/>
        <v>4.8952611193937416</v>
      </c>
      <c r="J2617" s="1">
        <f t="shared" si="116"/>
        <v>0.99437394827031422</v>
      </c>
    </row>
    <row r="2618" spans="1:10">
      <c r="A2618" s="1">
        <v>33</v>
      </c>
      <c r="B2618" s="1" t="s">
        <v>33</v>
      </c>
      <c r="C2618" s="3">
        <v>43221</v>
      </c>
      <c r="D2618" s="1">
        <v>136.2571848739496</v>
      </c>
      <c r="E2618" s="1">
        <v>4.9145441055297852</v>
      </c>
      <c r="F2618" s="1">
        <v>4.9212846755981445</v>
      </c>
      <c r="G2618" s="1">
        <v>2</v>
      </c>
      <c r="H2618" s="1">
        <v>2</v>
      </c>
      <c r="I2618" s="1">
        <f t="shared" si="117"/>
        <v>4.8952611193937416</v>
      </c>
      <c r="J2618" s="1">
        <f t="shared" si="116"/>
        <v>1.005316071108302</v>
      </c>
    </row>
    <row r="2619" spans="1:10">
      <c r="A2619" s="1">
        <v>34</v>
      </c>
      <c r="B2619" s="1" t="s">
        <v>34</v>
      </c>
      <c r="C2619" s="3">
        <v>43221</v>
      </c>
      <c r="D2619" s="1">
        <v>129.46</v>
      </c>
      <c r="E2619" s="1">
        <v>4.8633718490600586</v>
      </c>
      <c r="F2619" s="1">
        <v>4.8648715019226074</v>
      </c>
      <c r="G2619" s="1">
        <v>5</v>
      </c>
      <c r="H2619" s="1">
        <v>4</v>
      </c>
      <c r="I2619" s="1">
        <f t="shared" si="117"/>
        <v>4.8952611193937416</v>
      </c>
      <c r="J2619" s="1">
        <f t="shared" si="116"/>
        <v>0.99379203341150923</v>
      </c>
    </row>
    <row r="2620" spans="1:10">
      <c r="A2620" s="1">
        <v>1</v>
      </c>
      <c r="B2620" s="1" t="s">
        <v>1</v>
      </c>
      <c r="C2620" s="3">
        <v>43252</v>
      </c>
      <c r="D2620" s="1">
        <v>128.29197530864198</v>
      </c>
      <c r="E2620" s="1">
        <v>4.8543086051940918</v>
      </c>
      <c r="F2620" s="1">
        <v>4.8481998443603516</v>
      </c>
      <c r="G2620" s="1">
        <v>5</v>
      </c>
      <c r="H2620" s="1">
        <v>4</v>
      </c>
      <c r="I2620" s="1">
        <f>AVERAGE(F2620:F2653)</f>
        <v>4.8977342493393845</v>
      </c>
      <c r="J2620" s="1">
        <f t="shared" si="116"/>
        <v>0.98988626118583012</v>
      </c>
    </row>
    <row r="2621" spans="1:10">
      <c r="A2621" s="1">
        <v>2</v>
      </c>
      <c r="B2621" s="1" t="s">
        <v>2</v>
      </c>
      <c r="C2621" s="3">
        <v>43252</v>
      </c>
      <c r="D2621" s="1">
        <v>131.79706382978722</v>
      </c>
      <c r="E2621" s="1">
        <v>4.881263256072998</v>
      </c>
      <c r="F2621" s="1">
        <v>4.8784389495849609</v>
      </c>
      <c r="G2621" s="1">
        <v>4</v>
      </c>
      <c r="H2621" s="1">
        <v>3</v>
      </c>
      <c r="I2621" s="1">
        <f>I2620</f>
        <v>4.8977342493393845</v>
      </c>
      <c r="J2621" s="1">
        <f t="shared" si="116"/>
        <v>0.99606036204250437</v>
      </c>
    </row>
    <row r="2622" spans="1:10">
      <c r="A2622" s="1">
        <v>3</v>
      </c>
      <c r="B2622" s="1" t="s">
        <v>3</v>
      </c>
      <c r="C2622" s="3">
        <v>43252</v>
      </c>
      <c r="D2622" s="1">
        <v>140.83055555555555</v>
      </c>
      <c r="E2622" s="1">
        <v>4.9475574493408203</v>
      </c>
      <c r="F2622" s="1">
        <v>4.9429864883422852</v>
      </c>
      <c r="G2622" s="1">
        <v>1</v>
      </c>
      <c r="H2622" s="1">
        <v>1</v>
      </c>
      <c r="I2622" s="1">
        <f t="shared" ref="I2622:I2653" si="118">I2621</f>
        <v>4.8977342493393845</v>
      </c>
      <c r="J2622" s="1">
        <f t="shared" si="116"/>
        <v>1.0092394231085535</v>
      </c>
    </row>
    <row r="2623" spans="1:10">
      <c r="A2623" s="1">
        <v>4</v>
      </c>
      <c r="B2623" s="1" t="s">
        <v>4</v>
      </c>
      <c r="C2623" s="3">
        <v>43252</v>
      </c>
      <c r="D2623" s="1">
        <v>140.74074906367042</v>
      </c>
      <c r="E2623" s="1">
        <v>4.9469194412231445</v>
      </c>
      <c r="F2623" s="1">
        <v>4.9484133720397949</v>
      </c>
      <c r="G2623" s="1">
        <v>1</v>
      </c>
      <c r="H2623" s="1">
        <v>1</v>
      </c>
      <c r="I2623" s="1">
        <f t="shared" si="118"/>
        <v>4.8977342493393845</v>
      </c>
      <c r="J2623" s="1">
        <f t="shared" si="116"/>
        <v>1.0103474627491775</v>
      </c>
    </row>
    <row r="2624" spans="1:10">
      <c r="A2624" s="1">
        <v>5</v>
      </c>
      <c r="B2624" s="1" t="s">
        <v>5</v>
      </c>
      <c r="C2624" s="3">
        <v>43252</v>
      </c>
      <c r="D2624" s="1">
        <v>143.30000000000001</v>
      </c>
      <c r="E2624" s="1">
        <v>4.9649405479431152</v>
      </c>
      <c r="F2624" s="1">
        <v>4.9571328163146973</v>
      </c>
      <c r="G2624" s="1">
        <v>1</v>
      </c>
      <c r="H2624" s="1">
        <v>1</v>
      </c>
      <c r="I2624" s="1">
        <f t="shared" si="118"/>
        <v>4.8977342493393845</v>
      </c>
      <c r="J2624" s="1">
        <f t="shared" si="116"/>
        <v>1.0121277643807083</v>
      </c>
    </row>
    <row r="2625" spans="1:10">
      <c r="A2625" s="1">
        <v>6</v>
      </c>
      <c r="B2625" s="1" t="s">
        <v>6</v>
      </c>
      <c r="C2625" s="3">
        <v>43252</v>
      </c>
      <c r="D2625" s="1">
        <v>128.51</v>
      </c>
      <c r="E2625" s="1">
        <v>4.8560066223144531</v>
      </c>
      <c r="F2625" s="1">
        <v>4.8549809455871582</v>
      </c>
      <c r="G2625" s="1">
        <v>5</v>
      </c>
      <c r="H2625" s="1">
        <v>4</v>
      </c>
      <c r="I2625" s="1">
        <f t="shared" si="118"/>
        <v>4.8977342493393845</v>
      </c>
      <c r="J2625" s="1">
        <f t="shared" si="116"/>
        <v>0.99127079960330777</v>
      </c>
    </row>
    <row r="2626" spans="1:10">
      <c r="A2626" s="1">
        <v>7</v>
      </c>
      <c r="B2626" s="1" t="s">
        <v>7</v>
      </c>
      <c r="C2626" s="3">
        <v>43252</v>
      </c>
      <c r="D2626" s="1">
        <v>132.13750000000002</v>
      </c>
      <c r="E2626" s="1">
        <v>4.883842945098877</v>
      </c>
      <c r="F2626" s="1">
        <v>4.8792271614074707</v>
      </c>
      <c r="G2626" s="1">
        <v>4</v>
      </c>
      <c r="H2626" s="1">
        <v>3</v>
      </c>
      <c r="I2626" s="1">
        <f t="shared" si="118"/>
        <v>4.8977342493393845</v>
      </c>
      <c r="J2626" s="1">
        <f t="shared" si="116"/>
        <v>0.99622129601368015</v>
      </c>
    </row>
    <row r="2627" spans="1:10">
      <c r="A2627" s="1">
        <v>8</v>
      </c>
      <c r="B2627" s="1" t="s">
        <v>8</v>
      </c>
      <c r="C2627" s="3">
        <v>43252</v>
      </c>
      <c r="D2627" s="1">
        <v>133.46</v>
      </c>
      <c r="E2627" s="1">
        <v>4.8938016891479492</v>
      </c>
      <c r="F2627" s="1">
        <v>4.8927369117736816</v>
      </c>
      <c r="G2627" s="1">
        <v>3</v>
      </c>
      <c r="H2627" s="1">
        <v>2</v>
      </c>
      <c r="I2627" s="1">
        <f t="shared" si="118"/>
        <v>4.8977342493393845</v>
      </c>
      <c r="J2627" s="1">
        <f t="shared" ref="J2627:J2690" si="119">F2627/I2627</f>
        <v>0.99897966338896871</v>
      </c>
    </row>
    <row r="2628" spans="1:10">
      <c r="A2628" s="1">
        <v>9</v>
      </c>
      <c r="B2628" s="1" t="s">
        <v>9</v>
      </c>
      <c r="C2628" s="3">
        <v>43252</v>
      </c>
      <c r="D2628" s="1">
        <v>133.27199999999999</v>
      </c>
      <c r="E2628" s="1">
        <v>4.8923921585083008</v>
      </c>
      <c r="F2628" s="1">
        <v>4.8816680908203125</v>
      </c>
      <c r="G2628" s="1">
        <v>4</v>
      </c>
      <c r="H2628" s="1">
        <v>3</v>
      </c>
      <c r="I2628" s="1">
        <f t="shared" si="118"/>
        <v>4.8977342493393845</v>
      </c>
      <c r="J2628" s="1">
        <f t="shared" si="119"/>
        <v>0.99671967532308658</v>
      </c>
    </row>
    <row r="2629" spans="1:10">
      <c r="A2629" s="1">
        <v>10</v>
      </c>
      <c r="B2629" s="1" t="s">
        <v>10</v>
      </c>
      <c r="C2629" s="3">
        <v>43252</v>
      </c>
      <c r="D2629" s="1">
        <v>131.71718530524041</v>
      </c>
      <c r="E2629" s="1">
        <v>4.8806571960449219</v>
      </c>
      <c r="F2629" s="1">
        <v>4.8784070014953613</v>
      </c>
      <c r="G2629" s="1">
        <v>4</v>
      </c>
      <c r="H2629" s="1">
        <v>3</v>
      </c>
      <c r="I2629" s="1">
        <f t="shared" si="118"/>
        <v>4.8977342493393845</v>
      </c>
      <c r="J2629" s="1">
        <f t="shared" si="119"/>
        <v>0.99605383900798006</v>
      </c>
    </row>
    <row r="2630" spans="1:10">
      <c r="A2630" s="1">
        <v>11</v>
      </c>
      <c r="B2630" s="1" t="s">
        <v>11</v>
      </c>
      <c r="C2630" s="3">
        <v>43252</v>
      </c>
      <c r="D2630" s="1">
        <v>131.84685099846388</v>
      </c>
      <c r="E2630" s="1">
        <v>4.8816409111022949</v>
      </c>
      <c r="F2630" s="1">
        <v>4.8777990341186523</v>
      </c>
      <c r="G2630" s="1">
        <v>4</v>
      </c>
      <c r="H2630" s="1">
        <v>3</v>
      </c>
      <c r="I2630" s="1">
        <f t="shared" si="118"/>
        <v>4.8977342493393845</v>
      </c>
      <c r="J2630" s="1">
        <f t="shared" si="119"/>
        <v>0.99592970663456859</v>
      </c>
    </row>
    <row r="2631" spans="1:10">
      <c r="A2631" s="1">
        <v>12</v>
      </c>
      <c r="B2631" s="1" t="s">
        <v>12</v>
      </c>
      <c r="C2631" s="3">
        <v>43252</v>
      </c>
      <c r="D2631" s="1">
        <v>132.18568007662836</v>
      </c>
      <c r="E2631" s="1">
        <v>4.8842077255249023</v>
      </c>
      <c r="F2631" s="1">
        <v>4.8816123008728027</v>
      </c>
      <c r="G2631" s="1">
        <v>4</v>
      </c>
      <c r="H2631" s="1">
        <v>3</v>
      </c>
      <c r="I2631" s="1">
        <f t="shared" si="118"/>
        <v>4.8977342493393845</v>
      </c>
      <c r="J2631" s="1">
        <f t="shared" si="119"/>
        <v>0.99670828435235004</v>
      </c>
    </row>
    <row r="2632" spans="1:10">
      <c r="A2632" s="1">
        <v>13</v>
      </c>
      <c r="B2632" s="1" t="s">
        <v>13</v>
      </c>
      <c r="C2632" s="3">
        <v>43252</v>
      </c>
      <c r="D2632" s="1">
        <v>142.92265624999999</v>
      </c>
      <c r="E2632" s="1">
        <v>4.962303638458252</v>
      </c>
      <c r="F2632" s="1">
        <v>4.9546661376953125</v>
      </c>
      <c r="G2632" s="1">
        <v>1</v>
      </c>
      <c r="H2632" s="1">
        <v>1</v>
      </c>
      <c r="I2632" s="1">
        <f t="shared" si="118"/>
        <v>4.8977342493393845</v>
      </c>
      <c r="J2632" s="1">
        <f t="shared" si="119"/>
        <v>1.0116241277001925</v>
      </c>
    </row>
    <row r="2633" spans="1:10">
      <c r="A2633" s="1">
        <v>14</v>
      </c>
      <c r="B2633" s="1" t="s">
        <v>14</v>
      </c>
      <c r="C2633" s="3">
        <v>43252</v>
      </c>
      <c r="D2633" s="1">
        <v>133.33583892617449</v>
      </c>
      <c r="E2633" s="1">
        <v>4.8928709030151367</v>
      </c>
      <c r="F2633" s="1">
        <v>4.8920173645019531</v>
      </c>
      <c r="G2633" s="1">
        <v>3</v>
      </c>
      <c r="H2633" s="1">
        <v>2</v>
      </c>
      <c r="I2633" s="1">
        <f t="shared" si="118"/>
        <v>4.8977342493393845</v>
      </c>
      <c r="J2633" s="1">
        <f t="shared" si="119"/>
        <v>0.99883274907408415</v>
      </c>
    </row>
    <row r="2634" spans="1:10">
      <c r="A2634" s="1">
        <v>15</v>
      </c>
      <c r="B2634" s="1" t="s">
        <v>15</v>
      </c>
      <c r="C2634" s="3">
        <v>43252</v>
      </c>
      <c r="D2634" s="1">
        <v>132.61098591549296</v>
      </c>
      <c r="E2634" s="1">
        <v>4.8874197006225586</v>
      </c>
      <c r="F2634" s="1">
        <v>4.879279613494873</v>
      </c>
      <c r="G2634" s="1">
        <v>4</v>
      </c>
      <c r="H2634" s="1">
        <v>3</v>
      </c>
      <c r="I2634" s="1">
        <f t="shared" si="118"/>
        <v>4.8977342493393845</v>
      </c>
      <c r="J2634" s="1">
        <f t="shared" si="119"/>
        <v>0.996232005473347</v>
      </c>
    </row>
    <row r="2635" spans="1:10">
      <c r="A2635" s="1">
        <v>16</v>
      </c>
      <c r="B2635" s="1" t="s">
        <v>16</v>
      </c>
      <c r="C2635" s="3">
        <v>43252</v>
      </c>
      <c r="D2635" s="1">
        <v>136.93130434782609</v>
      </c>
      <c r="E2635" s="1">
        <v>4.9194793701171875</v>
      </c>
      <c r="F2635" s="1">
        <v>4.9164981842041016</v>
      </c>
      <c r="G2635" s="1">
        <v>2</v>
      </c>
      <c r="H2635" s="1">
        <v>2</v>
      </c>
      <c r="I2635" s="1">
        <f t="shared" si="118"/>
        <v>4.8977342493393845</v>
      </c>
      <c r="J2635" s="1">
        <f t="shared" si="119"/>
        <v>1.0038311459767846</v>
      </c>
    </row>
    <row r="2636" spans="1:10">
      <c r="A2636" s="1">
        <v>17</v>
      </c>
      <c r="B2636" s="1" t="s">
        <v>17</v>
      </c>
      <c r="C2636" s="3">
        <v>43252</v>
      </c>
      <c r="D2636" s="1">
        <v>146.13</v>
      </c>
      <c r="E2636" s="1">
        <v>4.9844965934753418</v>
      </c>
      <c r="F2636" s="1">
        <v>4.9702110290527344</v>
      </c>
      <c r="G2636" s="1">
        <v>1</v>
      </c>
      <c r="H2636" s="1">
        <v>1</v>
      </c>
      <c r="I2636" s="1">
        <f t="shared" si="118"/>
        <v>4.8977342493393845</v>
      </c>
      <c r="J2636" s="1">
        <f t="shared" si="119"/>
        <v>1.0147980221105557</v>
      </c>
    </row>
    <row r="2637" spans="1:10">
      <c r="A2637" s="1">
        <v>18</v>
      </c>
      <c r="B2637" s="1" t="s">
        <v>18</v>
      </c>
      <c r="C2637" s="3">
        <v>43252</v>
      </c>
      <c r="D2637" s="1">
        <v>134.65629893238435</v>
      </c>
      <c r="E2637" s="1">
        <v>4.9027256965637207</v>
      </c>
      <c r="F2637" s="1">
        <v>4.8963675498962402</v>
      </c>
      <c r="G2637" s="1">
        <v>3</v>
      </c>
      <c r="H2637" s="1">
        <v>2</v>
      </c>
      <c r="I2637" s="1">
        <f t="shared" si="118"/>
        <v>4.8977342493393845</v>
      </c>
      <c r="J2637" s="1">
        <f t="shared" si="119"/>
        <v>0.99972095271536454</v>
      </c>
    </row>
    <row r="2638" spans="1:10">
      <c r="A2638" s="1">
        <v>19</v>
      </c>
      <c r="B2638" s="1" t="s">
        <v>19</v>
      </c>
      <c r="C2638" s="3">
        <v>43252</v>
      </c>
      <c r="D2638" s="1">
        <v>135.18233502538072</v>
      </c>
      <c r="E2638" s="1">
        <v>4.9066243171691895</v>
      </c>
      <c r="F2638" s="1">
        <v>4.9023804664611816</v>
      </c>
      <c r="G2638" s="1">
        <v>3</v>
      </c>
      <c r="H2638" s="1">
        <v>2</v>
      </c>
      <c r="I2638" s="1">
        <f t="shared" si="118"/>
        <v>4.8977342493393845</v>
      </c>
      <c r="J2638" s="1">
        <f t="shared" si="119"/>
        <v>1.0009486462280848</v>
      </c>
    </row>
    <row r="2639" spans="1:10">
      <c r="A2639" s="1">
        <v>20</v>
      </c>
      <c r="B2639" s="1" t="s">
        <v>20</v>
      </c>
      <c r="C2639" s="3">
        <v>43252</v>
      </c>
      <c r="D2639" s="1">
        <v>138.71</v>
      </c>
      <c r="E2639" s="1">
        <v>4.9323854446411133</v>
      </c>
      <c r="F2639" s="1">
        <v>4.9155001640319824</v>
      </c>
      <c r="G2639" s="1">
        <v>2</v>
      </c>
      <c r="H2639" s="1">
        <v>2</v>
      </c>
      <c r="I2639" s="1">
        <f t="shared" si="118"/>
        <v>4.8977342493393845</v>
      </c>
      <c r="J2639" s="1">
        <f t="shared" si="119"/>
        <v>1.0036273741669415</v>
      </c>
    </row>
    <row r="2640" spans="1:10">
      <c r="A2640" s="1">
        <v>21</v>
      </c>
      <c r="B2640" s="1" t="s">
        <v>21</v>
      </c>
      <c r="C2640" s="3">
        <v>43252</v>
      </c>
      <c r="D2640" s="1">
        <v>131.16841269841271</v>
      </c>
      <c r="E2640" s="1">
        <v>4.8764820098876953</v>
      </c>
      <c r="F2640" s="1">
        <v>4.8760690689086914</v>
      </c>
      <c r="G2640" s="1">
        <v>4</v>
      </c>
      <c r="H2640" s="1">
        <v>3</v>
      </c>
      <c r="I2640" s="1">
        <f t="shared" si="118"/>
        <v>4.8977342493393845</v>
      </c>
      <c r="J2640" s="1">
        <f t="shared" si="119"/>
        <v>0.99557648918301045</v>
      </c>
    </row>
    <row r="2641" spans="1:10">
      <c r="A2641" s="1">
        <v>22</v>
      </c>
      <c r="B2641" s="1" t="s">
        <v>22</v>
      </c>
      <c r="C2641" s="3">
        <v>43252</v>
      </c>
      <c r="D2641" s="1">
        <v>131.84473684210525</v>
      </c>
      <c r="E2641" s="1">
        <v>4.8816251754760742</v>
      </c>
      <c r="F2641" s="1">
        <v>4.8808255195617676</v>
      </c>
      <c r="G2641" s="1">
        <v>4</v>
      </c>
      <c r="H2641" s="1">
        <v>3</v>
      </c>
      <c r="I2641" s="1">
        <f t="shared" si="118"/>
        <v>4.8977342493393845</v>
      </c>
      <c r="J2641" s="1">
        <f t="shared" si="119"/>
        <v>0.99654764245734695</v>
      </c>
    </row>
    <row r="2642" spans="1:10">
      <c r="A2642" s="1">
        <v>23</v>
      </c>
      <c r="B2642" s="1" t="s">
        <v>23</v>
      </c>
      <c r="C2642" s="3">
        <v>43252</v>
      </c>
      <c r="D2642" s="1">
        <v>132.92676470588236</v>
      </c>
      <c r="E2642" s="1">
        <v>4.8897981643676758</v>
      </c>
      <c r="F2642" s="1">
        <v>4.8827710151672363</v>
      </c>
      <c r="G2642" s="1">
        <v>4</v>
      </c>
      <c r="H2642" s="1">
        <v>3</v>
      </c>
      <c r="I2642" s="1">
        <f t="shared" si="118"/>
        <v>4.8977342493393845</v>
      </c>
      <c r="J2642" s="1">
        <f t="shared" si="119"/>
        <v>0.99694486605226351</v>
      </c>
    </row>
    <row r="2643" spans="1:10">
      <c r="A2643" s="1">
        <v>24</v>
      </c>
      <c r="B2643" s="1" t="s">
        <v>24</v>
      </c>
      <c r="C2643" s="3">
        <v>43252</v>
      </c>
      <c r="D2643" s="1">
        <v>137.66524590163937</v>
      </c>
      <c r="E2643" s="1">
        <v>4.9248251914978027</v>
      </c>
      <c r="F2643" s="1">
        <v>4.911870002746582</v>
      </c>
      <c r="G2643" s="1">
        <v>2</v>
      </c>
      <c r="H2643" s="1">
        <v>2</v>
      </c>
      <c r="I2643" s="1">
        <f t="shared" si="118"/>
        <v>4.8977342493393845</v>
      </c>
      <c r="J2643" s="1">
        <f t="shared" si="119"/>
        <v>1.0028861821992698</v>
      </c>
    </row>
    <row r="2644" spans="1:10">
      <c r="A2644" s="1">
        <v>25</v>
      </c>
      <c r="B2644" s="1" t="s">
        <v>25</v>
      </c>
      <c r="C2644" s="3">
        <v>43252</v>
      </c>
      <c r="D2644" s="1">
        <v>134.98930434782608</v>
      </c>
      <c r="E2644" s="1">
        <v>4.9051957130432129</v>
      </c>
      <c r="F2644" s="1">
        <v>4.904423713684082</v>
      </c>
      <c r="G2644" s="1">
        <v>3</v>
      </c>
      <c r="H2644" s="1">
        <v>2</v>
      </c>
      <c r="I2644" s="1">
        <f t="shared" si="118"/>
        <v>4.8977342493393845</v>
      </c>
      <c r="J2644" s="1">
        <f t="shared" si="119"/>
        <v>1.0013658283614715</v>
      </c>
    </row>
    <row r="2645" spans="1:10">
      <c r="A2645" s="1">
        <v>26</v>
      </c>
      <c r="B2645" s="1" t="s">
        <v>26</v>
      </c>
      <c r="C2645" s="3">
        <v>43252</v>
      </c>
      <c r="D2645" s="1">
        <v>132.37</v>
      </c>
      <c r="E2645" s="1">
        <v>4.8856010437011719</v>
      </c>
      <c r="F2645" s="1">
        <v>4.8769912719726563</v>
      </c>
      <c r="G2645" s="1">
        <v>4</v>
      </c>
      <c r="H2645" s="1">
        <v>3</v>
      </c>
      <c r="I2645" s="1">
        <f t="shared" si="118"/>
        <v>4.8977342493393845</v>
      </c>
      <c r="J2645" s="1">
        <f t="shared" si="119"/>
        <v>0.99576478095569887</v>
      </c>
    </row>
    <row r="2646" spans="1:10">
      <c r="A2646" s="1">
        <v>27</v>
      </c>
      <c r="B2646" s="1" t="s">
        <v>27</v>
      </c>
      <c r="C2646" s="3">
        <v>43252</v>
      </c>
      <c r="D2646" s="1">
        <v>134.54723404255324</v>
      </c>
      <c r="E2646" s="1">
        <v>4.9019155502319336</v>
      </c>
      <c r="F2646" s="1">
        <v>4.8956336975097656</v>
      </c>
      <c r="G2646" s="1">
        <v>2</v>
      </c>
      <c r="H2646" s="1">
        <v>2</v>
      </c>
      <c r="I2646" s="1">
        <f t="shared" si="118"/>
        <v>4.8977342493393845</v>
      </c>
      <c r="J2646" s="1">
        <f t="shared" si="119"/>
        <v>0.99957111763875262</v>
      </c>
    </row>
    <row r="2647" spans="1:10">
      <c r="A2647" s="1">
        <v>28</v>
      </c>
      <c r="B2647" s="1" t="s">
        <v>28</v>
      </c>
      <c r="C2647" s="3">
        <v>43252</v>
      </c>
      <c r="D2647" s="1">
        <v>136.87</v>
      </c>
      <c r="E2647" s="1">
        <v>4.9190316200256348</v>
      </c>
      <c r="F2647" s="1">
        <v>4.9142045974731445</v>
      </c>
      <c r="G2647" s="1">
        <v>2</v>
      </c>
      <c r="H2647" s="1">
        <v>2</v>
      </c>
      <c r="I2647" s="1">
        <f t="shared" si="118"/>
        <v>4.8977342493393845</v>
      </c>
      <c r="J2647" s="1">
        <f t="shared" si="119"/>
        <v>1.0033628505131698</v>
      </c>
    </row>
    <row r="2648" spans="1:10">
      <c r="A2648" s="1">
        <v>29</v>
      </c>
      <c r="B2648" s="1" t="s">
        <v>29</v>
      </c>
      <c r="C2648" s="3">
        <v>43252</v>
      </c>
      <c r="D2648" s="1">
        <v>131.39250000000001</v>
      </c>
      <c r="E2648" s="1">
        <v>4.8781890869140625</v>
      </c>
      <c r="F2648" s="1">
        <v>4.8661818504333496</v>
      </c>
      <c r="G2648" s="1">
        <v>5</v>
      </c>
      <c r="H2648" s="1">
        <v>4</v>
      </c>
      <c r="I2648" s="1">
        <f t="shared" si="118"/>
        <v>4.8977342493393845</v>
      </c>
      <c r="J2648" s="1">
        <f t="shared" si="119"/>
        <v>0.99355775603580554</v>
      </c>
    </row>
    <row r="2649" spans="1:10">
      <c r="A2649" s="1">
        <v>30</v>
      </c>
      <c r="B2649" s="1" t="s">
        <v>30</v>
      </c>
      <c r="C2649" s="3">
        <v>43252</v>
      </c>
      <c r="D2649" s="1">
        <v>133.22999999999999</v>
      </c>
      <c r="E2649" s="1">
        <v>4.8920769691467285</v>
      </c>
      <c r="F2649" s="1">
        <v>4.8826313018798828</v>
      </c>
      <c r="G2649" s="1">
        <v>4</v>
      </c>
      <c r="H2649" s="1">
        <v>3</v>
      </c>
      <c r="I2649" s="1">
        <f t="shared" si="118"/>
        <v>4.8977342493393845</v>
      </c>
      <c r="J2649" s="1">
        <f t="shared" si="119"/>
        <v>0.99691633994605999</v>
      </c>
    </row>
    <row r="2650" spans="1:10">
      <c r="A2650" s="1">
        <v>31</v>
      </c>
      <c r="B2650" s="1" t="s">
        <v>31</v>
      </c>
      <c r="C2650" s="3">
        <v>43252</v>
      </c>
      <c r="D2650" s="1">
        <v>137.20820224719102</v>
      </c>
      <c r="E2650" s="1">
        <v>4.9214997291564941</v>
      </c>
      <c r="F2650" s="1">
        <v>4.9217166900634766</v>
      </c>
      <c r="G2650" s="1">
        <v>2</v>
      </c>
      <c r="H2650" s="1">
        <v>2</v>
      </c>
      <c r="I2650" s="1">
        <f t="shared" si="118"/>
        <v>4.8977342493393845</v>
      </c>
      <c r="J2650" s="1">
        <f t="shared" si="119"/>
        <v>1.004896639854914</v>
      </c>
    </row>
    <row r="2651" spans="1:10">
      <c r="A2651" s="1">
        <v>32</v>
      </c>
      <c r="B2651" s="1" t="s">
        <v>32</v>
      </c>
      <c r="C2651" s="3">
        <v>43252</v>
      </c>
      <c r="D2651" s="1">
        <v>131.12390572390572</v>
      </c>
      <c r="E2651" s="1">
        <v>4.8761425018310547</v>
      </c>
      <c r="F2651" s="1">
        <v>4.8699431419372559</v>
      </c>
      <c r="G2651" s="1">
        <v>4</v>
      </c>
      <c r="H2651" s="1">
        <v>3</v>
      </c>
      <c r="I2651" s="1">
        <f t="shared" si="118"/>
        <v>4.8977342493393845</v>
      </c>
      <c r="J2651" s="1">
        <f t="shared" si="119"/>
        <v>0.99432572165264432</v>
      </c>
    </row>
    <row r="2652" spans="1:10">
      <c r="A2652" s="1">
        <v>33</v>
      </c>
      <c r="B2652" s="1" t="s">
        <v>33</v>
      </c>
      <c r="C2652" s="3">
        <v>43252</v>
      </c>
      <c r="D2652" s="1">
        <v>136.31647058823529</v>
      </c>
      <c r="E2652" s="1">
        <v>4.9149789810180664</v>
      </c>
      <c r="F2652" s="1">
        <v>4.9239020347595215</v>
      </c>
      <c r="G2652" s="1">
        <v>2</v>
      </c>
      <c r="H2652" s="1">
        <v>2</v>
      </c>
      <c r="I2652" s="1">
        <f t="shared" si="118"/>
        <v>4.8977342493393845</v>
      </c>
      <c r="J2652" s="1">
        <f t="shared" si="119"/>
        <v>1.0053428348881253</v>
      </c>
    </row>
    <row r="2653" spans="1:10">
      <c r="A2653" s="1">
        <v>34</v>
      </c>
      <c r="B2653" s="1" t="s">
        <v>34</v>
      </c>
      <c r="C2653" s="3">
        <v>43252</v>
      </c>
      <c r="D2653" s="1">
        <v>130.05000000000001</v>
      </c>
      <c r="E2653" s="1">
        <v>4.8679189682006836</v>
      </c>
      <c r="F2653" s="1">
        <v>4.8672771453857422</v>
      </c>
      <c r="G2653" s="1">
        <v>5</v>
      </c>
      <c r="H2653" s="1">
        <v>4</v>
      </c>
      <c r="I2653" s="1">
        <f t="shared" si="118"/>
        <v>4.8977342493393845</v>
      </c>
      <c r="J2653" s="1">
        <f t="shared" si="119"/>
        <v>0.9937813890253947</v>
      </c>
    </row>
    <row r="2654" spans="1:10">
      <c r="A2654" s="1">
        <v>1</v>
      </c>
      <c r="B2654" s="1" t="s">
        <v>1</v>
      </c>
      <c r="C2654" s="3">
        <v>43282</v>
      </c>
      <c r="D2654" s="1">
        <v>128.59518518518519</v>
      </c>
      <c r="E2654" s="1">
        <v>4.8566694259643555</v>
      </c>
      <c r="F2654" s="1">
        <v>4.850581169128418</v>
      </c>
      <c r="G2654" s="1">
        <v>5</v>
      </c>
      <c r="H2654" s="1">
        <v>4</v>
      </c>
      <c r="I2654" s="1">
        <f>AVERAGE(F2654:F2687)</f>
        <v>4.9001909985261802</v>
      </c>
      <c r="J2654" s="1">
        <f t="shared" si="119"/>
        <v>0.98987593964955989</v>
      </c>
    </row>
    <row r="2655" spans="1:10">
      <c r="A2655" s="1">
        <v>2</v>
      </c>
      <c r="B2655" s="1" t="s">
        <v>2</v>
      </c>
      <c r="C2655" s="3">
        <v>43282</v>
      </c>
      <c r="D2655" s="1">
        <v>132.41374468085107</v>
      </c>
      <c r="E2655" s="1">
        <v>4.8859314918518066</v>
      </c>
      <c r="F2655" s="1">
        <v>4.8807625770568848</v>
      </c>
      <c r="G2655" s="1">
        <v>4</v>
      </c>
      <c r="H2655" s="1">
        <v>3</v>
      </c>
      <c r="I2655" s="1">
        <f>I2654</f>
        <v>4.9001909985261802</v>
      </c>
      <c r="J2655" s="1">
        <f t="shared" si="119"/>
        <v>0.99603517057291457</v>
      </c>
    </row>
    <row r="2656" spans="1:10">
      <c r="A2656" s="1">
        <v>3</v>
      </c>
      <c r="B2656" s="1" t="s">
        <v>3</v>
      </c>
      <c r="C2656" s="3">
        <v>43282</v>
      </c>
      <c r="D2656" s="1">
        <v>141.56388888888887</v>
      </c>
      <c r="E2656" s="1">
        <v>4.9527511596679688</v>
      </c>
      <c r="F2656" s="1">
        <v>4.9458470344543457</v>
      </c>
      <c r="G2656" s="1">
        <v>1</v>
      </c>
      <c r="H2656" s="1">
        <v>1</v>
      </c>
      <c r="I2656" s="1">
        <f t="shared" ref="I2656:I2687" si="120">I2655</f>
        <v>4.9001909985261802</v>
      </c>
      <c r="J2656" s="1">
        <f t="shared" si="119"/>
        <v>1.0093171951750242</v>
      </c>
    </row>
    <row r="2657" spans="1:10">
      <c r="A2657" s="1">
        <v>4</v>
      </c>
      <c r="B2657" s="1" t="s">
        <v>4</v>
      </c>
      <c r="C2657" s="3">
        <v>43282</v>
      </c>
      <c r="D2657" s="1">
        <v>141.47325842696628</v>
      </c>
      <c r="E2657" s="1">
        <v>4.952110767364502</v>
      </c>
      <c r="F2657" s="1">
        <v>4.9511814117431641</v>
      </c>
      <c r="G2657" s="1">
        <v>1</v>
      </c>
      <c r="H2657" s="1">
        <v>1</v>
      </c>
      <c r="I2657" s="1">
        <f t="shared" si="120"/>
        <v>4.9001909985261802</v>
      </c>
      <c r="J2657" s="1">
        <f t="shared" si="119"/>
        <v>1.010405801168224</v>
      </c>
    </row>
    <row r="2658" spans="1:10">
      <c r="A2658" s="1">
        <v>5</v>
      </c>
      <c r="B2658" s="1" t="s">
        <v>5</v>
      </c>
      <c r="C2658" s="3">
        <v>43282</v>
      </c>
      <c r="D2658" s="1">
        <v>144.55000000000001</v>
      </c>
      <c r="E2658" s="1">
        <v>4.973625659942627</v>
      </c>
      <c r="F2658" s="1">
        <v>4.9595885276794434</v>
      </c>
      <c r="G2658" s="1">
        <v>1</v>
      </c>
      <c r="H2658" s="1">
        <v>1</v>
      </c>
      <c r="I2658" s="1">
        <f t="shared" si="120"/>
        <v>4.9001909985261802</v>
      </c>
      <c r="J2658" s="1">
        <f t="shared" si="119"/>
        <v>1.0121214722387613</v>
      </c>
    </row>
    <row r="2659" spans="1:10">
      <c r="A2659" s="1">
        <v>6</v>
      </c>
      <c r="B2659" s="1" t="s">
        <v>6</v>
      </c>
      <c r="C2659" s="3">
        <v>43282</v>
      </c>
      <c r="D2659" s="1">
        <v>128.69</v>
      </c>
      <c r="E2659" s="1">
        <v>4.8574066162109375</v>
      </c>
      <c r="F2659" s="1">
        <v>4.8572063446044922</v>
      </c>
      <c r="G2659" s="1">
        <v>5</v>
      </c>
      <c r="H2659" s="1">
        <v>4</v>
      </c>
      <c r="I2659" s="1">
        <f t="shared" si="120"/>
        <v>4.9001909985261802</v>
      </c>
      <c r="J2659" s="1">
        <f t="shared" si="119"/>
        <v>0.99122796357639598</v>
      </c>
    </row>
    <row r="2660" spans="1:10">
      <c r="A2660" s="1">
        <v>7</v>
      </c>
      <c r="B2660" s="1" t="s">
        <v>7</v>
      </c>
      <c r="C2660" s="3">
        <v>43282</v>
      </c>
      <c r="D2660" s="1">
        <v>133.79250000000002</v>
      </c>
      <c r="E2660" s="1">
        <v>4.8962903022766113</v>
      </c>
      <c r="F2660" s="1">
        <v>4.8817863464355469</v>
      </c>
      <c r="G2660" s="1">
        <v>4</v>
      </c>
      <c r="H2660" s="1">
        <v>3</v>
      </c>
      <c r="I2660" s="1">
        <f t="shared" si="120"/>
        <v>4.9001909985261802</v>
      </c>
      <c r="J2660" s="1">
        <f t="shared" si="119"/>
        <v>0.99624409495544786</v>
      </c>
    </row>
    <row r="2661" spans="1:10">
      <c r="A2661" s="1">
        <v>8</v>
      </c>
      <c r="B2661" s="1" t="s">
        <v>8</v>
      </c>
      <c r="C2661" s="3">
        <v>43282</v>
      </c>
      <c r="D2661" s="1">
        <v>133.81</v>
      </c>
      <c r="E2661" s="1">
        <v>4.896420955657959</v>
      </c>
      <c r="F2661" s="1">
        <v>4.8953428268432617</v>
      </c>
      <c r="G2661" s="1">
        <v>3</v>
      </c>
      <c r="H2661" s="1">
        <v>2</v>
      </c>
      <c r="I2661" s="1">
        <f t="shared" si="120"/>
        <v>4.9001909985261802</v>
      </c>
      <c r="J2661" s="1">
        <f t="shared" si="119"/>
        <v>0.99901061577306338</v>
      </c>
    </row>
    <row r="2662" spans="1:10">
      <c r="A2662" s="1">
        <v>9</v>
      </c>
      <c r="B2662" s="1" t="s">
        <v>9</v>
      </c>
      <c r="C2662" s="3">
        <v>43282</v>
      </c>
      <c r="D2662" s="1">
        <v>132.37899999999999</v>
      </c>
      <c r="E2662" s="1">
        <v>4.8856692314147949</v>
      </c>
      <c r="F2662" s="1">
        <v>4.8840341567993164</v>
      </c>
      <c r="G2662" s="1">
        <v>4</v>
      </c>
      <c r="H2662" s="1">
        <v>3</v>
      </c>
      <c r="I2662" s="1">
        <f t="shared" si="120"/>
        <v>4.9001909985261802</v>
      </c>
      <c r="J2662" s="1">
        <f t="shared" si="119"/>
        <v>0.99670281388384185</v>
      </c>
    </row>
    <row r="2663" spans="1:10">
      <c r="A2663" s="1">
        <v>10</v>
      </c>
      <c r="B2663" s="1" t="s">
        <v>10</v>
      </c>
      <c r="C2663" s="3">
        <v>43282</v>
      </c>
      <c r="D2663" s="1">
        <v>132.2106753106429</v>
      </c>
      <c r="E2663" s="1">
        <v>4.8843965530395508</v>
      </c>
      <c r="F2663" s="1">
        <v>4.881129264831543</v>
      </c>
      <c r="G2663" s="1">
        <v>4</v>
      </c>
      <c r="H2663" s="1">
        <v>3</v>
      </c>
      <c r="I2663" s="1">
        <f t="shared" si="120"/>
        <v>4.9001909985261802</v>
      </c>
      <c r="J2663" s="1">
        <f t="shared" si="119"/>
        <v>0.99611000189576893</v>
      </c>
    </row>
    <row r="2664" spans="1:10">
      <c r="A2664" s="1">
        <v>11</v>
      </c>
      <c r="B2664" s="1" t="s">
        <v>11</v>
      </c>
      <c r="C2664" s="3">
        <v>43282</v>
      </c>
      <c r="D2664" s="1">
        <v>131.97818740399384</v>
      </c>
      <c r="E2664" s="1">
        <v>4.882636547088623</v>
      </c>
      <c r="F2664" s="1">
        <v>4.8800997734069824</v>
      </c>
      <c r="G2664" s="1">
        <v>4</v>
      </c>
      <c r="H2664" s="1">
        <v>3</v>
      </c>
      <c r="I2664" s="1">
        <f t="shared" si="120"/>
        <v>4.9001909985261802</v>
      </c>
      <c r="J2664" s="1">
        <f t="shared" si="119"/>
        <v>0.99589990979428344</v>
      </c>
    </row>
    <row r="2665" spans="1:10">
      <c r="A2665" s="1">
        <v>12</v>
      </c>
      <c r="B2665" s="1" t="s">
        <v>12</v>
      </c>
      <c r="C2665" s="3">
        <v>43282</v>
      </c>
      <c r="D2665" s="1">
        <v>132.27241379310345</v>
      </c>
      <c r="E2665" s="1">
        <v>4.8848633766174316</v>
      </c>
      <c r="F2665" s="1">
        <v>4.883880615234375</v>
      </c>
      <c r="G2665" s="1">
        <v>4</v>
      </c>
      <c r="H2665" s="1">
        <v>3</v>
      </c>
      <c r="I2665" s="1">
        <f t="shared" si="120"/>
        <v>4.9001909985261802</v>
      </c>
      <c r="J2665" s="1">
        <f t="shared" si="119"/>
        <v>0.9966714800919575</v>
      </c>
    </row>
    <row r="2666" spans="1:10">
      <c r="A2666" s="1">
        <v>13</v>
      </c>
      <c r="B2666" s="1" t="s">
        <v>13</v>
      </c>
      <c r="C2666" s="3">
        <v>43282</v>
      </c>
      <c r="D2666" s="1">
        <v>143.64609375000001</v>
      </c>
      <c r="E2666" s="1">
        <v>4.9673523902893066</v>
      </c>
      <c r="F2666" s="1">
        <v>4.9573917388916016</v>
      </c>
      <c r="G2666" s="1">
        <v>1</v>
      </c>
      <c r="H2666" s="1">
        <v>1</v>
      </c>
      <c r="I2666" s="1">
        <f t="shared" si="120"/>
        <v>4.9001909985261802</v>
      </c>
      <c r="J2666" s="1">
        <f t="shared" si="119"/>
        <v>1.0116731654710245</v>
      </c>
    </row>
    <row r="2667" spans="1:10">
      <c r="A2667" s="1">
        <v>14</v>
      </c>
      <c r="B2667" s="1" t="s">
        <v>14</v>
      </c>
      <c r="C2667" s="3">
        <v>43282</v>
      </c>
      <c r="D2667" s="1">
        <v>133.27993288590602</v>
      </c>
      <c r="E2667" s="1">
        <v>4.8924517631530762</v>
      </c>
      <c r="F2667" s="1">
        <v>4.8947248458862305</v>
      </c>
      <c r="G2667" s="1">
        <v>3</v>
      </c>
      <c r="H2667" s="1">
        <v>2</v>
      </c>
      <c r="I2667" s="1">
        <f t="shared" si="120"/>
        <v>4.9001909985261802</v>
      </c>
      <c r="J2667" s="1">
        <f t="shared" si="119"/>
        <v>0.99888450212622448</v>
      </c>
    </row>
    <row r="2668" spans="1:10">
      <c r="A2668" s="1">
        <v>15</v>
      </c>
      <c r="B2668" s="1" t="s">
        <v>15</v>
      </c>
      <c r="C2668" s="3">
        <v>43282</v>
      </c>
      <c r="D2668" s="1">
        <v>132.61521126760564</v>
      </c>
      <c r="E2668" s="1">
        <v>4.8874516487121582</v>
      </c>
      <c r="F2668" s="1">
        <v>4.8819570541381836</v>
      </c>
      <c r="G2668" s="1">
        <v>4</v>
      </c>
      <c r="H2668" s="1">
        <v>3</v>
      </c>
      <c r="I2668" s="1">
        <f t="shared" si="120"/>
        <v>4.9001909985261802</v>
      </c>
      <c r="J2668" s="1">
        <f t="shared" si="119"/>
        <v>0.99627893190418892</v>
      </c>
    </row>
    <row r="2669" spans="1:10">
      <c r="A2669" s="1">
        <v>16</v>
      </c>
      <c r="B2669" s="1" t="s">
        <v>16</v>
      </c>
      <c r="C2669" s="3">
        <v>43282</v>
      </c>
      <c r="D2669" s="1">
        <v>138.18739130434781</v>
      </c>
      <c r="E2669" s="1">
        <v>4.9286108016967773</v>
      </c>
      <c r="F2669" s="1">
        <v>4.918825626373291</v>
      </c>
      <c r="G2669" s="1">
        <v>2</v>
      </c>
      <c r="H2669" s="1">
        <v>2</v>
      </c>
      <c r="I2669" s="1">
        <f t="shared" si="120"/>
        <v>4.9001909985261802</v>
      </c>
      <c r="J2669" s="1">
        <f t="shared" si="119"/>
        <v>1.0038028370430285</v>
      </c>
    </row>
    <row r="2670" spans="1:10">
      <c r="A2670" s="1">
        <v>17</v>
      </c>
      <c r="B2670" s="1" t="s">
        <v>17</v>
      </c>
      <c r="C2670" s="3">
        <v>43282</v>
      </c>
      <c r="D2670" s="1">
        <v>144.09</v>
      </c>
      <c r="E2670" s="1">
        <v>4.9704380035400391</v>
      </c>
      <c r="F2670" s="1">
        <v>4.9727597236633301</v>
      </c>
      <c r="G2670" s="1">
        <v>1</v>
      </c>
      <c r="H2670" s="1">
        <v>1</v>
      </c>
      <c r="I2670" s="1">
        <f t="shared" si="120"/>
        <v>4.9001909985261802</v>
      </c>
      <c r="J2670" s="1">
        <f t="shared" si="119"/>
        <v>1.0148093666469278</v>
      </c>
    </row>
    <row r="2671" spans="1:10">
      <c r="A2671" s="1">
        <v>18</v>
      </c>
      <c r="B2671" s="1" t="s">
        <v>18</v>
      </c>
      <c r="C2671" s="3">
        <v>43282</v>
      </c>
      <c r="D2671" s="1">
        <v>135.01473309608539</v>
      </c>
      <c r="E2671" s="1">
        <v>4.9053840637207031</v>
      </c>
      <c r="F2671" s="1">
        <v>4.8990716934204102</v>
      </c>
      <c r="G2671" s="1">
        <v>3</v>
      </c>
      <c r="H2671" s="1">
        <v>2</v>
      </c>
      <c r="I2671" s="1">
        <f t="shared" si="120"/>
        <v>4.9001909985261802</v>
      </c>
      <c r="J2671" s="1">
        <f t="shared" si="119"/>
        <v>0.99977157929025484</v>
      </c>
    </row>
    <row r="2672" spans="1:10">
      <c r="A2672" s="1">
        <v>19</v>
      </c>
      <c r="B2672" s="1" t="s">
        <v>19</v>
      </c>
      <c r="C2672" s="3">
        <v>43282</v>
      </c>
      <c r="D2672" s="1">
        <v>135.12086294416244</v>
      </c>
      <c r="E2672" s="1">
        <v>4.9061698913574219</v>
      </c>
      <c r="F2672" s="1">
        <v>4.9047622680664063</v>
      </c>
      <c r="G2672" s="1">
        <v>3</v>
      </c>
      <c r="H2672" s="1">
        <v>2</v>
      </c>
      <c r="I2672" s="1">
        <f t="shared" si="120"/>
        <v>4.9001909985261802</v>
      </c>
      <c r="J2672" s="1">
        <f t="shared" si="119"/>
        <v>1.0009328757882296</v>
      </c>
    </row>
    <row r="2673" spans="1:10">
      <c r="A2673" s="1">
        <v>20</v>
      </c>
      <c r="B2673" s="1" t="s">
        <v>20</v>
      </c>
      <c r="C2673" s="3">
        <v>43282</v>
      </c>
      <c r="D2673" s="1">
        <v>137.09</v>
      </c>
      <c r="E2673" s="1">
        <v>4.9206376075744629</v>
      </c>
      <c r="F2673" s="1">
        <v>4.9177565574645996</v>
      </c>
      <c r="G2673" s="1">
        <v>2</v>
      </c>
      <c r="H2673" s="1">
        <v>2</v>
      </c>
      <c r="I2673" s="1">
        <f t="shared" si="120"/>
        <v>4.9001909985261802</v>
      </c>
      <c r="J2673" s="1">
        <f t="shared" si="119"/>
        <v>1.0035846682187903</v>
      </c>
    </row>
    <row r="2674" spans="1:10">
      <c r="A2674" s="1">
        <v>21</v>
      </c>
      <c r="B2674" s="1" t="s">
        <v>21</v>
      </c>
      <c r="C2674" s="3">
        <v>43282</v>
      </c>
      <c r="D2674" s="1">
        <v>129.51984126984127</v>
      </c>
      <c r="E2674" s="1">
        <v>4.8638339042663574</v>
      </c>
      <c r="F2674" s="1">
        <v>4.8780384063720703</v>
      </c>
      <c r="G2674" s="1">
        <v>4</v>
      </c>
      <c r="H2674" s="1">
        <v>3</v>
      </c>
      <c r="I2674" s="1">
        <f t="shared" si="120"/>
        <v>4.9001909985261802</v>
      </c>
      <c r="J2674" s="1">
        <f t="shared" si="119"/>
        <v>0.99547923904174906</v>
      </c>
    </row>
    <row r="2675" spans="1:10">
      <c r="A2675" s="1">
        <v>22</v>
      </c>
      <c r="B2675" s="1" t="s">
        <v>22</v>
      </c>
      <c r="C2675" s="3">
        <v>43282</v>
      </c>
      <c r="D2675" s="1">
        <v>132.69728070175438</v>
      </c>
      <c r="E2675" s="1">
        <v>4.8880705833435059</v>
      </c>
      <c r="F2675" s="1">
        <v>4.8831391334533691</v>
      </c>
      <c r="G2675" s="1">
        <v>4</v>
      </c>
      <c r="H2675" s="1">
        <v>3</v>
      </c>
      <c r="I2675" s="1">
        <f t="shared" si="120"/>
        <v>4.9001909985261802</v>
      </c>
      <c r="J2675" s="1">
        <f t="shared" si="119"/>
        <v>0.99652016317773329</v>
      </c>
    </row>
    <row r="2676" spans="1:10">
      <c r="A2676" s="1">
        <v>23</v>
      </c>
      <c r="B2676" s="1" t="s">
        <v>23</v>
      </c>
      <c r="C2676" s="3">
        <v>43282</v>
      </c>
      <c r="D2676" s="1">
        <v>132.74882352941177</v>
      </c>
      <c r="E2676" s="1">
        <v>4.8884587287902832</v>
      </c>
      <c r="F2676" s="1">
        <v>4.884521484375</v>
      </c>
      <c r="G2676" s="1">
        <v>4</v>
      </c>
      <c r="H2676" s="1">
        <v>3</v>
      </c>
      <c r="I2676" s="1">
        <f t="shared" si="120"/>
        <v>4.9001909985261802</v>
      </c>
      <c r="J2676" s="1">
        <f t="shared" si="119"/>
        <v>0.99680226461460519</v>
      </c>
    </row>
    <row r="2677" spans="1:10">
      <c r="A2677" s="1">
        <v>24</v>
      </c>
      <c r="B2677" s="1" t="s">
        <v>24</v>
      </c>
      <c r="C2677" s="3">
        <v>43282</v>
      </c>
      <c r="D2677" s="1">
        <v>137.56786885245901</v>
      </c>
      <c r="E2677" s="1">
        <v>4.9241175651550293</v>
      </c>
      <c r="F2677" s="1">
        <v>4.914670467376709</v>
      </c>
      <c r="G2677" s="1">
        <v>2</v>
      </c>
      <c r="H2677" s="1">
        <v>2</v>
      </c>
      <c r="I2677" s="1">
        <f t="shared" si="120"/>
        <v>4.9001909985261802</v>
      </c>
      <c r="J2677" s="1">
        <f t="shared" si="119"/>
        <v>1.0029548784638973</v>
      </c>
    </row>
    <row r="2678" spans="1:10">
      <c r="A2678" s="1">
        <v>25</v>
      </c>
      <c r="B2678" s="1" t="s">
        <v>25</v>
      </c>
      <c r="C2678" s="3">
        <v>43282</v>
      </c>
      <c r="D2678" s="1">
        <v>135.40691304347826</v>
      </c>
      <c r="E2678" s="1">
        <v>4.9082841873168945</v>
      </c>
      <c r="F2678" s="1">
        <v>4.9070391654968262</v>
      </c>
      <c r="G2678" s="1">
        <v>3</v>
      </c>
      <c r="H2678" s="1">
        <v>2</v>
      </c>
      <c r="I2678" s="1">
        <f t="shared" si="120"/>
        <v>4.9001909985261802</v>
      </c>
      <c r="J2678" s="1">
        <f t="shared" si="119"/>
        <v>1.0013975306212974</v>
      </c>
    </row>
    <row r="2679" spans="1:10">
      <c r="A2679" s="1">
        <v>26</v>
      </c>
      <c r="B2679" s="1" t="s">
        <v>26</v>
      </c>
      <c r="C2679" s="3">
        <v>43282</v>
      </c>
      <c r="D2679" s="1">
        <v>132.55000000000001</v>
      </c>
      <c r="E2679" s="1">
        <v>4.8869600296020508</v>
      </c>
      <c r="F2679" s="1">
        <v>4.878699779510498</v>
      </c>
      <c r="G2679" s="1">
        <v>4</v>
      </c>
      <c r="H2679" s="1">
        <v>3</v>
      </c>
      <c r="I2679" s="1">
        <f t="shared" si="120"/>
        <v>4.9001909985261802</v>
      </c>
      <c r="J2679" s="1">
        <f t="shared" si="119"/>
        <v>0.99561420789064226</v>
      </c>
    </row>
    <row r="2680" spans="1:10">
      <c r="A2680" s="1">
        <v>27</v>
      </c>
      <c r="B2680" s="1" t="s">
        <v>27</v>
      </c>
      <c r="C2680" s="3">
        <v>43282</v>
      </c>
      <c r="D2680" s="1">
        <v>135.29510638297876</v>
      </c>
      <c r="E2680" s="1">
        <v>4.9074583053588867</v>
      </c>
      <c r="F2680" s="1">
        <v>4.8984060287475586</v>
      </c>
      <c r="G2680" s="1">
        <v>2</v>
      </c>
      <c r="H2680" s="1">
        <v>2</v>
      </c>
      <c r="I2680" s="1">
        <f t="shared" si="120"/>
        <v>4.9001909985261802</v>
      </c>
      <c r="J2680" s="1">
        <f t="shared" si="119"/>
        <v>0.9996357346521475</v>
      </c>
    </row>
    <row r="2681" spans="1:10">
      <c r="A2681" s="1">
        <v>28</v>
      </c>
      <c r="B2681" s="1" t="s">
        <v>28</v>
      </c>
      <c r="C2681" s="3">
        <v>43282</v>
      </c>
      <c r="D2681" s="1">
        <v>137.13999999999999</v>
      </c>
      <c r="E2681" s="1">
        <v>4.9210023880004883</v>
      </c>
      <c r="F2681" s="1">
        <v>4.917724609375</v>
      </c>
      <c r="G2681" s="1">
        <v>2</v>
      </c>
      <c r="H2681" s="1">
        <v>2</v>
      </c>
      <c r="I2681" s="1">
        <f t="shared" si="120"/>
        <v>4.9001909985261802</v>
      </c>
      <c r="J2681" s="1">
        <f t="shared" si="119"/>
        <v>1.0035781484546404</v>
      </c>
    </row>
    <row r="2682" spans="1:10">
      <c r="A2682" s="1">
        <v>29</v>
      </c>
      <c r="B2682" s="1" t="s">
        <v>29</v>
      </c>
      <c r="C2682" s="3">
        <v>43282</v>
      </c>
      <c r="D2682" s="1">
        <v>132.45833333333334</v>
      </c>
      <c r="E2682" s="1">
        <v>4.886268138885498</v>
      </c>
      <c r="F2682" s="1">
        <v>4.8683366775512695</v>
      </c>
      <c r="G2682" s="1">
        <v>5</v>
      </c>
      <c r="H2682" s="1">
        <v>4</v>
      </c>
      <c r="I2682" s="1">
        <f t="shared" si="120"/>
        <v>4.9001909985261802</v>
      </c>
      <c r="J2682" s="1">
        <f t="shared" si="119"/>
        <v>0.99349937155827361</v>
      </c>
    </row>
    <row r="2683" spans="1:10">
      <c r="A2683" s="1">
        <v>30</v>
      </c>
      <c r="B2683" s="1" t="s">
        <v>30</v>
      </c>
      <c r="C2683" s="3">
        <v>43282</v>
      </c>
      <c r="D2683" s="1">
        <v>132.32</v>
      </c>
      <c r="E2683" s="1">
        <v>4.885223388671875</v>
      </c>
      <c r="F2683" s="1">
        <v>4.8849472999572754</v>
      </c>
      <c r="G2683" s="1">
        <v>4</v>
      </c>
      <c r="H2683" s="1">
        <v>3</v>
      </c>
      <c r="I2683" s="1">
        <f t="shared" si="120"/>
        <v>4.9001909985261802</v>
      </c>
      <c r="J2683" s="1">
        <f t="shared" si="119"/>
        <v>0.99688916236663228</v>
      </c>
    </row>
    <row r="2684" spans="1:10">
      <c r="A2684" s="1">
        <v>31</v>
      </c>
      <c r="B2684" s="1" t="s">
        <v>31</v>
      </c>
      <c r="C2684" s="3">
        <v>43282</v>
      </c>
      <c r="D2684" s="1">
        <v>137.97550561797752</v>
      </c>
      <c r="E2684" s="1">
        <v>4.9270763397216797</v>
      </c>
      <c r="F2684" s="1">
        <v>4.9239692687988281</v>
      </c>
      <c r="G2684" s="1">
        <v>2</v>
      </c>
      <c r="H2684" s="1">
        <v>2</v>
      </c>
      <c r="I2684" s="1">
        <f t="shared" si="120"/>
        <v>4.9001909985261802</v>
      </c>
      <c r="J2684" s="1">
        <f t="shared" si="119"/>
        <v>1.0048525190711546</v>
      </c>
    </row>
    <row r="2685" spans="1:10">
      <c r="A2685" s="1">
        <v>32</v>
      </c>
      <c r="B2685" s="1" t="s">
        <v>32</v>
      </c>
      <c r="C2685" s="3">
        <v>43282</v>
      </c>
      <c r="D2685" s="1">
        <v>131.15356902356902</v>
      </c>
      <c r="E2685" s="1">
        <v>4.8763689994812012</v>
      </c>
      <c r="F2685" s="1">
        <v>4.8721370697021484</v>
      </c>
      <c r="G2685" s="1">
        <v>4</v>
      </c>
      <c r="H2685" s="1">
        <v>3</v>
      </c>
      <c r="I2685" s="1">
        <f t="shared" si="120"/>
        <v>4.9001909985261802</v>
      </c>
      <c r="J2685" s="1">
        <f t="shared" si="119"/>
        <v>0.99427493156236779</v>
      </c>
    </row>
    <row r="2686" spans="1:10">
      <c r="A2686" s="1">
        <v>33</v>
      </c>
      <c r="B2686" s="1" t="s">
        <v>33</v>
      </c>
      <c r="C2686" s="3">
        <v>43282</v>
      </c>
      <c r="D2686" s="1">
        <v>136.97518907563025</v>
      </c>
      <c r="E2686" s="1">
        <v>4.9197998046875</v>
      </c>
      <c r="F2686" s="1">
        <v>4.9265031814575195</v>
      </c>
      <c r="G2686" s="1">
        <v>2</v>
      </c>
      <c r="H2686" s="1">
        <v>2</v>
      </c>
      <c r="I2686" s="1">
        <f t="shared" si="120"/>
        <v>4.9001909985261802</v>
      </c>
      <c r="J2686" s="1">
        <f t="shared" si="119"/>
        <v>1.005369623947159</v>
      </c>
    </row>
    <row r="2687" spans="1:10">
      <c r="A2687" s="1">
        <v>34</v>
      </c>
      <c r="B2687" s="1" t="s">
        <v>34</v>
      </c>
      <c r="C2687" s="3">
        <v>43282</v>
      </c>
      <c r="D2687" s="1">
        <v>130.78</v>
      </c>
      <c r="E2687" s="1">
        <v>4.8735165596008301</v>
      </c>
      <c r="F2687" s="1">
        <v>4.8696718215942383</v>
      </c>
      <c r="G2687" s="1">
        <v>5</v>
      </c>
      <c r="H2687" s="1">
        <v>4</v>
      </c>
      <c r="I2687" s="1">
        <f t="shared" si="120"/>
        <v>4.9001909985261802</v>
      </c>
      <c r="J2687" s="1">
        <f t="shared" si="119"/>
        <v>0.99377183931378976</v>
      </c>
    </row>
    <row r="2688" spans="1:10">
      <c r="A2688" s="1">
        <v>1</v>
      </c>
      <c r="B2688" s="1" t="s">
        <v>1</v>
      </c>
      <c r="C2688" s="4">
        <v>43313</v>
      </c>
      <c r="D2688" s="1">
        <v>128.93259259259258</v>
      </c>
      <c r="E2688" s="1">
        <v>4.8592896461486816</v>
      </c>
      <c r="F2688" s="1">
        <v>4.8529362678527832</v>
      </c>
      <c r="G2688" s="1">
        <v>5</v>
      </c>
      <c r="H2688" s="1">
        <v>4</v>
      </c>
      <c r="I2688" s="1">
        <f>AVERAGE(F2688:F2721)</f>
        <v>4.9026329236872055</v>
      </c>
      <c r="J2688" s="1">
        <f t="shared" si="119"/>
        <v>0.98986327212173864</v>
      </c>
    </row>
    <row r="2689" spans="1:10">
      <c r="A2689" s="1">
        <v>2</v>
      </c>
      <c r="B2689" s="1" t="s">
        <v>2</v>
      </c>
      <c r="C2689" s="4">
        <v>43313</v>
      </c>
      <c r="D2689" s="1">
        <v>132.71208510638297</v>
      </c>
      <c r="E2689" s="1">
        <v>4.8881821632385254</v>
      </c>
      <c r="F2689" s="1">
        <v>4.8830642700195313</v>
      </c>
      <c r="G2689" s="1">
        <v>4</v>
      </c>
      <c r="H2689" s="1">
        <v>3</v>
      </c>
      <c r="I2689" s="1">
        <f>I2688</f>
        <v>4.9026329236872055</v>
      </c>
      <c r="J2689" s="1">
        <f t="shared" si="119"/>
        <v>0.99600854194628197</v>
      </c>
    </row>
    <row r="2690" spans="1:10">
      <c r="A2690" s="1">
        <v>3</v>
      </c>
      <c r="B2690" s="1" t="s">
        <v>3</v>
      </c>
      <c r="C2690" s="4">
        <v>43313</v>
      </c>
      <c r="D2690" s="1">
        <v>140.87388888888887</v>
      </c>
      <c r="E2690" s="1">
        <v>4.9478650093078613</v>
      </c>
      <c r="F2690" s="1">
        <v>4.9486837387084961</v>
      </c>
      <c r="G2690" s="1">
        <v>1</v>
      </c>
      <c r="H2690" s="1">
        <v>1</v>
      </c>
      <c r="I2690" s="1">
        <f t="shared" ref="I2690:I2721" si="121">I2689</f>
        <v>4.9026329236872055</v>
      </c>
      <c r="J2690" s="1">
        <f t="shared" si="119"/>
        <v>1.0093930783189569</v>
      </c>
    </row>
    <row r="2691" spans="1:10">
      <c r="A2691" s="1">
        <v>4</v>
      </c>
      <c r="B2691" s="1" t="s">
        <v>4</v>
      </c>
      <c r="C2691" s="4">
        <v>43313</v>
      </c>
      <c r="D2691" s="1">
        <v>141.74962546816479</v>
      </c>
      <c r="E2691" s="1">
        <v>4.9540624618530273</v>
      </c>
      <c r="F2691" s="1">
        <v>4.9539437294006348</v>
      </c>
      <c r="G2691" s="1">
        <v>1</v>
      </c>
      <c r="H2691" s="1">
        <v>1</v>
      </c>
      <c r="I2691" s="1">
        <f t="shared" si="121"/>
        <v>4.9026329236872055</v>
      </c>
      <c r="J2691" s="1">
        <f t="shared" ref="J2691:J2754" si="122">F2691/I2691</f>
        <v>1.0104659693091684</v>
      </c>
    </row>
    <row r="2692" spans="1:10">
      <c r="A2692" s="1">
        <v>5</v>
      </c>
      <c r="B2692" s="1" t="s">
        <v>5</v>
      </c>
      <c r="C2692" s="4">
        <v>43313</v>
      </c>
      <c r="D2692" s="1">
        <v>141.94999999999999</v>
      </c>
      <c r="E2692" s="1">
        <v>4.955474853515625</v>
      </c>
      <c r="F2692" s="1">
        <v>4.9620108604431152</v>
      </c>
      <c r="G2692" s="1">
        <v>1</v>
      </c>
      <c r="H2692" s="1">
        <v>1</v>
      </c>
      <c r="I2692" s="1">
        <f t="shared" si="121"/>
        <v>4.9026329236872055</v>
      </c>
      <c r="J2692" s="1">
        <f t="shared" si="122"/>
        <v>1.0121114384209806</v>
      </c>
    </row>
    <row r="2693" spans="1:10">
      <c r="A2693" s="1">
        <v>6</v>
      </c>
      <c r="B2693" s="1" t="s">
        <v>6</v>
      </c>
      <c r="C2693" s="4">
        <v>43313</v>
      </c>
      <c r="D2693" s="1">
        <v>128.66</v>
      </c>
      <c r="E2693" s="1">
        <v>4.8571734428405762</v>
      </c>
      <c r="F2693" s="1">
        <v>4.8594217300415039</v>
      </c>
      <c r="G2693" s="1">
        <v>5</v>
      </c>
      <c r="H2693" s="1">
        <v>4</v>
      </c>
      <c r="I2693" s="1">
        <f t="shared" si="121"/>
        <v>4.9026329236872055</v>
      </c>
      <c r="J2693" s="1">
        <f t="shared" si="122"/>
        <v>0.99118612502336745</v>
      </c>
    </row>
    <row r="2694" spans="1:10">
      <c r="A2694" s="1">
        <v>7</v>
      </c>
      <c r="B2694" s="1" t="s">
        <v>7</v>
      </c>
      <c r="C2694" s="4">
        <v>43313</v>
      </c>
      <c r="D2694" s="1">
        <v>134.34</v>
      </c>
      <c r="E2694" s="1">
        <v>4.9003739356994629</v>
      </c>
      <c r="F2694" s="1">
        <v>4.8843321800231934</v>
      </c>
      <c r="G2694" s="1">
        <v>4</v>
      </c>
      <c r="H2694" s="1">
        <v>3</v>
      </c>
      <c r="I2694" s="1">
        <f t="shared" si="121"/>
        <v>4.9026329236872055</v>
      </c>
      <c r="J2694" s="1">
        <f t="shared" si="122"/>
        <v>0.99626716012622696</v>
      </c>
    </row>
    <row r="2695" spans="1:10">
      <c r="A2695" s="1">
        <v>8</v>
      </c>
      <c r="B2695" s="1" t="s">
        <v>8</v>
      </c>
      <c r="C2695" s="4">
        <v>43313</v>
      </c>
      <c r="D2695" s="1">
        <v>133.85</v>
      </c>
      <c r="E2695" s="1">
        <v>4.8967199325561523</v>
      </c>
      <c r="F2695" s="1">
        <v>4.8979487419128418</v>
      </c>
      <c r="G2695" s="1">
        <v>3</v>
      </c>
      <c r="H2695" s="1">
        <v>2</v>
      </c>
      <c r="I2695" s="1">
        <f t="shared" si="121"/>
        <v>4.9026329236872055</v>
      </c>
      <c r="J2695" s="1">
        <f t="shared" si="122"/>
        <v>0.99904455792483837</v>
      </c>
    </row>
    <row r="2696" spans="1:10">
      <c r="A2696" s="1">
        <v>9</v>
      </c>
      <c r="B2696" s="1" t="s">
        <v>9</v>
      </c>
      <c r="C2696" s="4">
        <v>43313</v>
      </c>
      <c r="D2696" s="1">
        <v>132.47300000000001</v>
      </c>
      <c r="E2696" s="1">
        <v>4.8863787651062012</v>
      </c>
      <c r="F2696" s="1">
        <v>4.8863825798034668</v>
      </c>
      <c r="G2696" s="1">
        <v>4</v>
      </c>
      <c r="H2696" s="1">
        <v>3</v>
      </c>
      <c r="I2696" s="1">
        <f t="shared" si="121"/>
        <v>4.9026329236872055</v>
      </c>
      <c r="J2696" s="1">
        <f t="shared" si="122"/>
        <v>0.99668538433599119</v>
      </c>
    </row>
    <row r="2697" spans="1:10">
      <c r="A2697" s="1">
        <v>10</v>
      </c>
      <c r="B2697" s="1" t="s">
        <v>10</v>
      </c>
      <c r="C2697" s="4">
        <v>43313</v>
      </c>
      <c r="D2697" s="1">
        <v>132.19715289032953</v>
      </c>
      <c r="E2697" s="1">
        <v>4.8842945098876953</v>
      </c>
      <c r="F2697" s="1">
        <v>4.8838486671447754</v>
      </c>
      <c r="G2697" s="1">
        <v>4</v>
      </c>
      <c r="H2697" s="1">
        <v>3</v>
      </c>
      <c r="I2697" s="1">
        <f t="shared" si="121"/>
        <v>4.9026329236872055</v>
      </c>
      <c r="J2697" s="1">
        <f t="shared" si="122"/>
        <v>0.99616853702187791</v>
      </c>
    </row>
    <row r="2698" spans="1:10">
      <c r="A2698" s="1">
        <v>11</v>
      </c>
      <c r="B2698" s="1" t="s">
        <v>11</v>
      </c>
      <c r="C2698" s="4">
        <v>43313</v>
      </c>
      <c r="D2698" s="1">
        <v>131.70508448540704</v>
      </c>
      <c r="E2698" s="1">
        <v>4.8805651664733887</v>
      </c>
      <c r="F2698" s="1">
        <v>4.8823885917663574</v>
      </c>
      <c r="G2698" s="1">
        <v>4</v>
      </c>
      <c r="H2698" s="1">
        <v>3</v>
      </c>
      <c r="I2698" s="1">
        <f t="shared" si="121"/>
        <v>4.9026329236872055</v>
      </c>
      <c r="J2698" s="1">
        <f t="shared" si="122"/>
        <v>0.99587072247994801</v>
      </c>
    </row>
    <row r="2699" spans="1:10">
      <c r="A2699" s="1">
        <v>12</v>
      </c>
      <c r="B2699" s="1" t="s">
        <v>12</v>
      </c>
      <c r="C2699" s="4">
        <v>43313</v>
      </c>
      <c r="D2699" s="1">
        <v>132.41786398467434</v>
      </c>
      <c r="E2699" s="1">
        <v>4.8859624862670898</v>
      </c>
      <c r="F2699" s="1">
        <v>4.8861265182495117</v>
      </c>
      <c r="G2699" s="1">
        <v>4</v>
      </c>
      <c r="H2699" s="1">
        <v>3</v>
      </c>
      <c r="I2699" s="1">
        <f t="shared" si="121"/>
        <v>4.9026329236872055</v>
      </c>
      <c r="J2699" s="1">
        <f t="shared" si="122"/>
        <v>0.99663315494049276</v>
      </c>
    </row>
    <row r="2700" spans="1:10">
      <c r="A2700" s="1">
        <v>13</v>
      </c>
      <c r="B2700" s="1" t="s">
        <v>13</v>
      </c>
      <c r="C2700" s="4">
        <v>43313</v>
      </c>
      <c r="D2700" s="1">
        <v>142.89218750000001</v>
      </c>
      <c r="E2700" s="1">
        <v>4.9620904922485352</v>
      </c>
      <c r="F2700" s="1">
        <v>4.9600920677185059</v>
      </c>
      <c r="G2700" s="1">
        <v>1</v>
      </c>
      <c r="H2700" s="1">
        <v>1</v>
      </c>
      <c r="I2700" s="1">
        <f t="shared" si="121"/>
        <v>4.9026329236872055</v>
      </c>
      <c r="J2700" s="1">
        <f t="shared" si="122"/>
        <v>1.0117200583697965</v>
      </c>
    </row>
    <row r="2701" spans="1:10">
      <c r="A2701" s="1">
        <v>14</v>
      </c>
      <c r="B2701" s="1" t="s">
        <v>14</v>
      </c>
      <c r="C2701" s="4">
        <v>43313</v>
      </c>
      <c r="D2701" s="1">
        <v>133.31033557046979</v>
      </c>
      <c r="E2701" s="1">
        <v>4.8926796913146973</v>
      </c>
      <c r="F2701" s="1">
        <v>4.8974285125732422</v>
      </c>
      <c r="G2701" s="1">
        <v>3</v>
      </c>
      <c r="H2701" s="1">
        <v>2</v>
      </c>
      <c r="I2701" s="1">
        <f t="shared" si="121"/>
        <v>4.9026329236872055</v>
      </c>
      <c r="J2701" s="1">
        <f t="shared" si="122"/>
        <v>0.99893844568929113</v>
      </c>
    </row>
    <row r="2702" spans="1:10">
      <c r="A2702" s="1">
        <v>15</v>
      </c>
      <c r="B2702" s="1" t="s">
        <v>15</v>
      </c>
      <c r="C2702" s="4">
        <v>43313</v>
      </c>
      <c r="D2702" s="1">
        <v>132.63535211267606</v>
      </c>
      <c r="E2702" s="1">
        <v>4.887603759765625</v>
      </c>
      <c r="F2702" s="1">
        <v>4.8846240043640137</v>
      </c>
      <c r="G2702" s="1">
        <v>4</v>
      </c>
      <c r="H2702" s="1">
        <v>3</v>
      </c>
      <c r="I2702" s="1">
        <f t="shared" si="121"/>
        <v>4.9026329236872055</v>
      </c>
      <c r="J2702" s="1">
        <f t="shared" si="122"/>
        <v>0.99632668413003522</v>
      </c>
    </row>
    <row r="2703" spans="1:10">
      <c r="A2703" s="1">
        <v>16</v>
      </c>
      <c r="B2703" s="1" t="s">
        <v>16</v>
      </c>
      <c r="C2703" s="4">
        <v>43313</v>
      </c>
      <c r="D2703" s="1">
        <v>138.39478260869566</v>
      </c>
      <c r="E2703" s="1">
        <v>4.9301104545593262</v>
      </c>
      <c r="F2703" s="1">
        <v>4.9211235046386719</v>
      </c>
      <c r="G2703" s="1">
        <v>2</v>
      </c>
      <c r="H2703" s="1">
        <v>2</v>
      </c>
      <c r="I2703" s="1">
        <f t="shared" si="121"/>
        <v>4.9026329236872055</v>
      </c>
      <c r="J2703" s="1">
        <f t="shared" si="122"/>
        <v>1.0037715613710601</v>
      </c>
    </row>
    <row r="2704" spans="1:10">
      <c r="A2704" s="1">
        <v>17</v>
      </c>
      <c r="B2704" s="1" t="s">
        <v>17</v>
      </c>
      <c r="C2704" s="4">
        <v>43313</v>
      </c>
      <c r="D2704" s="1">
        <v>144.99</v>
      </c>
      <c r="E2704" s="1">
        <v>4.9766645431518555</v>
      </c>
      <c r="F2704" s="1">
        <v>4.9752926826477051</v>
      </c>
      <c r="G2704" s="1">
        <v>1</v>
      </c>
      <c r="H2704" s="1">
        <v>1</v>
      </c>
      <c r="I2704" s="1">
        <f t="shared" si="121"/>
        <v>4.9026329236872055</v>
      </c>
      <c r="J2704" s="1">
        <f t="shared" si="122"/>
        <v>1.0148205586858119</v>
      </c>
    </row>
    <row r="2705" spans="1:10">
      <c r="A2705" s="1">
        <v>18</v>
      </c>
      <c r="B2705" s="1" t="s">
        <v>18</v>
      </c>
      <c r="C2705" s="4">
        <v>43313</v>
      </c>
      <c r="D2705" s="1">
        <v>134.29412811387903</v>
      </c>
      <c r="E2705" s="1">
        <v>4.9000325202941895</v>
      </c>
      <c r="F2705" s="1">
        <v>4.9017481803894043</v>
      </c>
      <c r="G2705" s="1">
        <v>3</v>
      </c>
      <c r="H2705" s="1">
        <v>2</v>
      </c>
      <c r="I2705" s="1">
        <f t="shared" si="121"/>
        <v>4.9026329236872055</v>
      </c>
      <c r="J2705" s="1">
        <f t="shared" si="122"/>
        <v>0.99981953711167593</v>
      </c>
    </row>
    <row r="2706" spans="1:10">
      <c r="A2706" s="1">
        <v>19</v>
      </c>
      <c r="B2706" s="1" t="s">
        <v>19</v>
      </c>
      <c r="C2706" s="4">
        <v>43313</v>
      </c>
      <c r="D2706" s="1">
        <v>135.22177664974618</v>
      </c>
      <c r="E2706" s="1">
        <v>4.9069161415100098</v>
      </c>
      <c r="F2706" s="1">
        <v>4.9071340560913086</v>
      </c>
      <c r="G2706" s="1">
        <v>3</v>
      </c>
      <c r="H2706" s="1">
        <v>2</v>
      </c>
      <c r="I2706" s="1">
        <f t="shared" si="121"/>
        <v>4.9026329236872055</v>
      </c>
      <c r="J2706" s="1">
        <f t="shared" si="122"/>
        <v>1.0009181051231382</v>
      </c>
    </row>
    <row r="2707" spans="1:10">
      <c r="A2707" s="1">
        <v>20</v>
      </c>
      <c r="B2707" s="1" t="s">
        <v>20</v>
      </c>
      <c r="C2707" s="4">
        <v>43313</v>
      </c>
      <c r="D2707" s="1">
        <v>136.71</v>
      </c>
      <c r="E2707" s="1">
        <v>4.9178619384765625</v>
      </c>
      <c r="F2707" s="1">
        <v>4.9200038909912109</v>
      </c>
      <c r="G2707" s="1">
        <v>2</v>
      </c>
      <c r="H2707" s="1">
        <v>2</v>
      </c>
      <c r="I2707" s="1">
        <f t="shared" si="121"/>
        <v>4.9026329236872055</v>
      </c>
      <c r="J2707" s="1">
        <f t="shared" si="122"/>
        <v>1.00354319150024</v>
      </c>
    </row>
    <row r="2708" spans="1:10">
      <c r="A2708" s="1">
        <v>21</v>
      </c>
      <c r="B2708" s="1" t="s">
        <v>21</v>
      </c>
      <c r="C2708" s="4">
        <v>43313</v>
      </c>
      <c r="D2708" s="1">
        <v>129.53444444444443</v>
      </c>
      <c r="E2708" s="1">
        <v>4.8639469146728516</v>
      </c>
      <c r="F2708" s="1">
        <v>4.8800311088562012</v>
      </c>
      <c r="G2708" s="1">
        <v>4</v>
      </c>
      <c r="H2708" s="1">
        <v>3</v>
      </c>
      <c r="I2708" s="1">
        <f t="shared" si="121"/>
        <v>4.9026329236872055</v>
      </c>
      <c r="J2708" s="1">
        <f t="shared" si="122"/>
        <v>0.99538986190016332</v>
      </c>
    </row>
    <row r="2709" spans="1:10">
      <c r="A2709" s="1">
        <v>22</v>
      </c>
      <c r="B2709" s="1" t="s">
        <v>22</v>
      </c>
      <c r="C2709" s="4">
        <v>43313</v>
      </c>
      <c r="D2709" s="1">
        <v>132.56692982456138</v>
      </c>
      <c r="E2709" s="1">
        <v>4.8870878219604492</v>
      </c>
      <c r="F2709" s="1">
        <v>4.8854365348815918</v>
      </c>
      <c r="G2709" s="1">
        <v>4</v>
      </c>
      <c r="H2709" s="1">
        <v>3</v>
      </c>
      <c r="I2709" s="1">
        <f t="shared" si="121"/>
        <v>4.9026329236872055</v>
      </c>
      <c r="J2709" s="1">
        <f t="shared" si="122"/>
        <v>0.99649241763083485</v>
      </c>
    </row>
    <row r="2710" spans="1:10">
      <c r="A2710" s="1">
        <v>23</v>
      </c>
      <c r="B2710" s="1" t="s">
        <v>23</v>
      </c>
      <c r="C2710" s="4">
        <v>43313</v>
      </c>
      <c r="D2710" s="1">
        <v>132.15102941176471</v>
      </c>
      <c r="E2710" s="1">
        <v>4.8839454650878906</v>
      </c>
      <c r="F2710" s="1">
        <v>4.8862471580505371</v>
      </c>
      <c r="G2710" s="1">
        <v>4</v>
      </c>
      <c r="H2710" s="1">
        <v>3</v>
      </c>
      <c r="I2710" s="1">
        <f t="shared" si="121"/>
        <v>4.9026329236872055</v>
      </c>
      <c r="J2710" s="1">
        <f t="shared" si="122"/>
        <v>0.99665776208585799</v>
      </c>
    </row>
    <row r="2711" spans="1:10">
      <c r="A2711" s="1">
        <v>24</v>
      </c>
      <c r="B2711" s="1" t="s">
        <v>24</v>
      </c>
      <c r="C2711" s="4">
        <v>43313</v>
      </c>
      <c r="D2711" s="1">
        <v>136.46639344262294</v>
      </c>
      <c r="E2711" s="1">
        <v>4.9160785675048828</v>
      </c>
      <c r="F2711" s="1">
        <v>4.9174513816833496</v>
      </c>
      <c r="G2711" s="1">
        <v>2</v>
      </c>
      <c r="H2711" s="1">
        <v>2</v>
      </c>
      <c r="I2711" s="1">
        <f t="shared" si="121"/>
        <v>4.9026329236872055</v>
      </c>
      <c r="J2711" s="1">
        <f t="shared" si="122"/>
        <v>1.0030225509898056</v>
      </c>
    </row>
    <row r="2712" spans="1:10">
      <c r="A2712" s="1">
        <v>25</v>
      </c>
      <c r="B2712" s="1" t="s">
        <v>25</v>
      </c>
      <c r="C2712" s="4">
        <v>43313</v>
      </c>
      <c r="D2712" s="1">
        <v>135.48260869565217</v>
      </c>
      <c r="E2712" s="1">
        <v>4.9088435173034668</v>
      </c>
      <c r="F2712" s="1">
        <v>4.909632682800293</v>
      </c>
      <c r="G2712" s="1">
        <v>3</v>
      </c>
      <c r="H2712" s="1">
        <v>2</v>
      </c>
      <c r="I2712" s="1">
        <f t="shared" si="121"/>
        <v>4.9026329236872055</v>
      </c>
      <c r="J2712" s="1">
        <f t="shared" si="122"/>
        <v>1.0014277550903858</v>
      </c>
    </row>
    <row r="2713" spans="1:10">
      <c r="A2713" s="1">
        <v>26</v>
      </c>
      <c r="B2713" s="1" t="s">
        <v>26</v>
      </c>
      <c r="C2713" s="4">
        <v>43313</v>
      </c>
      <c r="D2713" s="1">
        <v>132.47999999999999</v>
      </c>
      <c r="E2713" s="1">
        <v>4.8864316940307617</v>
      </c>
      <c r="F2713" s="1">
        <v>4.8803567886352539</v>
      </c>
      <c r="G2713" s="1">
        <v>4</v>
      </c>
      <c r="H2713" s="1">
        <v>3</v>
      </c>
      <c r="I2713" s="1">
        <f t="shared" si="121"/>
        <v>4.9026329236872055</v>
      </c>
      <c r="J2713" s="1">
        <f t="shared" si="122"/>
        <v>0.99545629146650494</v>
      </c>
    </row>
    <row r="2714" spans="1:10">
      <c r="A2714" s="1">
        <v>27</v>
      </c>
      <c r="B2714" s="1" t="s">
        <v>27</v>
      </c>
      <c r="C2714" s="4">
        <v>43313</v>
      </c>
      <c r="D2714" s="1">
        <v>135.15866261398179</v>
      </c>
      <c r="E2714" s="1">
        <v>4.9064493179321289</v>
      </c>
      <c r="F2714" s="1">
        <v>4.901155948638916</v>
      </c>
      <c r="G2714" s="1">
        <v>2</v>
      </c>
      <c r="H2714" s="1">
        <v>2</v>
      </c>
      <c r="I2714" s="1">
        <f t="shared" si="121"/>
        <v>4.9026329236872055</v>
      </c>
      <c r="J2714" s="1">
        <f t="shared" si="122"/>
        <v>0.999698738398065</v>
      </c>
    </row>
    <row r="2715" spans="1:10">
      <c r="A2715" s="1">
        <v>28</v>
      </c>
      <c r="B2715" s="1" t="s">
        <v>28</v>
      </c>
      <c r="C2715" s="4">
        <v>43313</v>
      </c>
      <c r="D2715" s="1">
        <v>137.06</v>
      </c>
      <c r="E2715" s="1">
        <v>4.9204187393188477</v>
      </c>
      <c r="F2715" s="1">
        <v>4.9212536811828613</v>
      </c>
      <c r="G2715" s="1">
        <v>2</v>
      </c>
      <c r="H2715" s="1">
        <v>2</v>
      </c>
      <c r="I2715" s="1">
        <f t="shared" si="121"/>
        <v>4.9026329236872055</v>
      </c>
      <c r="J2715" s="1">
        <f t="shared" si="122"/>
        <v>1.003798113745308</v>
      </c>
    </row>
    <row r="2716" spans="1:10">
      <c r="A2716" s="1">
        <v>29</v>
      </c>
      <c r="B2716" s="1" t="s">
        <v>29</v>
      </c>
      <c r="C2716" s="4">
        <v>43313</v>
      </c>
      <c r="D2716" s="1">
        <v>130.3138888888889</v>
      </c>
      <c r="E2716" s="1">
        <v>4.8699460029602051</v>
      </c>
      <c r="F2716" s="1">
        <v>4.8704833984375</v>
      </c>
      <c r="G2716" s="1">
        <v>5</v>
      </c>
      <c r="H2716" s="1">
        <v>4</v>
      </c>
      <c r="I2716" s="1">
        <f t="shared" si="121"/>
        <v>4.9026329236872055</v>
      </c>
      <c r="J2716" s="1">
        <f t="shared" si="122"/>
        <v>0.99344239600432371</v>
      </c>
    </row>
    <row r="2717" spans="1:10">
      <c r="A2717" s="1">
        <v>30</v>
      </c>
      <c r="B2717" s="1" t="s">
        <v>30</v>
      </c>
      <c r="C2717" s="4">
        <v>43313</v>
      </c>
      <c r="D2717" s="1">
        <v>131.16</v>
      </c>
      <c r="E2717" s="1">
        <v>4.8764181137084961</v>
      </c>
      <c r="F2717" s="1">
        <v>4.8872761726379395</v>
      </c>
      <c r="G2717" s="1">
        <v>4</v>
      </c>
      <c r="H2717" s="1">
        <v>3</v>
      </c>
      <c r="I2717" s="1">
        <f t="shared" si="121"/>
        <v>4.9026329236872055</v>
      </c>
      <c r="J2717" s="1">
        <f t="shared" si="122"/>
        <v>0.99686765228229313</v>
      </c>
    </row>
    <row r="2718" spans="1:10">
      <c r="A2718" s="1">
        <v>31</v>
      </c>
      <c r="B2718" s="1" t="s">
        <v>31</v>
      </c>
      <c r="C2718" s="4">
        <v>43313</v>
      </c>
      <c r="D2718" s="1">
        <v>137.46370786516854</v>
      </c>
      <c r="E2718" s="1">
        <v>4.9233598709106445</v>
      </c>
      <c r="F2718" s="1">
        <v>4.9262065887451172</v>
      </c>
      <c r="G2718" s="1">
        <v>2</v>
      </c>
      <c r="H2718" s="1">
        <v>2</v>
      </c>
      <c r="I2718" s="1">
        <f t="shared" si="121"/>
        <v>4.9026329236872055</v>
      </c>
      <c r="J2718" s="1">
        <f t="shared" si="122"/>
        <v>1.0048083683654991</v>
      </c>
    </row>
    <row r="2719" spans="1:10">
      <c r="A2719" s="1">
        <v>32</v>
      </c>
      <c r="B2719" s="1" t="s">
        <v>32</v>
      </c>
      <c r="C2719" s="4">
        <v>43313</v>
      </c>
      <c r="D2719" s="1">
        <v>130.96592592592592</v>
      </c>
      <c r="E2719" s="1">
        <v>4.8749370574951172</v>
      </c>
      <c r="F2719" s="1">
        <v>4.8743042945861816</v>
      </c>
      <c r="G2719" s="1">
        <v>4</v>
      </c>
      <c r="H2719" s="1">
        <v>3</v>
      </c>
      <c r="I2719" s="1">
        <f t="shared" si="121"/>
        <v>4.9026329236872055</v>
      </c>
      <c r="J2719" s="1">
        <f t="shared" si="122"/>
        <v>0.99422175195614726</v>
      </c>
    </row>
    <row r="2720" spans="1:10">
      <c r="A2720" s="1">
        <v>33</v>
      </c>
      <c r="B2720" s="1" t="s">
        <v>33</v>
      </c>
      <c r="C2720" s="4">
        <v>43313</v>
      </c>
      <c r="D2720" s="1">
        <v>136.97605042016809</v>
      </c>
      <c r="E2720" s="1">
        <v>4.9198060035705566</v>
      </c>
      <c r="F2720" s="1">
        <v>4.9290924072265625</v>
      </c>
      <c r="G2720" s="1">
        <v>2</v>
      </c>
      <c r="H2720" s="1">
        <v>2</v>
      </c>
      <c r="I2720" s="1">
        <f t="shared" si="121"/>
        <v>4.9026329236872055</v>
      </c>
      <c r="J2720" s="1">
        <f t="shared" si="122"/>
        <v>1.0053969946253813</v>
      </c>
    </row>
    <row r="2721" spans="1:10">
      <c r="A2721" s="1">
        <v>34</v>
      </c>
      <c r="B2721" s="1" t="s">
        <v>34</v>
      </c>
      <c r="C2721" s="4">
        <v>43313</v>
      </c>
      <c r="D2721" s="1">
        <v>130.44</v>
      </c>
      <c r="E2721" s="1">
        <v>4.8709135055541992</v>
      </c>
      <c r="F2721" s="1">
        <v>4.8720564842224121</v>
      </c>
      <c r="G2721" s="1">
        <v>5</v>
      </c>
      <c r="H2721" s="1">
        <v>4</v>
      </c>
      <c r="I2721" s="1">
        <f t="shared" si="121"/>
        <v>4.9026329236872055</v>
      </c>
      <c r="J2721" s="1">
        <f t="shared" si="122"/>
        <v>0.99376326150851257</v>
      </c>
    </row>
    <row r="2722" spans="1:10">
      <c r="A2722" s="1">
        <v>1</v>
      </c>
      <c r="B2722" s="1" t="s">
        <v>1</v>
      </c>
      <c r="C2722" s="3">
        <v>43344</v>
      </c>
      <c r="D2722" s="1">
        <v>127.98296296296297</v>
      </c>
      <c r="E2722" s="1">
        <v>4.8518972396850586</v>
      </c>
      <c r="F2722" s="1">
        <v>4.8552660942077637</v>
      </c>
      <c r="G2722" s="1">
        <v>5</v>
      </c>
      <c r="H2722" s="1">
        <v>4</v>
      </c>
      <c r="I2722" s="1">
        <f>AVERAGE(F2722:F2755)</f>
        <v>4.9050618480233581</v>
      </c>
      <c r="J2722" s="1">
        <f t="shared" si="122"/>
        <v>0.98984808849338746</v>
      </c>
    </row>
    <row r="2723" spans="1:10">
      <c r="A2723" s="1">
        <v>2</v>
      </c>
      <c r="B2723" s="1" t="s">
        <v>2</v>
      </c>
      <c r="C2723" s="3">
        <v>43344</v>
      </c>
      <c r="D2723" s="1">
        <v>131.97731914893617</v>
      </c>
      <c r="E2723" s="1">
        <v>4.8826298713684082</v>
      </c>
      <c r="F2723" s="1">
        <v>4.8853468894958496</v>
      </c>
      <c r="G2723" s="1">
        <v>4</v>
      </c>
      <c r="H2723" s="1">
        <v>3</v>
      </c>
      <c r="I2723" s="1">
        <f>I2722</f>
        <v>4.9050618480233581</v>
      </c>
      <c r="J2723" s="1">
        <f t="shared" si="122"/>
        <v>0.9959806911434862</v>
      </c>
    </row>
    <row r="2724" spans="1:10">
      <c r="A2724" s="1">
        <v>3</v>
      </c>
      <c r="B2724" s="1" t="s">
        <v>3</v>
      </c>
      <c r="C2724" s="3">
        <v>43344</v>
      </c>
      <c r="D2724" s="1">
        <v>140.35277777777776</v>
      </c>
      <c r="E2724" s="1">
        <v>4.9441590309143066</v>
      </c>
      <c r="F2724" s="1">
        <v>4.951500415802002</v>
      </c>
      <c r="G2724" s="1">
        <v>1</v>
      </c>
      <c r="H2724" s="1">
        <v>1</v>
      </c>
      <c r="I2724" s="1">
        <f t="shared" ref="I2724:I2755" si="123">I2723</f>
        <v>4.9050618480233581</v>
      </c>
      <c r="J2724" s="1">
        <f t="shared" si="122"/>
        <v>1.009467478539003</v>
      </c>
    </row>
    <row r="2725" spans="1:10">
      <c r="A2725" s="1">
        <v>4</v>
      </c>
      <c r="B2725" s="1" t="s">
        <v>4</v>
      </c>
      <c r="C2725" s="3">
        <v>43344</v>
      </c>
      <c r="D2725" s="1">
        <v>141.74449438202245</v>
      </c>
      <c r="E2725" s="1">
        <v>4.9540262222290039</v>
      </c>
      <c r="F2725" s="1">
        <v>4.9567022323608398</v>
      </c>
      <c r="G2725" s="1">
        <v>1</v>
      </c>
      <c r="H2725" s="1">
        <v>1</v>
      </c>
      <c r="I2725" s="1">
        <f t="shared" si="123"/>
        <v>4.9050618480233581</v>
      </c>
      <c r="J2725" s="1">
        <f t="shared" si="122"/>
        <v>1.0105279782268783</v>
      </c>
    </row>
    <row r="2726" spans="1:10">
      <c r="A2726" s="1">
        <v>5</v>
      </c>
      <c r="B2726" s="1" t="s">
        <v>5</v>
      </c>
      <c r="C2726" s="3">
        <v>43344</v>
      </c>
      <c r="D2726" s="1">
        <v>142.79</v>
      </c>
      <c r="E2726" s="1">
        <v>4.9613752365112305</v>
      </c>
      <c r="F2726" s="1">
        <v>4.9644045829772949</v>
      </c>
      <c r="G2726" s="1">
        <v>1</v>
      </c>
      <c r="H2726" s="1">
        <v>1</v>
      </c>
      <c r="I2726" s="1">
        <f t="shared" si="123"/>
        <v>4.9050618480233581</v>
      </c>
      <c r="J2726" s="1">
        <f t="shared" si="122"/>
        <v>1.0120982643629357</v>
      </c>
    </row>
    <row r="2727" spans="1:10">
      <c r="A2727" s="1">
        <v>6</v>
      </c>
      <c r="B2727" s="1" t="s">
        <v>6</v>
      </c>
      <c r="C2727" s="3">
        <v>43344</v>
      </c>
      <c r="D2727" s="1">
        <v>128.58000000000001</v>
      </c>
      <c r="E2727" s="1">
        <v>4.8565511703491211</v>
      </c>
      <c r="F2727" s="1">
        <v>4.8616299629211426</v>
      </c>
      <c r="G2727" s="1">
        <v>5</v>
      </c>
      <c r="H2727" s="1">
        <v>4</v>
      </c>
      <c r="I2727" s="1">
        <f t="shared" si="123"/>
        <v>4.9050618480233581</v>
      </c>
      <c r="J2727" s="1">
        <f t="shared" si="122"/>
        <v>0.99114549694827647</v>
      </c>
    </row>
    <row r="2728" spans="1:10">
      <c r="A2728" s="1">
        <v>7</v>
      </c>
      <c r="B2728" s="1" t="s">
        <v>7</v>
      </c>
      <c r="C2728" s="3">
        <v>43344</v>
      </c>
      <c r="D2728" s="1">
        <v>133.14750000000001</v>
      </c>
      <c r="E2728" s="1">
        <v>4.8914575576782227</v>
      </c>
      <c r="F2728" s="1">
        <v>4.8868646621704102</v>
      </c>
      <c r="G2728" s="1">
        <v>4</v>
      </c>
      <c r="H2728" s="1">
        <v>3</v>
      </c>
      <c r="I2728" s="1">
        <f t="shared" si="123"/>
        <v>4.9050618480233581</v>
      </c>
      <c r="J2728" s="1">
        <f t="shared" si="122"/>
        <v>0.99629012101849823</v>
      </c>
    </row>
    <row r="2729" spans="1:10">
      <c r="A2729" s="1">
        <v>8</v>
      </c>
      <c r="B2729" s="1" t="s">
        <v>8</v>
      </c>
      <c r="C2729" s="3">
        <v>43344</v>
      </c>
      <c r="D2729" s="1">
        <v>133.68</v>
      </c>
      <c r="E2729" s="1">
        <v>4.8954486846923828</v>
      </c>
      <c r="F2729" s="1">
        <v>4.9005556106567383</v>
      </c>
      <c r="G2729" s="1">
        <v>3</v>
      </c>
      <c r="H2729" s="1">
        <v>2</v>
      </c>
      <c r="I2729" s="1">
        <f t="shared" si="123"/>
        <v>4.9050618480233581</v>
      </c>
      <c r="J2729" s="1">
        <f t="shared" si="122"/>
        <v>0.99908130875690471</v>
      </c>
    </row>
    <row r="2730" spans="1:10">
      <c r="A2730" s="1">
        <v>9</v>
      </c>
      <c r="B2730" s="1" t="s">
        <v>9</v>
      </c>
      <c r="C2730" s="3">
        <v>43344</v>
      </c>
      <c r="D2730" s="1">
        <v>131.84399999999997</v>
      </c>
      <c r="E2730" s="1">
        <v>4.8816194534301758</v>
      </c>
      <c r="F2730" s="1">
        <v>4.8887143135070801</v>
      </c>
      <c r="G2730" s="1">
        <v>4</v>
      </c>
      <c r="H2730" s="1">
        <v>3</v>
      </c>
      <c r="I2730" s="1">
        <f t="shared" si="123"/>
        <v>4.9050618480233581</v>
      </c>
      <c r="J2730" s="1">
        <f t="shared" si="122"/>
        <v>0.99666721133743386</v>
      </c>
    </row>
    <row r="2731" spans="1:10">
      <c r="A2731" s="1">
        <v>10</v>
      </c>
      <c r="B2731" s="1" t="s">
        <v>10</v>
      </c>
      <c r="C2731" s="3">
        <v>43344</v>
      </c>
      <c r="D2731" s="1">
        <v>131.95859535386279</v>
      </c>
      <c r="E2731" s="1">
        <v>4.8824882507324219</v>
      </c>
      <c r="F2731" s="1">
        <v>4.886566162109375</v>
      </c>
      <c r="G2731" s="1">
        <v>4</v>
      </c>
      <c r="H2731" s="1">
        <v>3</v>
      </c>
      <c r="I2731" s="1">
        <f t="shared" si="123"/>
        <v>4.9050618480233581</v>
      </c>
      <c r="J2731" s="1">
        <f t="shared" si="122"/>
        <v>0.9962292655042797</v>
      </c>
    </row>
    <row r="2732" spans="1:10">
      <c r="A2732" s="1">
        <v>11</v>
      </c>
      <c r="B2732" s="1" t="s">
        <v>11</v>
      </c>
      <c r="C2732" s="3">
        <v>43344</v>
      </c>
      <c r="D2732" s="1">
        <v>131.69416282642086</v>
      </c>
      <c r="E2732" s="1">
        <v>4.8804821968078613</v>
      </c>
      <c r="F2732" s="1">
        <v>4.8846673965454102</v>
      </c>
      <c r="G2732" s="1">
        <v>4</v>
      </c>
      <c r="H2732" s="1">
        <v>3</v>
      </c>
      <c r="I2732" s="1">
        <f t="shared" si="123"/>
        <v>4.9050618480233581</v>
      </c>
      <c r="J2732" s="1">
        <f t="shared" si="122"/>
        <v>0.99584216221734967</v>
      </c>
    </row>
    <row r="2733" spans="1:10">
      <c r="A2733" s="1">
        <v>12</v>
      </c>
      <c r="B2733" s="1" t="s">
        <v>12</v>
      </c>
      <c r="C2733" s="3">
        <v>43344</v>
      </c>
      <c r="D2733" s="1">
        <v>132.40840038314175</v>
      </c>
      <c r="E2733" s="1">
        <v>4.8858909606933594</v>
      </c>
      <c r="F2733" s="1">
        <v>4.8883523941040039</v>
      </c>
      <c r="G2733" s="1">
        <v>4</v>
      </c>
      <c r="H2733" s="1">
        <v>3</v>
      </c>
      <c r="I2733" s="1">
        <f t="shared" si="123"/>
        <v>4.9050618480233581</v>
      </c>
      <c r="J2733" s="1">
        <f t="shared" si="122"/>
        <v>0.99659342645677595</v>
      </c>
    </row>
    <row r="2734" spans="1:10">
      <c r="A2734" s="1">
        <v>13</v>
      </c>
      <c r="B2734" s="1" t="s">
        <v>13</v>
      </c>
      <c r="C2734" s="3">
        <v>43344</v>
      </c>
      <c r="D2734" s="1">
        <v>142.56867187500001</v>
      </c>
      <c r="E2734" s="1">
        <v>4.9598236083984375</v>
      </c>
      <c r="F2734" s="1">
        <v>4.9627690315246582</v>
      </c>
      <c r="G2734" s="1">
        <v>1</v>
      </c>
      <c r="H2734" s="1">
        <v>1</v>
      </c>
      <c r="I2734" s="1">
        <f t="shared" si="123"/>
        <v>4.9050618480233581</v>
      </c>
      <c r="J2734" s="1">
        <f t="shared" si="122"/>
        <v>1.0117648228073934</v>
      </c>
    </row>
    <row r="2735" spans="1:10">
      <c r="A2735" s="1">
        <v>14</v>
      </c>
      <c r="B2735" s="1" t="s">
        <v>14</v>
      </c>
      <c r="C2735" s="3">
        <v>43344</v>
      </c>
      <c r="D2735" s="1">
        <v>133.22671140939596</v>
      </c>
      <c r="E2735" s="1">
        <v>4.892052173614502</v>
      </c>
      <c r="F2735" s="1">
        <v>4.9001307487487793</v>
      </c>
      <c r="G2735" s="1">
        <v>3</v>
      </c>
      <c r="H2735" s="1">
        <v>2</v>
      </c>
      <c r="I2735" s="1">
        <f t="shared" si="123"/>
        <v>4.9050618480233581</v>
      </c>
      <c r="J2735" s="1">
        <f t="shared" si="122"/>
        <v>0.99899469172308886</v>
      </c>
    </row>
    <row r="2736" spans="1:10">
      <c r="A2736" s="1">
        <v>15</v>
      </c>
      <c r="B2736" s="1" t="s">
        <v>15</v>
      </c>
      <c r="C2736" s="3">
        <v>43344</v>
      </c>
      <c r="D2736" s="1">
        <v>132.60549295774649</v>
      </c>
      <c r="E2736" s="1">
        <v>4.8873786926269531</v>
      </c>
      <c r="F2736" s="1">
        <v>4.8872790336608887</v>
      </c>
      <c r="G2736" s="1">
        <v>4</v>
      </c>
      <c r="H2736" s="1">
        <v>3</v>
      </c>
      <c r="I2736" s="1">
        <f t="shared" si="123"/>
        <v>4.9050618480233581</v>
      </c>
      <c r="J2736" s="1">
        <f t="shared" si="122"/>
        <v>0.99637459936012107</v>
      </c>
    </row>
    <row r="2737" spans="1:10">
      <c r="A2737" s="1">
        <v>16</v>
      </c>
      <c r="B2737" s="1" t="s">
        <v>16</v>
      </c>
      <c r="C2737" s="3">
        <v>43344</v>
      </c>
      <c r="D2737" s="1">
        <v>138.02391304347825</v>
      </c>
      <c r="E2737" s="1">
        <v>4.927426815032959</v>
      </c>
      <c r="F2737" s="1">
        <v>4.9233927726745605</v>
      </c>
      <c r="G2737" s="1">
        <v>2</v>
      </c>
      <c r="H2737" s="1">
        <v>2</v>
      </c>
      <c r="I2737" s="1">
        <f t="shared" si="123"/>
        <v>4.9050618480233581</v>
      </c>
      <c r="J2737" s="1">
        <f t="shared" si="122"/>
        <v>1.0037371444477483</v>
      </c>
    </row>
    <row r="2738" spans="1:10">
      <c r="A2738" s="1">
        <v>17</v>
      </c>
      <c r="B2738" s="1" t="s">
        <v>17</v>
      </c>
      <c r="C2738" s="3">
        <v>43344</v>
      </c>
      <c r="D2738" s="1">
        <v>143.93</v>
      </c>
      <c r="E2738" s="1">
        <v>4.9693269729614258</v>
      </c>
      <c r="F2738" s="1">
        <v>4.9778094291687012</v>
      </c>
      <c r="G2738" s="1">
        <v>1</v>
      </c>
      <c r="H2738" s="1">
        <v>1</v>
      </c>
      <c r="I2738" s="1">
        <f t="shared" si="123"/>
        <v>4.9050618480233581</v>
      </c>
      <c r="J2738" s="1">
        <f t="shared" si="122"/>
        <v>1.0148311241324426</v>
      </c>
    </row>
    <row r="2739" spans="1:10">
      <c r="A2739" s="1">
        <v>18</v>
      </c>
      <c r="B2739" s="1" t="s">
        <v>18</v>
      </c>
      <c r="C2739" s="3">
        <v>43344</v>
      </c>
      <c r="D2739" s="1">
        <v>134.16701067615659</v>
      </c>
      <c r="E2739" s="1">
        <v>4.899085521697998</v>
      </c>
      <c r="F2739" s="1">
        <v>4.9043984413146973</v>
      </c>
      <c r="G2739" s="1">
        <v>3</v>
      </c>
      <c r="H2739" s="1">
        <v>2</v>
      </c>
      <c r="I2739" s="1">
        <f t="shared" si="123"/>
        <v>4.9050618480233581</v>
      </c>
      <c r="J2739" s="1">
        <f t="shared" si="122"/>
        <v>0.99986475059250712</v>
      </c>
    </row>
    <row r="2740" spans="1:10">
      <c r="A2740" s="1">
        <v>19</v>
      </c>
      <c r="B2740" s="1" t="s">
        <v>19</v>
      </c>
      <c r="C2740" s="3">
        <v>43344</v>
      </c>
      <c r="D2740" s="1">
        <v>134.93619289340103</v>
      </c>
      <c r="E2740" s="1">
        <v>4.9048018455505371</v>
      </c>
      <c r="F2740" s="1">
        <v>4.9094982147216797</v>
      </c>
      <c r="G2740" s="1">
        <v>3</v>
      </c>
      <c r="H2740" s="1">
        <v>2</v>
      </c>
      <c r="I2740" s="1">
        <f t="shared" si="123"/>
        <v>4.9050618480233581</v>
      </c>
      <c r="J2740" s="1">
        <f t="shared" si="122"/>
        <v>1.0009044466381416</v>
      </c>
    </row>
    <row r="2741" spans="1:10">
      <c r="A2741" s="1">
        <v>20</v>
      </c>
      <c r="B2741" s="1" t="s">
        <v>20</v>
      </c>
      <c r="C2741" s="3">
        <v>43344</v>
      </c>
      <c r="D2741" s="1">
        <v>136.69999999999999</v>
      </c>
      <c r="E2741" s="1">
        <v>4.9177885055541992</v>
      </c>
      <c r="F2741" s="1">
        <v>4.9222431182861328</v>
      </c>
      <c r="G2741" s="1">
        <v>2</v>
      </c>
      <c r="H2741" s="1">
        <v>2</v>
      </c>
      <c r="I2741" s="1">
        <f t="shared" si="123"/>
        <v>4.9050618480233581</v>
      </c>
      <c r="J2741" s="1">
        <f t="shared" si="122"/>
        <v>1.0035027632260536</v>
      </c>
    </row>
    <row r="2742" spans="1:10">
      <c r="A2742" s="1">
        <v>21</v>
      </c>
      <c r="B2742" s="1" t="s">
        <v>21</v>
      </c>
      <c r="C2742" s="3">
        <v>43344</v>
      </c>
      <c r="D2742" s="1">
        <v>129.02634920634921</v>
      </c>
      <c r="E2742" s="1">
        <v>4.8600168228149414</v>
      </c>
      <c r="F2742" s="1">
        <v>4.882049560546875</v>
      </c>
      <c r="G2742" s="1">
        <v>4</v>
      </c>
      <c r="H2742" s="1">
        <v>3</v>
      </c>
      <c r="I2742" s="1">
        <f t="shared" si="123"/>
        <v>4.9050618480233581</v>
      </c>
      <c r="J2742" s="1">
        <f t="shared" si="122"/>
        <v>0.99530846130191886</v>
      </c>
    </row>
    <row r="2743" spans="1:10">
      <c r="A2743" s="1">
        <v>22</v>
      </c>
      <c r="B2743" s="1" t="s">
        <v>22</v>
      </c>
      <c r="C2743" s="3">
        <v>43344</v>
      </c>
      <c r="D2743" s="1">
        <v>132.20307017543857</v>
      </c>
      <c r="E2743" s="1">
        <v>4.8843393325805664</v>
      </c>
      <c r="F2743" s="1">
        <v>4.8877182006835938</v>
      </c>
      <c r="G2743" s="1">
        <v>4</v>
      </c>
      <c r="H2743" s="1">
        <v>3</v>
      </c>
      <c r="I2743" s="1">
        <f t="shared" si="123"/>
        <v>4.9050618480233581</v>
      </c>
      <c r="J2743" s="1">
        <f t="shared" si="122"/>
        <v>0.99646413279238188</v>
      </c>
    </row>
    <row r="2744" spans="1:10">
      <c r="A2744" s="1">
        <v>23</v>
      </c>
      <c r="B2744" s="1" t="s">
        <v>23</v>
      </c>
      <c r="C2744" s="3">
        <v>43344</v>
      </c>
      <c r="D2744" s="1">
        <v>131.24161764705883</v>
      </c>
      <c r="E2744" s="1">
        <v>4.877039909362793</v>
      </c>
      <c r="F2744" s="1">
        <v>4.8879499435424805</v>
      </c>
      <c r="G2744" s="1">
        <v>4</v>
      </c>
      <c r="H2744" s="1">
        <v>3</v>
      </c>
      <c r="I2744" s="1">
        <f t="shared" si="123"/>
        <v>4.9050618480233581</v>
      </c>
      <c r="J2744" s="1">
        <f t="shared" si="122"/>
        <v>0.99651137844719051</v>
      </c>
    </row>
    <row r="2745" spans="1:10">
      <c r="A2745" s="1">
        <v>24</v>
      </c>
      <c r="B2745" s="1" t="s">
        <v>24</v>
      </c>
      <c r="C2745" s="3">
        <v>43344</v>
      </c>
      <c r="D2745" s="1">
        <v>136.57278688524593</v>
      </c>
      <c r="E2745" s="1">
        <v>4.9168577194213867</v>
      </c>
      <c r="F2745" s="1">
        <v>4.9202122688293457</v>
      </c>
      <c r="G2745" s="1">
        <v>2</v>
      </c>
      <c r="H2745" s="1">
        <v>2</v>
      </c>
      <c r="I2745" s="1">
        <f t="shared" si="123"/>
        <v>4.9050618480233581</v>
      </c>
      <c r="J2745" s="1">
        <f t="shared" si="122"/>
        <v>1.0030887318601482</v>
      </c>
    </row>
    <row r="2746" spans="1:10">
      <c r="A2746" s="1">
        <v>25</v>
      </c>
      <c r="B2746" s="1" t="s">
        <v>25</v>
      </c>
      <c r="C2746" s="3">
        <v>43344</v>
      </c>
      <c r="D2746" s="1">
        <v>135.13639130434782</v>
      </c>
      <c r="E2746" s="1">
        <v>4.9062848091125488</v>
      </c>
      <c r="F2746" s="1">
        <v>4.9122076034545898</v>
      </c>
      <c r="G2746" s="1">
        <v>3</v>
      </c>
      <c r="H2746" s="1">
        <v>2</v>
      </c>
      <c r="I2746" s="1">
        <f t="shared" si="123"/>
        <v>4.9050618480233581</v>
      </c>
      <c r="J2746" s="1">
        <f t="shared" si="122"/>
        <v>1.0014568125036203</v>
      </c>
    </row>
    <row r="2747" spans="1:10">
      <c r="A2747" s="1">
        <v>26</v>
      </c>
      <c r="B2747" s="1" t="s">
        <v>26</v>
      </c>
      <c r="C2747" s="3">
        <v>43344</v>
      </c>
      <c r="D2747" s="1">
        <v>132.08000000000001</v>
      </c>
      <c r="E2747" s="1">
        <v>4.8834075927734375</v>
      </c>
      <c r="F2747" s="1">
        <v>4.8819665908813477</v>
      </c>
      <c r="G2747" s="1">
        <v>4</v>
      </c>
      <c r="H2747" s="1">
        <v>3</v>
      </c>
      <c r="I2747" s="1">
        <f t="shared" si="123"/>
        <v>4.9050618480233581</v>
      </c>
      <c r="J2747" s="1">
        <f t="shared" si="122"/>
        <v>0.99529154619093796</v>
      </c>
    </row>
    <row r="2748" spans="1:10">
      <c r="A2748" s="1">
        <v>27</v>
      </c>
      <c r="B2748" s="1" t="s">
        <v>27</v>
      </c>
      <c r="C2748" s="3">
        <v>43344</v>
      </c>
      <c r="D2748" s="1">
        <v>133.99717325227965</v>
      </c>
      <c r="E2748" s="1">
        <v>4.8978185653686523</v>
      </c>
      <c r="F2748" s="1">
        <v>4.9038858413696289</v>
      </c>
      <c r="G2748" s="1">
        <v>2</v>
      </c>
      <c r="H2748" s="1">
        <v>2</v>
      </c>
      <c r="I2748" s="1">
        <f t="shared" si="123"/>
        <v>4.9050618480233581</v>
      </c>
      <c r="J2748" s="1">
        <f t="shared" si="122"/>
        <v>0.99976024631489546</v>
      </c>
    </row>
    <row r="2749" spans="1:10">
      <c r="A2749" s="1">
        <v>28</v>
      </c>
      <c r="B2749" s="1" t="s">
        <v>28</v>
      </c>
      <c r="C2749" s="3">
        <v>43344</v>
      </c>
      <c r="D2749" s="1">
        <v>135.38999999999999</v>
      </c>
      <c r="E2749" s="1">
        <v>4.9081597328186035</v>
      </c>
      <c r="F2749" s="1">
        <v>4.9247889518737793</v>
      </c>
      <c r="G2749" s="1">
        <v>2</v>
      </c>
      <c r="H2749" s="1">
        <v>2</v>
      </c>
      <c r="I2749" s="1">
        <f t="shared" si="123"/>
        <v>4.9050618480233581</v>
      </c>
      <c r="J2749" s="1">
        <f t="shared" si="122"/>
        <v>1.004021784935978</v>
      </c>
    </row>
    <row r="2750" spans="1:10">
      <c r="A2750" s="1">
        <v>29</v>
      </c>
      <c r="B2750" s="1" t="s">
        <v>29</v>
      </c>
      <c r="C2750" s="3">
        <v>43344</v>
      </c>
      <c r="D2750" s="1">
        <v>129.46291666666667</v>
      </c>
      <c r="E2750" s="1">
        <v>4.8633942604064941</v>
      </c>
      <c r="F2750" s="1">
        <v>4.8726258277893066</v>
      </c>
      <c r="G2750" s="1">
        <v>5</v>
      </c>
      <c r="H2750" s="1">
        <v>4</v>
      </c>
      <c r="I2750" s="1">
        <f t="shared" si="123"/>
        <v>4.9050618480233581</v>
      </c>
      <c r="J2750" s="1">
        <f t="shared" si="122"/>
        <v>0.99338723521964911</v>
      </c>
    </row>
    <row r="2751" spans="1:10">
      <c r="A2751" s="1">
        <v>30</v>
      </c>
      <c r="B2751" s="1" t="s">
        <v>30</v>
      </c>
      <c r="C2751" s="3">
        <v>43344</v>
      </c>
      <c r="D2751" s="1">
        <v>130.12</v>
      </c>
      <c r="E2751" s="1">
        <v>4.8684573173522949</v>
      </c>
      <c r="F2751" s="1">
        <v>4.8896212577819824</v>
      </c>
      <c r="G2751" s="1">
        <v>4</v>
      </c>
      <c r="H2751" s="1">
        <v>3</v>
      </c>
      <c r="I2751" s="1">
        <f t="shared" si="123"/>
        <v>4.9050618480233581</v>
      </c>
      <c r="J2751" s="1">
        <f t="shared" si="122"/>
        <v>0.99685211099884541</v>
      </c>
    </row>
    <row r="2752" spans="1:10">
      <c r="A2752" s="1">
        <v>31</v>
      </c>
      <c r="B2752" s="1" t="s">
        <v>31</v>
      </c>
      <c r="C2752" s="3">
        <v>43344</v>
      </c>
      <c r="D2752" s="1">
        <v>137.05033707865169</v>
      </c>
      <c r="E2752" s="1">
        <v>4.9203481674194336</v>
      </c>
      <c r="F2752" s="1">
        <v>4.9284310340881348</v>
      </c>
      <c r="G2752" s="1">
        <v>2</v>
      </c>
      <c r="H2752" s="1">
        <v>2</v>
      </c>
      <c r="I2752" s="1">
        <f t="shared" si="123"/>
        <v>4.9050618480233581</v>
      </c>
      <c r="J2752" s="1">
        <f t="shared" si="122"/>
        <v>1.0047642999800694</v>
      </c>
    </row>
    <row r="2753" spans="1:10">
      <c r="A2753" s="1">
        <v>32</v>
      </c>
      <c r="B2753" s="1" t="s">
        <v>32</v>
      </c>
      <c r="C2753" s="3">
        <v>43344</v>
      </c>
      <c r="D2753" s="1">
        <v>130.45158249158249</v>
      </c>
      <c r="E2753" s="1">
        <v>4.871002197265625</v>
      </c>
      <c r="F2753" s="1">
        <v>4.8764486312866211</v>
      </c>
      <c r="G2753" s="1">
        <v>4</v>
      </c>
      <c r="H2753" s="1">
        <v>3</v>
      </c>
      <c r="I2753" s="1">
        <f t="shared" si="123"/>
        <v>4.9050618480233581</v>
      </c>
      <c r="J2753" s="1">
        <f t="shared" si="122"/>
        <v>0.99416659409742869</v>
      </c>
    </row>
    <row r="2754" spans="1:10">
      <c r="A2754" s="1">
        <v>33</v>
      </c>
      <c r="B2754" s="1" t="s">
        <v>33</v>
      </c>
      <c r="C2754" s="3">
        <v>43344</v>
      </c>
      <c r="D2754" s="1">
        <v>137.07144957983195</v>
      </c>
      <c r="E2754" s="1">
        <v>4.9205021858215332</v>
      </c>
      <c r="F2754" s="1">
        <v>4.9316725730895996</v>
      </c>
      <c r="G2754" s="1">
        <v>2</v>
      </c>
      <c r="H2754" s="1">
        <v>2</v>
      </c>
      <c r="I2754" s="1">
        <f t="shared" si="123"/>
        <v>4.9050618480233581</v>
      </c>
      <c r="J2754" s="1">
        <f t="shared" si="122"/>
        <v>1.0054251558677012</v>
      </c>
    </row>
    <row r="2755" spans="1:10">
      <c r="A2755" s="1">
        <v>34</v>
      </c>
      <c r="B2755" s="1" t="s">
        <v>34</v>
      </c>
      <c r="C2755" s="3">
        <v>43344</v>
      </c>
      <c r="D2755" s="1">
        <v>130.29</v>
      </c>
      <c r="E2755" s="1">
        <v>4.8697628974914551</v>
      </c>
      <c r="F2755" s="1">
        <v>4.8744330406188965</v>
      </c>
      <c r="G2755" s="1">
        <v>5</v>
      </c>
      <c r="H2755" s="1">
        <v>4</v>
      </c>
      <c r="I2755" s="1">
        <f t="shared" si="123"/>
        <v>4.9050618480233581</v>
      </c>
      <c r="J2755" s="1">
        <f t="shared" ref="J2755:J2818" si="124">F2755/I2755</f>
        <v>0.99375567355653127</v>
      </c>
    </row>
    <row r="2756" spans="1:10">
      <c r="A2756" s="1">
        <v>1</v>
      </c>
      <c r="B2756" s="1" t="s">
        <v>1</v>
      </c>
      <c r="C2756" s="3">
        <v>43374</v>
      </c>
      <c r="D2756" s="1">
        <v>128.38629629629631</v>
      </c>
      <c r="E2756" s="1">
        <v>4.855043888092041</v>
      </c>
      <c r="F2756" s="1">
        <v>4.8575725555419922</v>
      </c>
      <c r="G2756" s="1">
        <v>5</v>
      </c>
      <c r="H2756" s="1">
        <v>4</v>
      </c>
      <c r="I2756" s="1">
        <f>AVERAGE(F2756:F2789)</f>
        <v>4.9074793142430924</v>
      </c>
      <c r="J2756" s="1">
        <f t="shared" si="124"/>
        <v>0.98983046987966827</v>
      </c>
    </row>
    <row r="2757" spans="1:10">
      <c r="A2757" s="1">
        <v>2</v>
      </c>
      <c r="B2757" s="1" t="s">
        <v>2</v>
      </c>
      <c r="C2757" s="3">
        <v>43374</v>
      </c>
      <c r="D2757" s="1">
        <v>131.85893617021276</v>
      </c>
      <c r="E2757" s="1">
        <v>4.8817324638366699</v>
      </c>
      <c r="F2757" s="1">
        <v>4.8876118659973145</v>
      </c>
      <c r="G2757" s="1">
        <v>4</v>
      </c>
      <c r="H2757" s="1">
        <v>3</v>
      </c>
      <c r="I2757" s="1">
        <f>I2756</f>
        <v>4.9074793142430924</v>
      </c>
      <c r="J2757" s="1">
        <f t="shared" si="124"/>
        <v>0.99595159816810308</v>
      </c>
    </row>
    <row r="2758" spans="1:10">
      <c r="A2758" s="1">
        <v>3</v>
      </c>
      <c r="B2758" s="1" t="s">
        <v>3</v>
      </c>
      <c r="C2758" s="3">
        <v>43374</v>
      </c>
      <c r="D2758" s="1">
        <v>140.3472222222222</v>
      </c>
      <c r="E2758" s="1">
        <v>4.9441194534301758</v>
      </c>
      <c r="F2758" s="1">
        <v>4.9542999267578125</v>
      </c>
      <c r="G2758" s="1">
        <v>1</v>
      </c>
      <c r="H2758" s="1">
        <v>1</v>
      </c>
      <c r="I2758" s="1">
        <f t="shared" ref="I2758:I2789" si="125">I2757</f>
        <v>4.9074793142430924</v>
      </c>
      <c r="J2758" s="1">
        <f t="shared" si="124"/>
        <v>1.0095406642629816</v>
      </c>
    </row>
    <row r="2759" spans="1:10">
      <c r="A2759" s="1">
        <v>4</v>
      </c>
      <c r="B2759" s="1" t="s">
        <v>4</v>
      </c>
      <c r="C2759" s="3">
        <v>43374</v>
      </c>
      <c r="D2759" s="1">
        <v>141.75191011235955</v>
      </c>
      <c r="E2759" s="1">
        <v>4.954078197479248</v>
      </c>
      <c r="F2759" s="1">
        <v>4.9594578742980957</v>
      </c>
      <c r="G2759" s="1">
        <v>1</v>
      </c>
      <c r="H2759" s="1">
        <v>1</v>
      </c>
      <c r="I2759" s="1">
        <f t="shared" si="125"/>
        <v>4.9074793142430924</v>
      </c>
      <c r="J2759" s="1">
        <f t="shared" si="124"/>
        <v>1.0105917023234605</v>
      </c>
    </row>
    <row r="2760" spans="1:10">
      <c r="A2760" s="1">
        <v>5</v>
      </c>
      <c r="B2760" s="1" t="s">
        <v>5</v>
      </c>
      <c r="C2760" s="3">
        <v>43374</v>
      </c>
      <c r="D2760" s="1">
        <v>141.72999999999999</v>
      </c>
      <c r="E2760" s="1">
        <v>4.9539237022399902</v>
      </c>
      <c r="F2760" s="1">
        <v>4.9667744636535645</v>
      </c>
      <c r="G2760" s="1">
        <v>1</v>
      </c>
      <c r="H2760" s="1">
        <v>1</v>
      </c>
      <c r="I2760" s="1">
        <f t="shared" si="125"/>
        <v>4.9074793142430924</v>
      </c>
      <c r="J2760" s="1">
        <f t="shared" si="124"/>
        <v>1.0120826081198913</v>
      </c>
    </row>
    <row r="2761" spans="1:10">
      <c r="A2761" s="1">
        <v>6</v>
      </c>
      <c r="B2761" s="1" t="s">
        <v>6</v>
      </c>
      <c r="C2761" s="3">
        <v>43374</v>
      </c>
      <c r="D2761" s="1">
        <v>128.77000000000001</v>
      </c>
      <c r="E2761" s="1">
        <v>4.8580279350280762</v>
      </c>
      <c r="F2761" s="1">
        <v>4.8638339042663574</v>
      </c>
      <c r="G2761" s="1">
        <v>5</v>
      </c>
      <c r="H2761" s="1">
        <v>4</v>
      </c>
      <c r="I2761" s="1">
        <f t="shared" si="125"/>
        <v>4.9074793142430924</v>
      </c>
      <c r="J2761" s="1">
        <f t="shared" si="124"/>
        <v>0.99110634866049019</v>
      </c>
    </row>
    <row r="2762" spans="1:10">
      <c r="A2762" s="1">
        <v>7</v>
      </c>
      <c r="B2762" s="1" t="s">
        <v>7</v>
      </c>
      <c r="C2762" s="3">
        <v>43374</v>
      </c>
      <c r="D2762" s="1">
        <v>133.31</v>
      </c>
      <c r="E2762" s="1">
        <v>4.8926773071289063</v>
      </c>
      <c r="F2762" s="1">
        <v>4.8893828392028809</v>
      </c>
      <c r="G2762" s="1">
        <v>4</v>
      </c>
      <c r="H2762" s="1">
        <v>3</v>
      </c>
      <c r="I2762" s="1">
        <f t="shared" si="125"/>
        <v>4.9074793142430924</v>
      </c>
      <c r="J2762" s="1">
        <f t="shared" si="124"/>
        <v>0.99631247043921511</v>
      </c>
    </row>
    <row r="2763" spans="1:10">
      <c r="A2763" s="1">
        <v>8</v>
      </c>
      <c r="B2763" s="1" t="s">
        <v>8</v>
      </c>
      <c r="C2763" s="3">
        <v>43374</v>
      </c>
      <c r="D2763" s="1">
        <v>134.05000000000001</v>
      </c>
      <c r="E2763" s="1">
        <v>4.8982129096984863</v>
      </c>
      <c r="F2763" s="1">
        <v>4.9031643867492676</v>
      </c>
      <c r="G2763" s="1">
        <v>3</v>
      </c>
      <c r="H2763" s="1">
        <v>2</v>
      </c>
      <c r="I2763" s="1">
        <f t="shared" si="125"/>
        <v>4.9074793142430924</v>
      </c>
      <c r="J2763" s="1">
        <f t="shared" si="124"/>
        <v>0.99912074463945233</v>
      </c>
    </row>
    <row r="2764" spans="1:10">
      <c r="A2764" s="1">
        <v>9</v>
      </c>
      <c r="B2764" s="1" t="s">
        <v>9</v>
      </c>
      <c r="C2764" s="3">
        <v>43374</v>
      </c>
      <c r="D2764" s="1">
        <v>132.95499999999998</v>
      </c>
      <c r="E2764" s="1">
        <v>4.8900108337402344</v>
      </c>
      <c r="F2764" s="1">
        <v>4.8910317420959473</v>
      </c>
      <c r="G2764" s="1">
        <v>4</v>
      </c>
      <c r="H2764" s="1">
        <v>3</v>
      </c>
      <c r="I2764" s="1">
        <f t="shared" si="125"/>
        <v>4.9074793142430924</v>
      </c>
      <c r="J2764" s="1">
        <f t="shared" si="124"/>
        <v>0.99664846836961518</v>
      </c>
    </row>
    <row r="2765" spans="1:10">
      <c r="A2765" s="1">
        <v>10</v>
      </c>
      <c r="B2765" s="1" t="s">
        <v>10</v>
      </c>
      <c r="C2765" s="3">
        <v>43374</v>
      </c>
      <c r="D2765" s="1">
        <v>132.33914640734739</v>
      </c>
      <c r="E2765" s="1">
        <v>4.8853678703308105</v>
      </c>
      <c r="F2765" s="1">
        <v>4.8892822265625</v>
      </c>
      <c r="G2765" s="1">
        <v>4</v>
      </c>
      <c r="H2765" s="1">
        <v>3</v>
      </c>
      <c r="I2765" s="1">
        <f t="shared" si="125"/>
        <v>4.9074793142430924</v>
      </c>
      <c r="J2765" s="1">
        <f t="shared" si="124"/>
        <v>0.99629196854120639</v>
      </c>
    </row>
    <row r="2766" spans="1:10">
      <c r="A2766" s="1">
        <v>11</v>
      </c>
      <c r="B2766" s="1" t="s">
        <v>11</v>
      </c>
      <c r="C2766" s="3">
        <v>43374</v>
      </c>
      <c r="D2766" s="1">
        <v>132.08364055299538</v>
      </c>
      <c r="E2766" s="1">
        <v>4.8834352493286133</v>
      </c>
      <c r="F2766" s="1">
        <v>4.8869380950927734</v>
      </c>
      <c r="G2766" s="1">
        <v>4</v>
      </c>
      <c r="H2766" s="1">
        <v>3</v>
      </c>
      <c r="I2766" s="1">
        <f t="shared" si="125"/>
        <v>4.9074793142430924</v>
      </c>
      <c r="J2766" s="1">
        <f t="shared" si="124"/>
        <v>0.99581430346721955</v>
      </c>
    </row>
    <row r="2767" spans="1:10">
      <c r="A2767" s="1">
        <v>12</v>
      </c>
      <c r="B2767" s="1" t="s">
        <v>12</v>
      </c>
      <c r="C2767" s="3">
        <v>43374</v>
      </c>
      <c r="D2767" s="1">
        <v>132.653591954023</v>
      </c>
      <c r="E2767" s="1">
        <v>4.8877410888671875</v>
      </c>
      <c r="F2767" s="1">
        <v>4.890559196472168</v>
      </c>
      <c r="G2767" s="1">
        <v>4</v>
      </c>
      <c r="H2767" s="1">
        <v>3</v>
      </c>
      <c r="I2767" s="1">
        <f t="shared" si="125"/>
        <v>4.9074793142430924</v>
      </c>
      <c r="J2767" s="1">
        <f t="shared" si="124"/>
        <v>0.99655217746474922</v>
      </c>
    </row>
    <row r="2768" spans="1:10">
      <c r="A2768" s="1">
        <v>13</v>
      </c>
      <c r="B2768" s="1" t="s">
        <v>13</v>
      </c>
      <c r="C2768" s="3">
        <v>43374</v>
      </c>
      <c r="D2768" s="1">
        <v>142.05703124999999</v>
      </c>
      <c r="E2768" s="1">
        <v>4.9562287330627441</v>
      </c>
      <c r="F2768" s="1">
        <v>4.9654254913330078</v>
      </c>
      <c r="G2768" s="1">
        <v>1</v>
      </c>
      <c r="H2768" s="1">
        <v>1</v>
      </c>
      <c r="I2768" s="1">
        <f t="shared" si="125"/>
        <v>4.9074793142430924</v>
      </c>
      <c r="J2768" s="1">
        <f t="shared" si="124"/>
        <v>1.0118077272219441</v>
      </c>
    </row>
    <row r="2769" spans="1:10">
      <c r="A2769" s="1">
        <v>14</v>
      </c>
      <c r="B2769" s="1" t="s">
        <v>14</v>
      </c>
      <c r="C2769" s="3">
        <v>43374</v>
      </c>
      <c r="D2769" s="1">
        <v>133.36630872483221</v>
      </c>
      <c r="E2769" s="1">
        <v>4.893099308013916</v>
      </c>
      <c r="F2769" s="1">
        <v>4.9028334617614746</v>
      </c>
      <c r="G2769" s="1">
        <v>3</v>
      </c>
      <c r="H2769" s="1">
        <v>2</v>
      </c>
      <c r="I2769" s="1">
        <f t="shared" si="125"/>
        <v>4.9074793142430924</v>
      </c>
      <c r="J2769" s="1">
        <f t="shared" si="124"/>
        <v>0.99905331185642821</v>
      </c>
    </row>
    <row r="2770" spans="1:10">
      <c r="A2770" s="1">
        <v>15</v>
      </c>
      <c r="B2770" s="1" t="s">
        <v>15</v>
      </c>
      <c r="C2770" s="3">
        <v>43374</v>
      </c>
      <c r="D2770" s="1">
        <v>132.85436619718311</v>
      </c>
      <c r="E2770" s="1">
        <v>4.8892536163330078</v>
      </c>
      <c r="F2770" s="1">
        <v>4.8899226188659668</v>
      </c>
      <c r="G2770" s="1">
        <v>4</v>
      </c>
      <c r="H2770" s="1">
        <v>3</v>
      </c>
      <c r="I2770" s="1">
        <f t="shared" si="125"/>
        <v>4.9074793142430924</v>
      </c>
      <c r="J2770" s="1">
        <f t="shared" si="124"/>
        <v>0.9964224616645514</v>
      </c>
    </row>
    <row r="2771" spans="1:10">
      <c r="A2771" s="1">
        <v>16</v>
      </c>
      <c r="B2771" s="1" t="s">
        <v>16</v>
      </c>
      <c r="C2771" s="3">
        <v>43374</v>
      </c>
      <c r="D2771" s="1">
        <v>137.80173913043478</v>
      </c>
      <c r="E2771" s="1">
        <v>4.9258160591125488</v>
      </c>
      <c r="F2771" s="1">
        <v>4.9256353378295898</v>
      </c>
      <c r="G2771" s="1">
        <v>2</v>
      </c>
      <c r="H2771" s="1">
        <v>2</v>
      </c>
      <c r="I2771" s="1">
        <f t="shared" si="125"/>
        <v>4.9074793142430924</v>
      </c>
      <c r="J2771" s="1">
        <f t="shared" si="124"/>
        <v>1.0036996638037379</v>
      </c>
    </row>
    <row r="2772" spans="1:10">
      <c r="A2772" s="1">
        <v>17</v>
      </c>
      <c r="B2772" s="1" t="s">
        <v>17</v>
      </c>
      <c r="C2772" s="3">
        <v>43374</v>
      </c>
      <c r="D2772" s="1">
        <v>143.97999999999999</v>
      </c>
      <c r="E2772" s="1">
        <v>4.9696745872497559</v>
      </c>
      <c r="F2772" s="1">
        <v>4.9803094863891602</v>
      </c>
      <c r="G2772" s="1">
        <v>1</v>
      </c>
      <c r="H2772" s="1">
        <v>1</v>
      </c>
      <c r="I2772" s="1">
        <f t="shared" si="125"/>
        <v>4.9074793142430924</v>
      </c>
      <c r="J2772" s="1">
        <f t="shared" si="124"/>
        <v>1.0148406478117373</v>
      </c>
    </row>
    <row r="2773" spans="1:10">
      <c r="A2773" s="1">
        <v>18</v>
      </c>
      <c r="B2773" s="1" t="s">
        <v>18</v>
      </c>
      <c r="C2773" s="3">
        <v>43374</v>
      </c>
      <c r="D2773" s="1">
        <v>134.37548042704628</v>
      </c>
      <c r="E2773" s="1">
        <v>4.9006381034851074</v>
      </c>
      <c r="F2773" s="1">
        <v>4.9070248603820801</v>
      </c>
      <c r="G2773" s="1">
        <v>3</v>
      </c>
      <c r="H2773" s="1">
        <v>2</v>
      </c>
      <c r="I2773" s="1">
        <f t="shared" si="125"/>
        <v>4.9074793142430924</v>
      </c>
      <c r="J2773" s="1">
        <f t="shared" si="124"/>
        <v>0.99990739566447218</v>
      </c>
    </row>
    <row r="2774" spans="1:10">
      <c r="A2774" s="1">
        <v>19</v>
      </c>
      <c r="B2774" s="1" t="s">
        <v>19</v>
      </c>
      <c r="C2774" s="3">
        <v>43374</v>
      </c>
      <c r="D2774" s="1">
        <v>135.02299492385785</v>
      </c>
      <c r="E2774" s="1">
        <v>4.9054450988769531</v>
      </c>
      <c r="F2774" s="1">
        <v>4.9118576049804688</v>
      </c>
      <c r="G2774" s="1">
        <v>3</v>
      </c>
      <c r="H2774" s="1">
        <v>2</v>
      </c>
      <c r="I2774" s="1">
        <f t="shared" si="125"/>
        <v>4.9074793142430924</v>
      </c>
      <c r="J2774" s="1">
        <f t="shared" si="124"/>
        <v>1.000892166926648</v>
      </c>
    </row>
    <row r="2775" spans="1:10">
      <c r="A2775" s="1">
        <v>20</v>
      </c>
      <c r="B2775" s="1" t="s">
        <v>20</v>
      </c>
      <c r="C2775" s="3">
        <v>43374</v>
      </c>
      <c r="D2775" s="1">
        <v>136.87</v>
      </c>
      <c r="E2775" s="1">
        <v>4.9190316200256348</v>
      </c>
      <c r="F2775" s="1">
        <v>4.9244747161865234</v>
      </c>
      <c r="G2775" s="1">
        <v>2</v>
      </c>
      <c r="H2775" s="1">
        <v>2</v>
      </c>
      <c r="I2775" s="1">
        <f t="shared" si="125"/>
        <v>4.9074793142430924</v>
      </c>
      <c r="J2775" s="1">
        <f t="shared" si="124"/>
        <v>1.0034631632361861</v>
      </c>
    </row>
    <row r="2776" spans="1:10">
      <c r="A2776" s="1">
        <v>21</v>
      </c>
      <c r="B2776" s="1" t="s">
        <v>21</v>
      </c>
      <c r="C2776" s="3">
        <v>43374</v>
      </c>
      <c r="D2776" s="1">
        <v>129.6368253968254</v>
      </c>
      <c r="E2776" s="1">
        <v>4.8647370338439941</v>
      </c>
      <c r="F2776" s="1">
        <v>4.8840932846069336</v>
      </c>
      <c r="G2776" s="1">
        <v>4</v>
      </c>
      <c r="H2776" s="1">
        <v>3</v>
      </c>
      <c r="I2776" s="1">
        <f t="shared" si="125"/>
        <v>4.9074793142430924</v>
      </c>
      <c r="J2776" s="1">
        <f t="shared" si="124"/>
        <v>0.99523461473015584</v>
      </c>
    </row>
    <row r="2777" spans="1:10">
      <c r="A2777" s="1">
        <v>22</v>
      </c>
      <c r="B2777" s="1" t="s">
        <v>22</v>
      </c>
      <c r="C2777" s="3">
        <v>43374</v>
      </c>
      <c r="D2777" s="1">
        <v>132.72736842105263</v>
      </c>
      <c r="E2777" s="1">
        <v>4.8882970809936523</v>
      </c>
      <c r="F2777" s="1">
        <v>4.8899855613708496</v>
      </c>
      <c r="G2777" s="1">
        <v>4</v>
      </c>
      <c r="H2777" s="1">
        <v>3</v>
      </c>
      <c r="I2777" s="1">
        <f t="shared" si="125"/>
        <v>4.9074793142430924</v>
      </c>
      <c r="J2777" s="1">
        <f t="shared" si="124"/>
        <v>0.99643528749648114</v>
      </c>
    </row>
    <row r="2778" spans="1:10">
      <c r="A2778" s="1">
        <v>23</v>
      </c>
      <c r="B2778" s="1" t="s">
        <v>23</v>
      </c>
      <c r="C2778" s="3">
        <v>43374</v>
      </c>
      <c r="D2778" s="1">
        <v>131.18294117647059</v>
      </c>
      <c r="E2778" s="1">
        <v>4.8765926361083984</v>
      </c>
      <c r="F2778" s="1">
        <v>4.8896322250366211</v>
      </c>
      <c r="G2778" s="1">
        <v>4</v>
      </c>
      <c r="H2778" s="1">
        <v>3</v>
      </c>
      <c r="I2778" s="1">
        <f t="shared" si="125"/>
        <v>4.9074793142430924</v>
      </c>
      <c r="J2778" s="1">
        <f t="shared" si="124"/>
        <v>0.99636328793996676</v>
      </c>
    </row>
    <row r="2779" spans="1:10">
      <c r="A2779" s="1">
        <v>24</v>
      </c>
      <c r="B2779" s="1" t="s">
        <v>24</v>
      </c>
      <c r="C2779" s="3">
        <v>43374</v>
      </c>
      <c r="D2779" s="1">
        <v>136.76639344262296</v>
      </c>
      <c r="E2779" s="1">
        <v>4.9182744026184082</v>
      </c>
      <c r="F2779" s="1">
        <v>4.922950267791748</v>
      </c>
      <c r="G2779" s="1">
        <v>2</v>
      </c>
      <c r="H2779" s="1">
        <v>2</v>
      </c>
      <c r="I2779" s="1">
        <f t="shared" si="125"/>
        <v>4.9074793142430924</v>
      </c>
      <c r="J2779" s="1">
        <f t="shared" si="124"/>
        <v>1.0031525254734655</v>
      </c>
    </row>
    <row r="2780" spans="1:10">
      <c r="A2780" s="1">
        <v>25</v>
      </c>
      <c r="B2780" s="1" t="s">
        <v>25</v>
      </c>
      <c r="C2780" s="3">
        <v>43374</v>
      </c>
      <c r="D2780" s="1">
        <v>135.71404347826086</v>
      </c>
      <c r="E2780" s="1">
        <v>4.9105501174926758</v>
      </c>
      <c r="F2780" s="1">
        <v>4.9147672653198242</v>
      </c>
      <c r="G2780" s="1">
        <v>3</v>
      </c>
      <c r="H2780" s="1">
        <v>2</v>
      </c>
      <c r="I2780" s="1">
        <f t="shared" si="125"/>
        <v>4.9074793142430924</v>
      </c>
      <c r="J2780" s="1">
        <f t="shared" si="124"/>
        <v>1.0014850701572149</v>
      </c>
    </row>
    <row r="2781" spans="1:10">
      <c r="A2781" s="1">
        <v>26</v>
      </c>
      <c r="B2781" s="1" t="s">
        <v>26</v>
      </c>
      <c r="C2781" s="3">
        <v>43374</v>
      </c>
      <c r="D2781" s="1">
        <v>132.1</v>
      </c>
      <c r="E2781" s="1">
        <v>4.8835592269897461</v>
      </c>
      <c r="F2781" s="1">
        <v>4.8835330009460449</v>
      </c>
      <c r="G2781" s="1">
        <v>4</v>
      </c>
      <c r="H2781" s="1">
        <v>3</v>
      </c>
      <c r="I2781" s="1">
        <f t="shared" si="125"/>
        <v>4.9074793142430924</v>
      </c>
      <c r="J2781" s="1">
        <f t="shared" si="124"/>
        <v>0.99512044539290312</v>
      </c>
    </row>
    <row r="2782" spans="1:10">
      <c r="A2782" s="1">
        <v>27</v>
      </c>
      <c r="B2782" s="1" t="s">
        <v>27</v>
      </c>
      <c r="C2782" s="3">
        <v>43374</v>
      </c>
      <c r="D2782" s="1">
        <v>134.35887537993924</v>
      </c>
      <c r="E2782" s="1">
        <v>4.9005146026611328</v>
      </c>
      <c r="F2782" s="1">
        <v>4.9065971374511719</v>
      </c>
      <c r="G2782" s="1">
        <v>2</v>
      </c>
      <c r="H2782" s="1">
        <v>2</v>
      </c>
      <c r="I2782" s="1">
        <f t="shared" si="125"/>
        <v>4.9074793142430924</v>
      </c>
      <c r="J2782" s="1">
        <f t="shared" si="124"/>
        <v>0.9998202383065864</v>
      </c>
    </row>
    <row r="2783" spans="1:10">
      <c r="A2783" s="1">
        <v>28</v>
      </c>
      <c r="B2783" s="1" t="s">
        <v>28</v>
      </c>
      <c r="C2783" s="3">
        <v>43374</v>
      </c>
      <c r="D2783" s="1">
        <v>138.46</v>
      </c>
      <c r="E2783" s="1">
        <v>4.9305815696716309</v>
      </c>
      <c r="F2783" s="1">
        <v>4.9283289909362793</v>
      </c>
      <c r="G2783" s="1">
        <v>2</v>
      </c>
      <c r="H2783" s="1">
        <v>2</v>
      </c>
      <c r="I2783" s="1">
        <f t="shared" si="125"/>
        <v>4.9074793142430924</v>
      </c>
      <c r="J2783" s="1">
        <f t="shared" si="124"/>
        <v>1.0042485511110917</v>
      </c>
    </row>
    <row r="2784" spans="1:10">
      <c r="A2784" s="1">
        <v>29</v>
      </c>
      <c r="B2784" s="1" t="s">
        <v>29</v>
      </c>
      <c r="C2784" s="3">
        <v>43374</v>
      </c>
      <c r="D2784" s="1">
        <v>129.72097222222223</v>
      </c>
      <c r="E2784" s="1">
        <v>4.8653860092163086</v>
      </c>
      <c r="F2784" s="1">
        <v>4.8747649192810059</v>
      </c>
      <c r="G2784" s="1">
        <v>5</v>
      </c>
      <c r="H2784" s="1">
        <v>4</v>
      </c>
      <c r="I2784" s="1">
        <f t="shared" si="125"/>
        <v>4.9074793142430924</v>
      </c>
      <c r="J2784" s="1">
        <f t="shared" si="124"/>
        <v>0.99333376813894281</v>
      </c>
    </row>
    <row r="2785" spans="1:10">
      <c r="A2785" s="1">
        <v>30</v>
      </c>
      <c r="B2785" s="1" t="s">
        <v>30</v>
      </c>
      <c r="C2785" s="3">
        <v>43374</v>
      </c>
      <c r="D2785" s="1">
        <v>130.22</v>
      </c>
      <c r="E2785" s="1">
        <v>4.8692255020141602</v>
      </c>
      <c r="F2785" s="1">
        <v>4.8919854164123535</v>
      </c>
      <c r="G2785" s="1">
        <v>4</v>
      </c>
      <c r="H2785" s="1">
        <v>3</v>
      </c>
      <c r="I2785" s="1">
        <f t="shared" si="125"/>
        <v>4.9074793142430924</v>
      </c>
      <c r="J2785" s="1">
        <f t="shared" si="124"/>
        <v>0.99684279915642837</v>
      </c>
    </row>
    <row r="2786" spans="1:10">
      <c r="A2786" s="1">
        <v>31</v>
      </c>
      <c r="B2786" s="1" t="s">
        <v>31</v>
      </c>
      <c r="C2786" s="3">
        <v>43374</v>
      </c>
      <c r="D2786" s="1">
        <v>138.1614606741573</v>
      </c>
      <c r="E2786" s="1">
        <v>4.9284229278564453</v>
      </c>
      <c r="F2786" s="1">
        <v>4.9306440353393555</v>
      </c>
      <c r="G2786" s="1">
        <v>2</v>
      </c>
      <c r="H2786" s="1">
        <v>2</v>
      </c>
      <c r="I2786" s="1">
        <f t="shared" si="125"/>
        <v>4.9074793142430924</v>
      </c>
      <c r="J2786" s="1">
        <f t="shared" si="124"/>
        <v>1.0047202890960807</v>
      </c>
    </row>
    <row r="2787" spans="1:10">
      <c r="A2787" s="1">
        <v>32</v>
      </c>
      <c r="B2787" s="1" t="s">
        <v>32</v>
      </c>
      <c r="C2787" s="3">
        <v>43374</v>
      </c>
      <c r="D2787" s="1">
        <v>130.6169696969697</v>
      </c>
      <c r="E2787" s="1">
        <v>4.8722691535949707</v>
      </c>
      <c r="F2787" s="1">
        <v>4.8785724639892578</v>
      </c>
      <c r="G2787" s="1">
        <v>4</v>
      </c>
      <c r="H2787" s="1">
        <v>3</v>
      </c>
      <c r="I2787" s="1">
        <f t="shared" si="125"/>
        <v>4.9074793142430924</v>
      </c>
      <c r="J2787" s="1">
        <f t="shared" si="124"/>
        <v>0.99410963380529438</v>
      </c>
    </row>
    <row r="2788" spans="1:10">
      <c r="A2788" s="1">
        <v>33</v>
      </c>
      <c r="B2788" s="1" t="s">
        <v>33</v>
      </c>
      <c r="C2788" s="3">
        <v>43374</v>
      </c>
      <c r="D2788" s="1">
        <v>138.86760504201681</v>
      </c>
      <c r="E2788" s="1">
        <v>4.9335207939147949</v>
      </c>
      <c r="F2788" s="1">
        <v>4.9342470169067383</v>
      </c>
      <c r="G2788" s="1">
        <v>2</v>
      </c>
      <c r="H2788" s="1">
        <v>2</v>
      </c>
      <c r="I2788" s="1">
        <f t="shared" si="125"/>
        <v>4.9074793142430924</v>
      </c>
      <c r="J2788" s="1">
        <f t="shared" si="124"/>
        <v>1.0054544708086608</v>
      </c>
    </row>
    <row r="2789" spans="1:10">
      <c r="A2789" s="1">
        <v>34</v>
      </c>
      <c r="B2789" s="1" t="s">
        <v>34</v>
      </c>
      <c r="C2789" s="3">
        <v>43374</v>
      </c>
      <c r="D2789" s="1">
        <v>130.46</v>
      </c>
      <c r="E2789" s="1">
        <v>4.8710665702819824</v>
      </c>
      <c r="F2789" s="1">
        <v>4.8768024444580078</v>
      </c>
      <c r="G2789" s="1">
        <v>5</v>
      </c>
      <c r="H2789" s="1">
        <v>4</v>
      </c>
      <c r="I2789" s="1">
        <f t="shared" si="125"/>
        <v>4.9074793142430924</v>
      </c>
      <c r="J2789" s="1">
        <f t="shared" si="124"/>
        <v>0.99374895586496914</v>
      </c>
    </row>
    <row r="2790" spans="1:10">
      <c r="A2790" s="1">
        <v>1</v>
      </c>
      <c r="B2790" s="1" t="s">
        <v>1</v>
      </c>
      <c r="C2790" s="3">
        <v>43405</v>
      </c>
      <c r="D2790" s="1">
        <v>129.18716049382718</v>
      </c>
      <c r="E2790" s="1">
        <v>4.861262321472168</v>
      </c>
      <c r="F2790" s="1">
        <v>4.8598575592041016</v>
      </c>
      <c r="G2790" s="1">
        <v>5</v>
      </c>
      <c r="H2790" s="1">
        <v>4</v>
      </c>
      <c r="I2790" s="1">
        <f>AVERAGE(F2790:F2823)</f>
        <v>4.9098868510302376</v>
      </c>
      <c r="J2790" s="1">
        <f t="shared" si="124"/>
        <v>0.98981050004937721</v>
      </c>
    </row>
    <row r="2791" spans="1:10">
      <c r="A2791" s="1">
        <v>2</v>
      </c>
      <c r="B2791" s="1" t="s">
        <v>2</v>
      </c>
      <c r="C2791" s="3">
        <v>43405</v>
      </c>
      <c r="D2791" s="1">
        <v>132.2491489361702</v>
      </c>
      <c r="E2791" s="1">
        <v>4.8846874237060547</v>
      </c>
      <c r="F2791" s="1">
        <v>4.8898611068725586</v>
      </c>
      <c r="G2791" s="1">
        <v>4</v>
      </c>
      <c r="H2791" s="1">
        <v>3</v>
      </c>
      <c r="I2791" s="1">
        <f>I2790</f>
        <v>4.9098868510302376</v>
      </c>
      <c r="J2791" s="1">
        <f t="shared" si="124"/>
        <v>0.9959213430440913</v>
      </c>
    </row>
    <row r="2792" spans="1:10">
      <c r="A2792" s="1">
        <v>3</v>
      </c>
      <c r="B2792" s="1" t="s">
        <v>3</v>
      </c>
      <c r="C2792" s="3">
        <v>43405</v>
      </c>
      <c r="D2792" s="1">
        <v>140.15074074074073</v>
      </c>
      <c r="E2792" s="1">
        <v>4.942718505859375</v>
      </c>
      <c r="F2792" s="1">
        <v>4.957085132598877</v>
      </c>
      <c r="G2792" s="1">
        <v>1</v>
      </c>
      <c r="H2792" s="1">
        <v>1</v>
      </c>
      <c r="I2792" s="1">
        <f t="shared" ref="I2792:I2823" si="126">I2791</f>
        <v>4.9098868510302376</v>
      </c>
      <c r="J2792" s="1">
        <f t="shared" si="124"/>
        <v>1.009612906162743</v>
      </c>
    </row>
    <row r="2793" spans="1:10">
      <c r="A2793" s="1">
        <v>4</v>
      </c>
      <c r="B2793" s="1" t="s">
        <v>4</v>
      </c>
      <c r="C2793" s="3">
        <v>43405</v>
      </c>
      <c r="D2793" s="1">
        <v>142.3120224719101</v>
      </c>
      <c r="E2793" s="1">
        <v>4.9580221176147461</v>
      </c>
      <c r="F2793" s="1">
        <v>4.962212085723877</v>
      </c>
      <c r="G2793" s="1">
        <v>1</v>
      </c>
      <c r="H2793" s="1">
        <v>1</v>
      </c>
      <c r="I2793" s="1">
        <f t="shared" si="126"/>
        <v>4.9098868510302376</v>
      </c>
      <c r="J2793" s="1">
        <f t="shared" si="124"/>
        <v>1.0106571161986473</v>
      </c>
    </row>
    <row r="2794" spans="1:10">
      <c r="A2794" s="1">
        <v>5</v>
      </c>
      <c r="B2794" s="1" t="s">
        <v>5</v>
      </c>
      <c r="C2794" s="3">
        <v>43405</v>
      </c>
      <c r="D2794" s="1">
        <v>142.01</v>
      </c>
      <c r="E2794" s="1">
        <v>4.955897331237793</v>
      </c>
      <c r="F2794" s="1">
        <v>4.9691243171691895</v>
      </c>
      <c r="G2794" s="1">
        <v>1</v>
      </c>
      <c r="H2794" s="1">
        <v>1</v>
      </c>
      <c r="I2794" s="1">
        <f t="shared" si="126"/>
        <v>4.9098868510302376</v>
      </c>
      <c r="J2794" s="1">
        <f t="shared" si="124"/>
        <v>1.0120649350863395</v>
      </c>
    </row>
    <row r="2795" spans="1:10">
      <c r="A2795" s="1">
        <v>6</v>
      </c>
      <c r="B2795" s="1" t="s">
        <v>6</v>
      </c>
      <c r="C2795" s="3">
        <v>43405</v>
      </c>
      <c r="D2795" s="1">
        <v>129.06</v>
      </c>
      <c r="E2795" s="1">
        <v>4.8602771759033203</v>
      </c>
      <c r="F2795" s="1">
        <v>4.866034984588623</v>
      </c>
      <c r="G2795" s="1">
        <v>5</v>
      </c>
      <c r="H2795" s="1">
        <v>4</v>
      </c>
      <c r="I2795" s="1">
        <f t="shared" si="126"/>
        <v>4.9098868510302376</v>
      </c>
      <c r="J2795" s="1">
        <f t="shared" si="124"/>
        <v>0.99106866048605313</v>
      </c>
    </row>
    <row r="2796" spans="1:10">
      <c r="A2796" s="1">
        <v>7</v>
      </c>
      <c r="B2796" s="1" t="s">
        <v>7</v>
      </c>
      <c r="C2796" s="3">
        <v>43405</v>
      </c>
      <c r="D2796" s="1">
        <v>133.8775</v>
      </c>
      <c r="E2796" s="1">
        <v>4.8969249725341797</v>
      </c>
      <c r="F2796" s="1">
        <v>4.8918876647949219</v>
      </c>
      <c r="G2796" s="1">
        <v>4</v>
      </c>
      <c r="H2796" s="1">
        <v>3</v>
      </c>
      <c r="I2796" s="1">
        <f t="shared" si="126"/>
        <v>4.9098868510302376</v>
      </c>
      <c r="J2796" s="1">
        <f t="shared" si="124"/>
        <v>0.99633409347681012</v>
      </c>
    </row>
    <row r="2797" spans="1:10">
      <c r="A2797" s="1">
        <v>8</v>
      </c>
      <c r="B2797" s="1" t="s">
        <v>8</v>
      </c>
      <c r="C2797" s="3">
        <v>43405</v>
      </c>
      <c r="D2797" s="1">
        <v>134.44999999999999</v>
      </c>
      <c r="E2797" s="1">
        <v>4.9011921882629395</v>
      </c>
      <c r="F2797" s="1">
        <v>4.9057755470275879</v>
      </c>
      <c r="G2797" s="1">
        <v>3</v>
      </c>
      <c r="H2797" s="1">
        <v>2</v>
      </c>
      <c r="I2797" s="1">
        <f t="shared" si="126"/>
        <v>4.9098868510302376</v>
      </c>
      <c r="J2797" s="1">
        <f t="shared" si="124"/>
        <v>0.99916264791279519</v>
      </c>
    </row>
    <row r="2798" spans="1:10">
      <c r="A2798" s="1">
        <v>9</v>
      </c>
      <c r="B2798" s="1" t="s">
        <v>9</v>
      </c>
      <c r="C2798" s="3">
        <v>43405</v>
      </c>
      <c r="D2798" s="1">
        <v>133.20499999999998</v>
      </c>
      <c r="E2798" s="1">
        <v>4.8918890953063965</v>
      </c>
      <c r="F2798" s="1">
        <v>4.8933353424072266</v>
      </c>
      <c r="G2798" s="1">
        <v>4</v>
      </c>
      <c r="H2798" s="1">
        <v>3</v>
      </c>
      <c r="I2798" s="1">
        <f t="shared" si="126"/>
        <v>4.9098868510302376</v>
      </c>
      <c r="J2798" s="1">
        <f t="shared" si="124"/>
        <v>0.99662894296239479</v>
      </c>
    </row>
    <row r="2799" spans="1:10">
      <c r="A2799" s="1">
        <v>10</v>
      </c>
      <c r="B2799" s="1" t="s">
        <v>10</v>
      </c>
      <c r="C2799" s="3">
        <v>43405</v>
      </c>
      <c r="D2799" s="1">
        <v>132.71345218800647</v>
      </c>
      <c r="E2799" s="1">
        <v>4.8881921768188477</v>
      </c>
      <c r="F2799" s="1">
        <v>4.8919987678527832</v>
      </c>
      <c r="G2799" s="1">
        <v>4</v>
      </c>
      <c r="H2799" s="1">
        <v>3</v>
      </c>
      <c r="I2799" s="1">
        <f t="shared" si="126"/>
        <v>4.9098868510302376</v>
      </c>
      <c r="J2799" s="1">
        <f t="shared" si="124"/>
        <v>0.99635672191229807</v>
      </c>
    </row>
    <row r="2800" spans="1:10">
      <c r="A2800" s="1">
        <v>11</v>
      </c>
      <c r="B2800" s="1" t="s">
        <v>11</v>
      </c>
      <c r="C2800" s="3">
        <v>43405</v>
      </c>
      <c r="D2800" s="1">
        <v>132.40104454685098</v>
      </c>
      <c r="E2800" s="1">
        <v>4.8858356475830078</v>
      </c>
      <c r="F2800" s="1">
        <v>4.8892021179199219</v>
      </c>
      <c r="G2800" s="1">
        <v>4</v>
      </c>
      <c r="H2800" s="1">
        <v>3</v>
      </c>
      <c r="I2800" s="1">
        <f t="shared" si="126"/>
        <v>4.9098868510302376</v>
      </c>
      <c r="J2800" s="1">
        <f t="shared" si="124"/>
        <v>0.9957871263151461</v>
      </c>
    </row>
    <row r="2801" spans="1:10">
      <c r="A2801" s="1">
        <v>12</v>
      </c>
      <c r="B2801" s="1" t="s">
        <v>12</v>
      </c>
      <c r="C2801" s="3">
        <v>43405</v>
      </c>
      <c r="D2801" s="1">
        <v>133.00553639846743</v>
      </c>
      <c r="E2801" s="1">
        <v>4.8903908729553223</v>
      </c>
      <c r="F2801" s="1">
        <v>4.8927488327026367</v>
      </c>
      <c r="G2801" s="1">
        <v>4</v>
      </c>
      <c r="H2801" s="1">
        <v>3</v>
      </c>
      <c r="I2801" s="1">
        <f t="shared" si="126"/>
        <v>4.9098868510302376</v>
      </c>
      <c r="J2801" s="1">
        <f t="shared" si="124"/>
        <v>0.99650948813127849</v>
      </c>
    </row>
    <row r="2802" spans="1:10">
      <c r="A2802" s="1">
        <v>13</v>
      </c>
      <c r="B2802" s="1" t="s">
        <v>13</v>
      </c>
      <c r="C2802" s="3">
        <v>43405</v>
      </c>
      <c r="D2802" s="1">
        <v>142.30070312500001</v>
      </c>
      <c r="E2802" s="1">
        <v>4.9579424858093262</v>
      </c>
      <c r="F2802" s="1">
        <v>4.9680633544921875</v>
      </c>
      <c r="G2802" s="1">
        <v>1</v>
      </c>
      <c r="H2802" s="1">
        <v>1</v>
      </c>
      <c r="I2802" s="1">
        <f t="shared" si="126"/>
        <v>4.9098868510302376</v>
      </c>
      <c r="J2802" s="1">
        <f t="shared" si="124"/>
        <v>1.0118488480950927</v>
      </c>
    </row>
    <row r="2803" spans="1:10">
      <c r="A2803" s="1">
        <v>14</v>
      </c>
      <c r="B2803" s="1" t="s">
        <v>14</v>
      </c>
      <c r="C2803" s="3">
        <v>43405</v>
      </c>
      <c r="D2803" s="1">
        <v>133.584966442953</v>
      </c>
      <c r="E2803" s="1">
        <v>4.894737720489502</v>
      </c>
      <c r="F2803" s="1">
        <v>4.9055385589599609</v>
      </c>
      <c r="G2803" s="1">
        <v>3</v>
      </c>
      <c r="H2803" s="1">
        <v>2</v>
      </c>
      <c r="I2803" s="1">
        <f t="shared" si="126"/>
        <v>4.9098868510302376</v>
      </c>
      <c r="J2803" s="1">
        <f t="shared" si="124"/>
        <v>0.99911438039160427</v>
      </c>
    </row>
    <row r="2804" spans="1:10">
      <c r="A2804" s="1">
        <v>15</v>
      </c>
      <c r="B2804" s="1" t="s">
        <v>15</v>
      </c>
      <c r="C2804" s="3">
        <v>43405</v>
      </c>
      <c r="D2804" s="1">
        <v>132.78985915492959</v>
      </c>
      <c r="E2804" s="1">
        <v>4.8887677192687988</v>
      </c>
      <c r="F2804" s="1">
        <v>4.8925557136535645</v>
      </c>
      <c r="G2804" s="1">
        <v>4</v>
      </c>
      <c r="H2804" s="1">
        <v>3</v>
      </c>
      <c r="I2804" s="1">
        <f t="shared" si="126"/>
        <v>4.9098868510302376</v>
      </c>
      <c r="J2804" s="1">
        <f t="shared" si="124"/>
        <v>0.99647015544298412</v>
      </c>
    </row>
    <row r="2805" spans="1:10">
      <c r="A2805" s="1">
        <v>16</v>
      </c>
      <c r="B2805" s="1" t="s">
        <v>16</v>
      </c>
      <c r="C2805" s="3">
        <v>43405</v>
      </c>
      <c r="D2805" s="1">
        <v>137.71434782608696</v>
      </c>
      <c r="E2805" s="1">
        <v>4.9251813888549805</v>
      </c>
      <c r="F2805" s="1">
        <v>4.9278526306152344</v>
      </c>
      <c r="G2805" s="1">
        <v>2</v>
      </c>
      <c r="H2805" s="1">
        <v>2</v>
      </c>
      <c r="I2805" s="1">
        <f t="shared" si="126"/>
        <v>4.9098868510302376</v>
      </c>
      <c r="J2805" s="1">
        <f t="shared" si="124"/>
        <v>1.0036591025679598</v>
      </c>
    </row>
    <row r="2806" spans="1:10">
      <c r="A2806" s="1">
        <v>17</v>
      </c>
      <c r="B2806" s="1" t="s">
        <v>17</v>
      </c>
      <c r="C2806" s="3">
        <v>43405</v>
      </c>
      <c r="D2806" s="1">
        <v>145.08000000000001</v>
      </c>
      <c r="E2806" s="1">
        <v>4.9772853851318359</v>
      </c>
      <c r="F2806" s="1">
        <v>4.982792854309082</v>
      </c>
      <c r="G2806" s="1">
        <v>1</v>
      </c>
      <c r="H2806" s="1">
        <v>1</v>
      </c>
      <c r="I2806" s="1">
        <f t="shared" si="126"/>
        <v>4.9098868510302376</v>
      </c>
      <c r="J2806" s="1">
        <f t="shared" si="124"/>
        <v>1.0148488153578421</v>
      </c>
    </row>
    <row r="2807" spans="1:10">
      <c r="A2807" s="1">
        <v>18</v>
      </c>
      <c r="B2807" s="1" t="s">
        <v>18</v>
      </c>
      <c r="C2807" s="3">
        <v>43405</v>
      </c>
      <c r="D2807" s="1">
        <v>134.94733096085409</v>
      </c>
      <c r="E2807" s="1">
        <v>4.9048843383789063</v>
      </c>
      <c r="F2807" s="1">
        <v>4.9096288681030273</v>
      </c>
      <c r="G2807" s="1">
        <v>3</v>
      </c>
      <c r="H2807" s="1">
        <v>2</v>
      </c>
      <c r="I2807" s="1">
        <f t="shared" si="126"/>
        <v>4.9098868510302376</v>
      </c>
      <c r="J2807" s="1">
        <f t="shared" si="124"/>
        <v>0.99994745644145422</v>
      </c>
    </row>
    <row r="2808" spans="1:10">
      <c r="A2808" s="1">
        <v>19</v>
      </c>
      <c r="B2808" s="1" t="s">
        <v>19</v>
      </c>
      <c r="C2808" s="3">
        <v>43405</v>
      </c>
      <c r="D2808" s="1">
        <v>135.36741116751267</v>
      </c>
      <c r="E2808" s="1">
        <v>4.9079928398132324</v>
      </c>
      <c r="F2808" s="1">
        <v>4.914215087890625</v>
      </c>
      <c r="G2808" s="1">
        <v>3</v>
      </c>
      <c r="H2808" s="1">
        <v>2</v>
      </c>
      <c r="I2808" s="1">
        <f t="shared" si="126"/>
        <v>4.9098868510302376</v>
      </c>
      <c r="J2808" s="1">
        <f t="shared" si="124"/>
        <v>1.0008815349501341</v>
      </c>
    </row>
    <row r="2809" spans="1:10">
      <c r="A2809" s="1">
        <v>20</v>
      </c>
      <c r="B2809" s="1" t="s">
        <v>20</v>
      </c>
      <c r="C2809" s="3">
        <v>43405</v>
      </c>
      <c r="D2809" s="1">
        <v>137.22999999999999</v>
      </c>
      <c r="E2809" s="1">
        <v>4.9216585159301758</v>
      </c>
      <c r="F2809" s="1">
        <v>4.9267001152038574</v>
      </c>
      <c r="G2809" s="1">
        <v>2</v>
      </c>
      <c r="H2809" s="1">
        <v>2</v>
      </c>
      <c r="I2809" s="1">
        <f t="shared" si="126"/>
        <v>4.9098868510302376</v>
      </c>
      <c r="J2809" s="1">
        <f t="shared" si="124"/>
        <v>1.0034243689689288</v>
      </c>
    </row>
    <row r="2810" spans="1:10">
      <c r="A2810" s="1">
        <v>21</v>
      </c>
      <c r="B2810" s="1" t="s">
        <v>21</v>
      </c>
      <c r="C2810" s="3">
        <v>43405</v>
      </c>
      <c r="D2810" s="1">
        <v>130.7673015873016</v>
      </c>
      <c r="E2810" s="1">
        <v>4.8734192848205566</v>
      </c>
      <c r="F2810" s="1">
        <v>4.8861627578735352</v>
      </c>
      <c r="G2810" s="1">
        <v>4</v>
      </c>
      <c r="H2810" s="1">
        <v>3</v>
      </c>
      <c r="I2810" s="1">
        <f t="shared" si="126"/>
        <v>4.9098868510302376</v>
      </c>
      <c r="J2810" s="1">
        <f t="shared" si="124"/>
        <v>0.99516809778381665</v>
      </c>
    </row>
    <row r="2811" spans="1:10">
      <c r="A2811" s="1">
        <v>22</v>
      </c>
      <c r="B2811" s="1" t="s">
        <v>22</v>
      </c>
      <c r="C2811" s="3">
        <v>43405</v>
      </c>
      <c r="D2811" s="1">
        <v>133.17929824561404</v>
      </c>
      <c r="E2811" s="1">
        <v>4.8916964530944824</v>
      </c>
      <c r="F2811" s="1">
        <v>4.8922381401062012</v>
      </c>
      <c r="G2811" s="1">
        <v>4</v>
      </c>
      <c r="H2811" s="1">
        <v>3</v>
      </c>
      <c r="I2811" s="1">
        <f t="shared" si="126"/>
        <v>4.9098868510302376</v>
      </c>
      <c r="J2811" s="1">
        <f t="shared" si="124"/>
        <v>0.99640547502223331</v>
      </c>
    </row>
    <row r="2812" spans="1:10">
      <c r="A2812" s="1">
        <v>23</v>
      </c>
      <c r="B2812" s="1" t="s">
        <v>23</v>
      </c>
      <c r="C2812" s="3">
        <v>43405</v>
      </c>
      <c r="D2812" s="1">
        <v>132.26014705882355</v>
      </c>
      <c r="E2812" s="1">
        <v>4.8847708702087402</v>
      </c>
      <c r="F2812" s="1">
        <v>4.8912954330444336</v>
      </c>
      <c r="G2812" s="1">
        <v>4</v>
      </c>
      <c r="H2812" s="1">
        <v>3</v>
      </c>
      <c r="I2812" s="1">
        <f t="shared" si="126"/>
        <v>4.9098868510302376</v>
      </c>
      <c r="J2812" s="1">
        <f t="shared" si="124"/>
        <v>0.99621347323270737</v>
      </c>
    </row>
    <row r="2813" spans="1:10">
      <c r="A2813" s="1">
        <v>24</v>
      </c>
      <c r="B2813" s="1" t="s">
        <v>24</v>
      </c>
      <c r="C2813" s="3">
        <v>43405</v>
      </c>
      <c r="D2813" s="1">
        <v>138.64426229508197</v>
      </c>
      <c r="E2813" s="1">
        <v>4.9319114685058594</v>
      </c>
      <c r="F2813" s="1">
        <v>4.9256649017333984</v>
      </c>
      <c r="G2813" s="1">
        <v>2</v>
      </c>
      <c r="H2813" s="1">
        <v>2</v>
      </c>
      <c r="I2813" s="1">
        <f t="shared" si="126"/>
        <v>4.9098868510302376</v>
      </c>
      <c r="J2813" s="1">
        <f t="shared" si="124"/>
        <v>1.0032135263361213</v>
      </c>
    </row>
    <row r="2814" spans="1:10">
      <c r="A2814" s="1">
        <v>25</v>
      </c>
      <c r="B2814" s="1" t="s">
        <v>25</v>
      </c>
      <c r="C2814" s="3">
        <v>43405</v>
      </c>
      <c r="D2814" s="1">
        <v>136.37773913043478</v>
      </c>
      <c r="E2814" s="1">
        <v>4.915428638458252</v>
      </c>
      <c r="F2814" s="1">
        <v>4.9173140525817871</v>
      </c>
      <c r="G2814" s="1">
        <v>3</v>
      </c>
      <c r="H2814" s="1">
        <v>2</v>
      </c>
      <c r="I2814" s="1">
        <f t="shared" si="126"/>
        <v>4.9098868510302376</v>
      </c>
      <c r="J2814" s="1">
        <f t="shared" si="124"/>
        <v>1.001512703200073</v>
      </c>
    </row>
    <row r="2815" spans="1:10">
      <c r="A2815" s="1">
        <v>26</v>
      </c>
      <c r="B2815" s="1" t="s">
        <v>26</v>
      </c>
      <c r="C2815" s="3">
        <v>43405</v>
      </c>
      <c r="D2815" s="1">
        <v>132.01</v>
      </c>
      <c r="E2815" s="1">
        <v>4.8828778266906738</v>
      </c>
      <c r="F2815" s="1">
        <v>4.8850617408752441</v>
      </c>
      <c r="G2815" s="1">
        <v>4</v>
      </c>
      <c r="H2815" s="1">
        <v>3</v>
      </c>
      <c r="I2815" s="1">
        <f t="shared" si="126"/>
        <v>4.9098868510302376</v>
      </c>
      <c r="J2815" s="1">
        <f t="shared" si="124"/>
        <v>0.99494385290166421</v>
      </c>
    </row>
    <row r="2816" spans="1:10">
      <c r="A2816" s="1">
        <v>27</v>
      </c>
      <c r="B2816" s="1" t="s">
        <v>27</v>
      </c>
      <c r="C2816" s="3">
        <v>43405</v>
      </c>
      <c r="D2816" s="1">
        <v>134.72866261398178</v>
      </c>
      <c r="E2816" s="1">
        <v>4.9032626152038574</v>
      </c>
      <c r="F2816" s="1">
        <v>4.9092922210693359</v>
      </c>
      <c r="G2816" s="1">
        <v>2</v>
      </c>
      <c r="H2816" s="1">
        <v>2</v>
      </c>
      <c r="I2816" s="1">
        <f t="shared" si="126"/>
        <v>4.9098868510302376</v>
      </c>
      <c r="J2816" s="1">
        <f t="shared" si="124"/>
        <v>0.99987889131074847</v>
      </c>
    </row>
    <row r="2817" spans="1:10">
      <c r="A2817" s="1">
        <v>28</v>
      </c>
      <c r="B2817" s="1" t="s">
        <v>28</v>
      </c>
      <c r="C2817" s="3">
        <v>43405</v>
      </c>
      <c r="D2817" s="1">
        <v>139.61000000000001</v>
      </c>
      <c r="E2817" s="1">
        <v>4.9388527870178223</v>
      </c>
      <c r="F2817" s="1">
        <v>4.9318704605102539</v>
      </c>
      <c r="G2817" s="1">
        <v>2</v>
      </c>
      <c r="H2817" s="1">
        <v>2</v>
      </c>
      <c r="I2817" s="1">
        <f t="shared" si="126"/>
        <v>4.9098868510302376</v>
      </c>
      <c r="J2817" s="1">
        <f t="shared" si="124"/>
        <v>1.0044774167199808</v>
      </c>
    </row>
    <row r="2818" spans="1:10">
      <c r="A2818" s="1">
        <v>29</v>
      </c>
      <c r="B2818" s="1" t="s">
        <v>29</v>
      </c>
      <c r="C2818" s="3">
        <v>43405</v>
      </c>
      <c r="D2818" s="1">
        <v>130.13375000000002</v>
      </c>
      <c r="E2818" s="1">
        <v>4.8685626983642578</v>
      </c>
      <c r="F2818" s="1">
        <v>4.8769035339355469</v>
      </c>
      <c r="G2818" s="1">
        <v>5</v>
      </c>
      <c r="H2818" s="1">
        <v>4</v>
      </c>
      <c r="I2818" s="1">
        <f t="shared" si="126"/>
        <v>4.9098868510302376</v>
      </c>
      <c r="J2818" s="1">
        <f t="shared" si="124"/>
        <v>0.99328226533616149</v>
      </c>
    </row>
    <row r="2819" spans="1:10">
      <c r="A2819" s="1">
        <v>30</v>
      </c>
      <c r="B2819" s="1" t="s">
        <v>30</v>
      </c>
      <c r="C2819" s="3">
        <v>43405</v>
      </c>
      <c r="D2819" s="1">
        <v>132.61000000000001</v>
      </c>
      <c r="E2819" s="1">
        <v>4.8874125480651855</v>
      </c>
      <c r="F2819" s="1">
        <v>4.8943686485290527</v>
      </c>
      <c r="G2819" s="1">
        <v>4</v>
      </c>
      <c r="H2819" s="1">
        <v>3</v>
      </c>
      <c r="I2819" s="1">
        <f t="shared" si="126"/>
        <v>4.9098868510302376</v>
      </c>
      <c r="J2819" s="1">
        <f t="shared" ref="J2819:J2882" si="127">F2819/I2819</f>
        <v>0.99683939712420688</v>
      </c>
    </row>
    <row r="2820" spans="1:10">
      <c r="A2820" s="1">
        <v>31</v>
      </c>
      <c r="B2820" s="1" t="s">
        <v>31</v>
      </c>
      <c r="C2820" s="3">
        <v>43405</v>
      </c>
      <c r="D2820" s="1">
        <v>138.53157303370787</v>
      </c>
      <c r="E2820" s="1">
        <v>4.931098461151123</v>
      </c>
      <c r="F2820" s="1">
        <v>4.9328479766845703</v>
      </c>
      <c r="G2820" s="1">
        <v>2</v>
      </c>
      <c r="H2820" s="1">
        <v>2</v>
      </c>
      <c r="I2820" s="1">
        <f t="shared" si="126"/>
        <v>4.9098868510302376</v>
      </c>
      <c r="J2820" s="1">
        <f t="shared" si="127"/>
        <v>1.0046765081051745</v>
      </c>
    </row>
    <row r="2821" spans="1:10">
      <c r="A2821" s="1">
        <v>32</v>
      </c>
      <c r="B2821" s="1" t="s">
        <v>32</v>
      </c>
      <c r="C2821" s="3">
        <v>43405</v>
      </c>
      <c r="D2821" s="1">
        <v>130.89323232323233</v>
      </c>
      <c r="E2821" s="1">
        <v>4.8743820190429688</v>
      </c>
      <c r="F2821" s="1">
        <v>4.8806791305541992</v>
      </c>
      <c r="G2821" s="1">
        <v>4</v>
      </c>
      <c r="H2821" s="1">
        <v>3</v>
      </c>
      <c r="I2821" s="1">
        <f t="shared" si="126"/>
        <v>4.9098868510302376</v>
      </c>
      <c r="J2821" s="1">
        <f t="shared" si="127"/>
        <v>0.9940512436717539</v>
      </c>
    </row>
    <row r="2822" spans="1:10">
      <c r="A2822" s="1">
        <v>33</v>
      </c>
      <c r="B2822" s="1" t="s">
        <v>33</v>
      </c>
      <c r="C2822" s="3">
        <v>43405</v>
      </c>
      <c r="D2822" s="1">
        <v>138.15470588235294</v>
      </c>
      <c r="E2822" s="1">
        <v>4.9283742904663086</v>
      </c>
      <c r="F2822" s="1">
        <v>4.9368176460266113</v>
      </c>
      <c r="G2822" s="1">
        <v>2</v>
      </c>
      <c r="H2822" s="1">
        <v>2</v>
      </c>
      <c r="I2822" s="1">
        <f t="shared" si="126"/>
        <v>4.9098868510302376</v>
      </c>
      <c r="J2822" s="1">
        <f t="shared" si="127"/>
        <v>1.005485013364559</v>
      </c>
    </row>
    <row r="2823" spans="1:10">
      <c r="A2823" s="1">
        <v>34</v>
      </c>
      <c r="B2823" s="1" t="s">
        <v>34</v>
      </c>
      <c r="C2823" s="3">
        <v>43405</v>
      </c>
      <c r="D2823" s="1">
        <v>131.06</v>
      </c>
      <c r="E2823" s="1">
        <v>4.8756551742553711</v>
      </c>
      <c r="F2823" s="1">
        <v>4.8791656494140625</v>
      </c>
      <c r="G2823" s="1">
        <v>5</v>
      </c>
      <c r="H2823" s="1">
        <v>4</v>
      </c>
      <c r="I2823" s="1">
        <f t="shared" si="126"/>
        <v>4.9098868510302376</v>
      </c>
      <c r="J2823" s="1">
        <f t="shared" si="127"/>
        <v>0.99374299193682458</v>
      </c>
    </row>
    <row r="2824" spans="1:10">
      <c r="A2824" s="1">
        <v>1</v>
      </c>
      <c r="B2824" s="1" t="s">
        <v>1</v>
      </c>
      <c r="C2824" s="3">
        <v>43435</v>
      </c>
      <c r="D2824" s="1">
        <v>129.6795061728395</v>
      </c>
      <c r="E2824" s="1">
        <v>4.8650660514831543</v>
      </c>
      <c r="F2824" s="1">
        <v>4.8621234893798828</v>
      </c>
      <c r="G2824" s="1">
        <v>5</v>
      </c>
      <c r="H2824" s="1">
        <v>4</v>
      </c>
      <c r="I2824" s="1">
        <f>AVERAGE(F2824:F2857)</f>
        <v>4.9122852437636428</v>
      </c>
      <c r="J2824" s="1">
        <f t="shared" si="127"/>
        <v>0.98978850944223107</v>
      </c>
    </row>
    <row r="2825" spans="1:10">
      <c r="A2825" s="1">
        <v>2</v>
      </c>
      <c r="B2825" s="1" t="s">
        <v>2</v>
      </c>
      <c r="C2825" s="3">
        <v>43435</v>
      </c>
      <c r="D2825" s="1">
        <v>133.28902127659575</v>
      </c>
      <c r="E2825" s="1">
        <v>4.8925199508666992</v>
      </c>
      <c r="F2825" s="1">
        <v>4.892096996307373</v>
      </c>
      <c r="G2825" s="1">
        <v>4</v>
      </c>
      <c r="H2825" s="1">
        <v>3</v>
      </c>
      <c r="I2825" s="1">
        <f>I2824</f>
        <v>4.9122852437636428</v>
      </c>
      <c r="J2825" s="1">
        <f t="shared" si="127"/>
        <v>0.9958902534249412</v>
      </c>
    </row>
    <row r="2826" spans="1:10">
      <c r="A2826" s="1">
        <v>3</v>
      </c>
      <c r="B2826" s="1" t="s">
        <v>3</v>
      </c>
      <c r="C2826" s="3">
        <v>43435</v>
      </c>
      <c r="D2826" s="1">
        <v>142.26111111111109</v>
      </c>
      <c r="E2826" s="1">
        <v>4.9576640129089355</v>
      </c>
      <c r="F2826" s="1">
        <v>4.9598579406738281</v>
      </c>
      <c r="G2826" s="1">
        <v>1</v>
      </c>
      <c r="H2826" s="1">
        <v>1</v>
      </c>
      <c r="I2826" s="1">
        <f t="shared" ref="I2826:I2857" si="128">I2825</f>
        <v>4.9122852437636428</v>
      </c>
      <c r="J2826" s="1">
        <f t="shared" si="127"/>
        <v>1.0096844329165495</v>
      </c>
    </row>
    <row r="2827" spans="1:10">
      <c r="A2827" s="1">
        <v>4</v>
      </c>
      <c r="B2827" s="1" t="s">
        <v>4</v>
      </c>
      <c r="C2827" s="3">
        <v>43435</v>
      </c>
      <c r="D2827" s="1">
        <v>143.2047191011236</v>
      </c>
      <c r="E2827" s="1">
        <v>4.9642753601074219</v>
      </c>
      <c r="F2827" s="1">
        <v>4.9649653434753418</v>
      </c>
      <c r="G2827" s="1">
        <v>1</v>
      </c>
      <c r="H2827" s="1">
        <v>1</v>
      </c>
      <c r="I2827" s="1">
        <f t="shared" si="128"/>
        <v>4.9122852437636428</v>
      </c>
      <c r="J2827" s="1">
        <f t="shared" si="127"/>
        <v>1.0107241532397937</v>
      </c>
    </row>
    <row r="2828" spans="1:10">
      <c r="A2828" s="1">
        <v>5</v>
      </c>
      <c r="B2828" s="1" t="s">
        <v>5</v>
      </c>
      <c r="C2828" s="3">
        <v>43435</v>
      </c>
      <c r="D2828" s="1">
        <v>143.13</v>
      </c>
      <c r="E2828" s="1">
        <v>4.9637532234191895</v>
      </c>
      <c r="F2828" s="1">
        <v>4.9714584350585938</v>
      </c>
      <c r="G2828" s="1">
        <v>1</v>
      </c>
      <c r="H2828" s="1">
        <v>1</v>
      </c>
      <c r="I2828" s="1">
        <f t="shared" si="128"/>
        <v>4.9122852437636428</v>
      </c>
      <c r="J2828" s="1">
        <f t="shared" si="127"/>
        <v>1.0120459599470681</v>
      </c>
    </row>
    <row r="2829" spans="1:10">
      <c r="A2829" s="1">
        <v>6</v>
      </c>
      <c r="B2829" s="1" t="s">
        <v>6</v>
      </c>
      <c r="C2829" s="3">
        <v>43435</v>
      </c>
      <c r="D2829" s="1">
        <v>129.80000000000001</v>
      </c>
      <c r="E2829" s="1">
        <v>4.865994930267334</v>
      </c>
      <c r="F2829" s="1">
        <v>4.8682360649108887</v>
      </c>
      <c r="G2829" s="1">
        <v>5</v>
      </c>
      <c r="H2829" s="1">
        <v>4</v>
      </c>
      <c r="I2829" s="1">
        <f t="shared" si="128"/>
        <v>4.9122852437636428</v>
      </c>
      <c r="J2829" s="1">
        <f t="shared" si="127"/>
        <v>0.9910328540247787</v>
      </c>
    </row>
    <row r="2830" spans="1:10">
      <c r="A2830" s="1">
        <v>7</v>
      </c>
      <c r="B2830" s="1" t="s">
        <v>7</v>
      </c>
      <c r="C2830" s="3">
        <v>43435</v>
      </c>
      <c r="D2830" s="1">
        <v>134.17499999999998</v>
      </c>
      <c r="E2830" s="1">
        <v>4.8991451263427734</v>
      </c>
      <c r="F2830" s="1">
        <v>4.8943796157836914</v>
      </c>
      <c r="G2830" s="1">
        <v>4</v>
      </c>
      <c r="H2830" s="1">
        <v>3</v>
      </c>
      <c r="I2830" s="1">
        <f t="shared" si="128"/>
        <v>4.9122852437636428</v>
      </c>
      <c r="J2830" s="1">
        <f t="shared" si="127"/>
        <v>0.9963549291029703</v>
      </c>
    </row>
    <row r="2831" spans="1:10">
      <c r="A2831" s="1">
        <v>8</v>
      </c>
      <c r="B2831" s="1" t="s">
        <v>8</v>
      </c>
      <c r="C2831" s="3">
        <v>43435</v>
      </c>
      <c r="D2831" s="1">
        <v>135.25</v>
      </c>
      <c r="E2831" s="1">
        <v>4.9071249961853027</v>
      </c>
      <c r="F2831" s="1">
        <v>4.9083890914916992</v>
      </c>
      <c r="G2831" s="1">
        <v>3</v>
      </c>
      <c r="H2831" s="1">
        <v>2</v>
      </c>
      <c r="I2831" s="1">
        <f t="shared" si="128"/>
        <v>4.9122852437636428</v>
      </c>
      <c r="J2831" s="1">
        <f t="shared" si="127"/>
        <v>0.99920685544942855</v>
      </c>
    </row>
    <row r="2832" spans="1:10">
      <c r="A2832" s="1">
        <v>9</v>
      </c>
      <c r="B2832" s="1" t="s">
        <v>9</v>
      </c>
      <c r="C2832" s="3">
        <v>43435</v>
      </c>
      <c r="D2832" s="1">
        <v>134.39599999999999</v>
      </c>
      <c r="E2832" s="1">
        <v>4.9007906913757324</v>
      </c>
      <c r="F2832" s="1">
        <v>4.8956265449523926</v>
      </c>
      <c r="G2832" s="1">
        <v>4</v>
      </c>
      <c r="H2832" s="1">
        <v>3</v>
      </c>
      <c r="I2832" s="1">
        <f t="shared" si="128"/>
        <v>4.9122852437636428</v>
      </c>
      <c r="J2832" s="1">
        <f t="shared" si="127"/>
        <v>0.99660876802046472</v>
      </c>
    </row>
    <row r="2833" spans="1:10">
      <c r="A2833" s="1">
        <v>10</v>
      </c>
      <c r="B2833" s="1" t="s">
        <v>10</v>
      </c>
      <c r="C2833" s="3">
        <v>43435</v>
      </c>
      <c r="D2833" s="1">
        <v>133.43798487304159</v>
      </c>
      <c r="E2833" s="1">
        <v>4.8936367034912109</v>
      </c>
      <c r="F2833" s="1">
        <v>4.8947153091430664</v>
      </c>
      <c r="G2833" s="1">
        <v>4</v>
      </c>
      <c r="H2833" s="1">
        <v>3</v>
      </c>
      <c r="I2833" s="1">
        <f t="shared" si="128"/>
        <v>4.9122852437636428</v>
      </c>
      <c r="J2833" s="1">
        <f t="shared" si="127"/>
        <v>0.9964232666165137</v>
      </c>
    </row>
    <row r="2834" spans="1:10">
      <c r="A2834" s="1">
        <v>11</v>
      </c>
      <c r="B2834" s="1" t="s">
        <v>11</v>
      </c>
      <c r="C2834" s="3">
        <v>43435</v>
      </c>
      <c r="D2834" s="1">
        <v>132.97706605222731</v>
      </c>
      <c r="E2834" s="1">
        <v>4.8901767730712891</v>
      </c>
      <c r="F2834" s="1">
        <v>4.8914613723754883</v>
      </c>
      <c r="G2834" s="1">
        <v>4</v>
      </c>
      <c r="H2834" s="1">
        <v>3</v>
      </c>
      <c r="I2834" s="1">
        <f t="shared" si="128"/>
        <v>4.9122852437636428</v>
      </c>
      <c r="J2834" s="1">
        <f t="shared" si="127"/>
        <v>0.99576085867273456</v>
      </c>
    </row>
    <row r="2835" spans="1:10">
      <c r="A2835" s="1">
        <v>12</v>
      </c>
      <c r="B2835" s="1" t="s">
        <v>12</v>
      </c>
      <c r="C2835" s="3">
        <v>43435</v>
      </c>
      <c r="D2835" s="1">
        <v>133.80848659003834</v>
      </c>
      <c r="E2835" s="1">
        <v>4.8964095115661621</v>
      </c>
      <c r="F2835" s="1">
        <v>4.894923210144043</v>
      </c>
      <c r="G2835" s="1">
        <v>4</v>
      </c>
      <c r="H2835" s="1">
        <v>3</v>
      </c>
      <c r="I2835" s="1">
        <f t="shared" si="128"/>
        <v>4.9122852437636428</v>
      </c>
      <c r="J2835" s="1">
        <f t="shared" si="127"/>
        <v>0.99646558928115148</v>
      </c>
    </row>
    <row r="2836" spans="1:10">
      <c r="A2836" s="1">
        <v>13</v>
      </c>
      <c r="B2836" s="1" t="s">
        <v>13</v>
      </c>
      <c r="C2836" s="3">
        <v>43435</v>
      </c>
      <c r="D2836" s="1">
        <v>143.91429687500002</v>
      </c>
      <c r="E2836" s="1">
        <v>4.9692177772521973</v>
      </c>
      <c r="F2836" s="1">
        <v>4.9706840515136719</v>
      </c>
      <c r="G2836" s="1">
        <v>1</v>
      </c>
      <c r="H2836" s="1">
        <v>1</v>
      </c>
      <c r="I2836" s="1">
        <f t="shared" si="128"/>
        <v>4.9122852437636428</v>
      </c>
      <c r="J2836" s="1">
        <f t="shared" si="127"/>
        <v>1.011888317728326</v>
      </c>
    </row>
    <row r="2837" spans="1:10">
      <c r="A2837" s="1">
        <v>14</v>
      </c>
      <c r="B2837" s="1" t="s">
        <v>14</v>
      </c>
      <c r="C2837" s="3">
        <v>43435</v>
      </c>
      <c r="D2837" s="1">
        <v>134.51275167785235</v>
      </c>
      <c r="E2837" s="1">
        <v>4.9016590118408203</v>
      </c>
      <c r="F2837" s="1">
        <v>4.9082460403442383</v>
      </c>
      <c r="G2837" s="1">
        <v>3</v>
      </c>
      <c r="H2837" s="1">
        <v>2</v>
      </c>
      <c r="I2837" s="1">
        <f t="shared" si="128"/>
        <v>4.9122852437636428</v>
      </c>
      <c r="J2837" s="1">
        <f t="shared" si="127"/>
        <v>0.9991777343499072</v>
      </c>
    </row>
    <row r="2838" spans="1:10">
      <c r="A2838" s="1">
        <v>15</v>
      </c>
      <c r="B2838" s="1" t="s">
        <v>15</v>
      </c>
      <c r="C2838" s="3">
        <v>43435</v>
      </c>
      <c r="D2838" s="1">
        <v>134.40169014084506</v>
      </c>
      <c r="E2838" s="1">
        <v>4.9008331298828125</v>
      </c>
      <c r="F2838" s="1">
        <v>4.895176887512207</v>
      </c>
      <c r="G2838" s="1">
        <v>4</v>
      </c>
      <c r="H2838" s="1">
        <v>3</v>
      </c>
      <c r="I2838" s="1">
        <f t="shared" si="128"/>
        <v>4.9122852437636428</v>
      </c>
      <c r="J2838" s="1">
        <f t="shared" si="127"/>
        <v>0.99651723069763598</v>
      </c>
    </row>
    <row r="2839" spans="1:10">
      <c r="A2839" s="1">
        <v>16</v>
      </c>
      <c r="B2839" s="1" t="s">
        <v>16</v>
      </c>
      <c r="C2839" s="3">
        <v>43435</v>
      </c>
      <c r="D2839" s="1">
        <v>138.45913043478259</v>
      </c>
      <c r="E2839" s="1">
        <v>4.9305753707885742</v>
      </c>
      <c r="F2839" s="1">
        <v>4.930046558380127</v>
      </c>
      <c r="G2839" s="1">
        <v>2</v>
      </c>
      <c r="H2839" s="1">
        <v>2</v>
      </c>
      <c r="I2839" s="1">
        <f t="shared" si="128"/>
        <v>4.9122852437636428</v>
      </c>
      <c r="J2839" s="1">
        <f t="shared" si="127"/>
        <v>1.0036156928466304</v>
      </c>
    </row>
    <row r="2840" spans="1:10">
      <c r="A2840" s="1">
        <v>17</v>
      </c>
      <c r="B2840" s="1" t="s">
        <v>17</v>
      </c>
      <c r="C2840" s="3">
        <v>43435</v>
      </c>
      <c r="D2840" s="1">
        <v>147.4</v>
      </c>
      <c r="E2840" s="1">
        <v>4.9931497573852539</v>
      </c>
      <c r="F2840" s="1">
        <v>4.9852581024169922</v>
      </c>
      <c r="G2840" s="1">
        <v>1</v>
      </c>
      <c r="H2840" s="1">
        <v>1</v>
      </c>
      <c r="I2840" s="1">
        <f t="shared" si="128"/>
        <v>4.9122852437636428</v>
      </c>
      <c r="J2840" s="1">
        <f t="shared" si="127"/>
        <v>1.0148551753475619</v>
      </c>
    </row>
    <row r="2841" spans="1:10">
      <c r="A2841" s="1">
        <v>18</v>
      </c>
      <c r="B2841" s="1" t="s">
        <v>18</v>
      </c>
      <c r="C2841" s="3">
        <v>43435</v>
      </c>
      <c r="D2841" s="1">
        <v>136.5047330960854</v>
      </c>
      <c r="E2841" s="1">
        <v>4.9163594245910645</v>
      </c>
      <c r="F2841" s="1">
        <v>4.9122109413146973</v>
      </c>
      <c r="G2841" s="1">
        <v>3</v>
      </c>
      <c r="H2841" s="1">
        <v>2</v>
      </c>
      <c r="I2841" s="1">
        <f t="shared" si="128"/>
        <v>4.9122852437636428</v>
      </c>
      <c r="J2841" s="1">
        <f t="shared" si="127"/>
        <v>0.9999848741583075</v>
      </c>
    </row>
    <row r="2842" spans="1:10">
      <c r="A2842" s="1">
        <v>19</v>
      </c>
      <c r="B2842" s="1" t="s">
        <v>19</v>
      </c>
      <c r="C2842" s="3">
        <v>43435</v>
      </c>
      <c r="D2842" s="1">
        <v>135.78152284263959</v>
      </c>
      <c r="E2842" s="1">
        <v>4.9110469818115234</v>
      </c>
      <c r="F2842" s="1">
        <v>4.9165725708007813</v>
      </c>
      <c r="G2842" s="1">
        <v>3</v>
      </c>
      <c r="H2842" s="1">
        <v>2</v>
      </c>
      <c r="I2842" s="1">
        <f t="shared" si="128"/>
        <v>4.9122852437636428</v>
      </c>
      <c r="J2842" s="1">
        <f t="shared" si="127"/>
        <v>1.0008727764827137</v>
      </c>
    </row>
    <row r="2843" spans="1:10">
      <c r="A2843" s="1">
        <v>20</v>
      </c>
      <c r="B2843" s="1" t="s">
        <v>20</v>
      </c>
      <c r="C2843" s="3">
        <v>43435</v>
      </c>
      <c r="D2843" s="1">
        <v>138.31</v>
      </c>
      <c r="E2843" s="1">
        <v>4.9294977188110352</v>
      </c>
      <c r="F2843" s="1">
        <v>4.9289183616638184</v>
      </c>
      <c r="G2843" s="1">
        <v>2</v>
      </c>
      <c r="H2843" s="1">
        <v>2</v>
      </c>
      <c r="I2843" s="1">
        <f t="shared" si="128"/>
        <v>4.9122852437636428</v>
      </c>
      <c r="J2843" s="1">
        <f t="shared" si="127"/>
        <v>1.0033860244417385</v>
      </c>
    </row>
    <row r="2844" spans="1:10">
      <c r="A2844" s="1">
        <v>21</v>
      </c>
      <c r="B2844" s="1" t="s">
        <v>21</v>
      </c>
      <c r="C2844" s="3">
        <v>43435</v>
      </c>
      <c r="D2844" s="1">
        <v>132.25857142857143</v>
      </c>
      <c r="E2844" s="1">
        <v>4.8847589492797852</v>
      </c>
      <c r="F2844" s="1">
        <v>4.8882546424865723</v>
      </c>
      <c r="G2844" s="1">
        <v>4</v>
      </c>
      <c r="H2844" s="1">
        <v>3</v>
      </c>
      <c r="I2844" s="1">
        <f t="shared" si="128"/>
        <v>4.9122852437636428</v>
      </c>
      <c r="J2844" s="1">
        <f t="shared" si="127"/>
        <v>0.99510806069179747</v>
      </c>
    </row>
    <row r="2845" spans="1:10">
      <c r="A2845" s="1">
        <v>22</v>
      </c>
      <c r="B2845" s="1" t="s">
        <v>22</v>
      </c>
      <c r="C2845" s="3">
        <v>43435</v>
      </c>
      <c r="D2845" s="1">
        <v>134.00035087719297</v>
      </c>
      <c r="E2845" s="1">
        <v>4.8978424072265625</v>
      </c>
      <c r="F2845" s="1">
        <v>4.894477367401123</v>
      </c>
      <c r="G2845" s="1">
        <v>4</v>
      </c>
      <c r="H2845" s="1">
        <v>3</v>
      </c>
      <c r="I2845" s="1">
        <f t="shared" si="128"/>
        <v>4.9122852437636428</v>
      </c>
      <c r="J2845" s="1">
        <f t="shared" si="127"/>
        <v>0.99637482852097659</v>
      </c>
    </row>
    <row r="2846" spans="1:10">
      <c r="A2846" s="1">
        <v>23</v>
      </c>
      <c r="B2846" s="1" t="s">
        <v>23</v>
      </c>
      <c r="C2846" s="3">
        <v>43435</v>
      </c>
      <c r="D2846" s="1">
        <v>134.69602941176473</v>
      </c>
      <c r="E2846" s="1">
        <v>4.9030203819274902</v>
      </c>
      <c r="F2846" s="1">
        <v>4.8929400444030762</v>
      </c>
      <c r="G2846" s="1">
        <v>4</v>
      </c>
      <c r="H2846" s="1">
        <v>3</v>
      </c>
      <c r="I2846" s="1">
        <f t="shared" si="128"/>
        <v>4.9122852437636428</v>
      </c>
      <c r="J2846" s="1">
        <f t="shared" si="127"/>
        <v>0.99606187377145372</v>
      </c>
    </row>
    <row r="2847" spans="1:10">
      <c r="A2847" s="1">
        <v>24</v>
      </c>
      <c r="B2847" s="1" t="s">
        <v>24</v>
      </c>
      <c r="C2847" s="3">
        <v>43435</v>
      </c>
      <c r="D2847" s="1">
        <v>140.69540983606561</v>
      </c>
      <c r="E2847" s="1">
        <v>4.9465975761413574</v>
      </c>
      <c r="F2847" s="1">
        <v>4.9283533096313477</v>
      </c>
      <c r="G2847" s="1">
        <v>2</v>
      </c>
      <c r="H2847" s="1">
        <v>2</v>
      </c>
      <c r="I2847" s="1">
        <f t="shared" si="128"/>
        <v>4.9122852437636428</v>
      </c>
      <c r="J2847" s="1">
        <f t="shared" si="127"/>
        <v>1.0032709960986292</v>
      </c>
    </row>
    <row r="2848" spans="1:10">
      <c r="A2848" s="1">
        <v>25</v>
      </c>
      <c r="B2848" s="1" t="s">
        <v>25</v>
      </c>
      <c r="C2848" s="3">
        <v>43435</v>
      </c>
      <c r="D2848" s="1">
        <v>136.68739130434784</v>
      </c>
      <c r="E2848" s="1">
        <v>4.917696475982666</v>
      </c>
      <c r="F2848" s="1">
        <v>4.9198508262634277</v>
      </c>
      <c r="G2848" s="1">
        <v>3</v>
      </c>
      <c r="H2848" s="1">
        <v>2</v>
      </c>
      <c r="I2848" s="1">
        <f t="shared" si="128"/>
        <v>4.9122852437636428</v>
      </c>
      <c r="J2848" s="1">
        <f t="shared" si="127"/>
        <v>1.0015401350134114</v>
      </c>
    </row>
    <row r="2849" spans="1:10">
      <c r="A2849" s="1">
        <v>26</v>
      </c>
      <c r="B2849" s="1" t="s">
        <v>26</v>
      </c>
      <c r="C2849" s="3">
        <v>43435</v>
      </c>
      <c r="D2849" s="1">
        <v>132.62</v>
      </c>
      <c r="E2849" s="1">
        <v>4.8874878883361816</v>
      </c>
      <c r="F2849" s="1">
        <v>4.8865566253662109</v>
      </c>
      <c r="G2849" s="1">
        <v>4</v>
      </c>
      <c r="H2849" s="1">
        <v>3</v>
      </c>
      <c r="I2849" s="1">
        <f t="shared" si="128"/>
        <v>4.9122852437636428</v>
      </c>
      <c r="J2849" s="1">
        <f t="shared" si="127"/>
        <v>0.99476239324047899</v>
      </c>
    </row>
    <row r="2850" spans="1:10">
      <c r="A2850" s="1">
        <v>27</v>
      </c>
      <c r="B2850" s="1" t="s">
        <v>27</v>
      </c>
      <c r="C2850" s="3">
        <v>43435</v>
      </c>
      <c r="D2850" s="1">
        <v>135.88875379939211</v>
      </c>
      <c r="E2850" s="1">
        <v>4.9118366241455078</v>
      </c>
      <c r="F2850" s="1">
        <v>4.9119729995727539</v>
      </c>
      <c r="G2850" s="1">
        <v>2</v>
      </c>
      <c r="H2850" s="1">
        <v>2</v>
      </c>
      <c r="I2850" s="1">
        <f t="shared" si="128"/>
        <v>4.9122852437636428</v>
      </c>
      <c r="J2850" s="1">
        <f t="shared" si="127"/>
        <v>0.99993643606277027</v>
      </c>
    </row>
    <row r="2851" spans="1:10">
      <c r="A2851" s="1">
        <v>28</v>
      </c>
      <c r="B2851" s="1" t="s">
        <v>28</v>
      </c>
      <c r="C2851" s="3">
        <v>43435</v>
      </c>
      <c r="D2851" s="1">
        <v>141.15</v>
      </c>
      <c r="E2851" s="1">
        <v>4.9498233795166016</v>
      </c>
      <c r="F2851" s="1">
        <v>4.9354100227355957</v>
      </c>
      <c r="G2851" s="1">
        <v>2</v>
      </c>
      <c r="H2851" s="1">
        <v>2</v>
      </c>
      <c r="I2851" s="1">
        <f t="shared" si="128"/>
        <v>4.9122852437636428</v>
      </c>
      <c r="J2851" s="1">
        <f t="shared" si="127"/>
        <v>1.0047075399380179</v>
      </c>
    </row>
    <row r="2852" spans="1:10">
      <c r="A2852" s="1">
        <v>29</v>
      </c>
      <c r="B2852" s="1" t="s">
        <v>29</v>
      </c>
      <c r="C2852" s="3">
        <v>43435</v>
      </c>
      <c r="D2852" s="1">
        <v>130.62541666666667</v>
      </c>
      <c r="E2852" s="1">
        <v>4.8723340034484863</v>
      </c>
      <c r="F2852" s="1">
        <v>4.8790416717529297</v>
      </c>
      <c r="G2852" s="1">
        <v>5</v>
      </c>
      <c r="H2852" s="1">
        <v>4</v>
      </c>
      <c r="I2852" s="1">
        <f t="shared" si="128"/>
        <v>4.9122852437636428</v>
      </c>
      <c r="J2852" s="1">
        <f t="shared" si="127"/>
        <v>0.99323256481229028</v>
      </c>
    </row>
    <row r="2853" spans="1:10">
      <c r="A2853" s="1">
        <v>30</v>
      </c>
      <c r="B2853" s="1" t="s">
        <v>30</v>
      </c>
      <c r="C2853" s="3">
        <v>43435</v>
      </c>
      <c r="D2853" s="1">
        <v>133.63999999999999</v>
      </c>
      <c r="E2853" s="1">
        <v>4.8951497077941895</v>
      </c>
      <c r="F2853" s="1">
        <v>4.8967704772949219</v>
      </c>
      <c r="G2853" s="1">
        <v>4</v>
      </c>
      <c r="H2853" s="1">
        <v>3</v>
      </c>
      <c r="I2853" s="1">
        <f t="shared" si="128"/>
        <v>4.9122852437636428</v>
      </c>
      <c r="J2853" s="1">
        <f t="shared" si="127"/>
        <v>0.99684163974630391</v>
      </c>
    </row>
    <row r="2854" spans="1:10">
      <c r="A2854" s="1">
        <v>31</v>
      </c>
      <c r="B2854" s="1" t="s">
        <v>31</v>
      </c>
      <c r="C2854" s="3">
        <v>43435</v>
      </c>
      <c r="D2854" s="1">
        <v>138.79112359550561</v>
      </c>
      <c r="E2854" s="1">
        <v>4.9329700469970703</v>
      </c>
      <c r="F2854" s="1">
        <v>4.9350433349609375</v>
      </c>
      <c r="G2854" s="1">
        <v>2</v>
      </c>
      <c r="H2854" s="1">
        <v>2</v>
      </c>
      <c r="I2854" s="1">
        <f t="shared" si="128"/>
        <v>4.9122852437636428</v>
      </c>
      <c r="J2854" s="1">
        <f t="shared" si="127"/>
        <v>1.0046328928529114</v>
      </c>
    </row>
    <row r="2855" spans="1:10">
      <c r="A2855" s="1">
        <v>32</v>
      </c>
      <c r="B2855" s="1" t="s">
        <v>32</v>
      </c>
      <c r="C2855" s="3">
        <v>43435</v>
      </c>
      <c r="D2855" s="1">
        <v>132.05973063973065</v>
      </c>
      <c r="E2855" s="1">
        <v>4.8832545280456543</v>
      </c>
      <c r="F2855" s="1">
        <v>4.8827705383300781</v>
      </c>
      <c r="G2855" s="1">
        <v>4</v>
      </c>
      <c r="H2855" s="1">
        <v>3</v>
      </c>
      <c r="I2855" s="1">
        <f t="shared" si="128"/>
        <v>4.9122852437636428</v>
      </c>
      <c r="J2855" s="1">
        <f t="shared" si="127"/>
        <v>0.99399165480648033</v>
      </c>
    </row>
    <row r="2856" spans="1:10">
      <c r="A2856" s="1">
        <v>33</v>
      </c>
      <c r="B2856" s="1" t="s">
        <v>33</v>
      </c>
      <c r="C2856" s="3">
        <v>43435</v>
      </c>
      <c r="D2856" s="1">
        <v>138.36821428571429</v>
      </c>
      <c r="E2856" s="1">
        <v>4.9299182891845703</v>
      </c>
      <c r="F2856" s="1">
        <v>4.9393863677978516</v>
      </c>
      <c r="G2856" s="1">
        <v>2</v>
      </c>
      <c r="H2856" s="1">
        <v>2</v>
      </c>
      <c r="I2856" s="1">
        <f t="shared" si="128"/>
        <v>4.9122852437636428</v>
      </c>
      <c r="J2856" s="1">
        <f t="shared" si="127"/>
        <v>1.0055170094343797</v>
      </c>
    </row>
    <row r="2857" spans="1:10">
      <c r="A2857" s="1">
        <v>34</v>
      </c>
      <c r="B2857" s="1" t="s">
        <v>34</v>
      </c>
      <c r="C2857" s="3">
        <v>43435</v>
      </c>
      <c r="D2857" s="1">
        <v>131.81</v>
      </c>
      <c r="E2857" s="1">
        <v>4.8813614845275879</v>
      </c>
      <c r="F2857" s="1">
        <v>4.8815231323242188</v>
      </c>
      <c r="G2857" s="1">
        <v>5</v>
      </c>
      <c r="H2857" s="1">
        <v>4</v>
      </c>
      <c r="I2857" s="1">
        <f t="shared" si="128"/>
        <v>4.9122852437636428</v>
      </c>
      <c r="J2857" s="1">
        <f t="shared" si="127"/>
        <v>0.99373771881865414</v>
      </c>
    </row>
    <row r="2858" spans="1:10">
      <c r="A2858" s="1">
        <v>1</v>
      </c>
      <c r="B2858" s="1" t="s">
        <v>1</v>
      </c>
      <c r="C2858" s="3">
        <v>43466</v>
      </c>
      <c r="D2858" s="1">
        <v>130.20135802469136</v>
      </c>
      <c r="E2858" s="1">
        <v>4.869081974029541</v>
      </c>
      <c r="F2858" s="1">
        <v>4.8643712997436523</v>
      </c>
      <c r="G2858" s="1">
        <v>5</v>
      </c>
      <c r="H2858" s="1">
        <v>4</v>
      </c>
      <c r="I2858" s="1">
        <f>AVERAGE(F2858:F2891)</f>
        <v>4.914675235748291</v>
      </c>
      <c r="J2858" s="1">
        <f t="shared" si="127"/>
        <v>0.98976454524629853</v>
      </c>
    </row>
    <row r="2859" spans="1:10">
      <c r="A2859" s="1">
        <v>2</v>
      </c>
      <c r="B2859" s="1" t="s">
        <v>2</v>
      </c>
      <c r="C2859" s="3">
        <v>43466</v>
      </c>
      <c r="D2859" s="1">
        <v>134.10068085106383</v>
      </c>
      <c r="E2859" s="1">
        <v>4.8985910415649414</v>
      </c>
      <c r="F2859" s="1">
        <v>4.8943195343017578</v>
      </c>
      <c r="G2859" s="1">
        <v>4</v>
      </c>
      <c r="H2859" s="1">
        <v>3</v>
      </c>
      <c r="I2859" s="1">
        <f>I2858</f>
        <v>4.914675235748291</v>
      </c>
      <c r="J2859" s="1">
        <f t="shared" si="127"/>
        <v>0.99585817974329816</v>
      </c>
    </row>
    <row r="2860" spans="1:10">
      <c r="A2860" s="1">
        <v>3</v>
      </c>
      <c r="B2860" s="1" t="s">
        <v>3</v>
      </c>
      <c r="C2860" s="3">
        <v>43466</v>
      </c>
      <c r="D2860" s="1">
        <v>143.73944444444442</v>
      </c>
      <c r="E2860" s="1">
        <v>4.9680023193359375</v>
      </c>
      <c r="F2860" s="1">
        <v>4.9626193046569824</v>
      </c>
      <c r="G2860" s="1">
        <v>1</v>
      </c>
      <c r="H2860" s="1">
        <v>1</v>
      </c>
      <c r="I2860" s="1">
        <f t="shared" ref="I2860:I2891" si="129">I2859</f>
        <v>4.914675235748291</v>
      </c>
      <c r="J2860" s="1">
        <f t="shared" si="127"/>
        <v>1.0097552872995466</v>
      </c>
    </row>
    <row r="2861" spans="1:10">
      <c r="A2861" s="1">
        <v>4</v>
      </c>
      <c r="B2861" s="1" t="s">
        <v>4</v>
      </c>
      <c r="C2861" s="3">
        <v>43466</v>
      </c>
      <c r="D2861" s="1">
        <v>143.70441947565541</v>
      </c>
      <c r="E2861" s="1">
        <v>4.9677586555480957</v>
      </c>
      <c r="F2861" s="1">
        <v>4.9677176475524902</v>
      </c>
      <c r="G2861" s="1">
        <v>1</v>
      </c>
      <c r="H2861" s="1">
        <v>1</v>
      </c>
      <c r="I2861" s="1">
        <f t="shared" si="129"/>
        <v>4.914675235748291</v>
      </c>
      <c r="J2861" s="1">
        <f t="shared" si="127"/>
        <v>1.0107926585704747</v>
      </c>
    </row>
    <row r="2862" spans="1:10">
      <c r="A2862" s="1">
        <v>5</v>
      </c>
      <c r="B2862" s="1" t="s">
        <v>5</v>
      </c>
      <c r="C2862" s="3">
        <v>43466</v>
      </c>
      <c r="D2862" s="1">
        <v>144.38999999999999</v>
      </c>
      <c r="E2862" s="1">
        <v>4.9725179672241211</v>
      </c>
      <c r="F2862" s="1">
        <v>4.9737792015075684</v>
      </c>
      <c r="G2862" s="1">
        <v>1</v>
      </c>
      <c r="H2862" s="1">
        <v>1</v>
      </c>
      <c r="I2862" s="1">
        <f t="shared" si="129"/>
        <v>4.914675235748291</v>
      </c>
      <c r="J2862" s="1">
        <f t="shared" si="127"/>
        <v>1.0120260165573847</v>
      </c>
    </row>
    <row r="2863" spans="1:10">
      <c r="A2863" s="1">
        <v>6</v>
      </c>
      <c r="B2863" s="1" t="s">
        <v>6</v>
      </c>
      <c r="C2863" s="3">
        <v>43466</v>
      </c>
      <c r="D2863" s="1">
        <v>130.04</v>
      </c>
      <c r="E2863" s="1">
        <v>4.8678421974182129</v>
      </c>
      <c r="F2863" s="1">
        <v>4.8704380989074707</v>
      </c>
      <c r="G2863" s="1">
        <v>5</v>
      </c>
      <c r="H2863" s="1">
        <v>4</v>
      </c>
      <c r="I2863" s="1">
        <f t="shared" si="129"/>
        <v>4.914675235748291</v>
      </c>
      <c r="J2863" s="1">
        <f t="shared" si="127"/>
        <v>0.99099897048760233</v>
      </c>
    </row>
    <row r="2864" spans="1:10">
      <c r="A2864" s="1">
        <v>7</v>
      </c>
      <c r="B2864" s="1" t="s">
        <v>7</v>
      </c>
      <c r="C2864" s="3">
        <v>43466</v>
      </c>
      <c r="D2864" s="1">
        <v>134.94999999999999</v>
      </c>
      <c r="E2864" s="1">
        <v>4.9049043655395508</v>
      </c>
      <c r="F2864" s="1">
        <v>4.8968596458435059</v>
      </c>
      <c r="G2864" s="1">
        <v>4</v>
      </c>
      <c r="H2864" s="1">
        <v>3</v>
      </c>
      <c r="I2864" s="1">
        <f t="shared" si="129"/>
        <v>4.914675235748291</v>
      </c>
      <c r="J2864" s="1">
        <f t="shared" si="127"/>
        <v>0.99637502193935457</v>
      </c>
    </row>
    <row r="2865" spans="1:10">
      <c r="A2865" s="1">
        <v>8</v>
      </c>
      <c r="B2865" s="1" t="s">
        <v>8</v>
      </c>
      <c r="C2865" s="3">
        <v>43466</v>
      </c>
      <c r="D2865" s="1">
        <v>135.58000000000001</v>
      </c>
      <c r="E2865" s="1">
        <v>4.9095616340637207</v>
      </c>
      <c r="F2865" s="1">
        <v>4.9110050201416016</v>
      </c>
      <c r="G2865" s="1">
        <v>3</v>
      </c>
      <c r="H2865" s="1">
        <v>2</v>
      </c>
      <c r="I2865" s="1">
        <f t="shared" si="129"/>
        <v>4.914675235748291</v>
      </c>
      <c r="J2865" s="1">
        <f t="shared" si="127"/>
        <v>0.99925321299360881</v>
      </c>
    </row>
    <row r="2866" spans="1:10">
      <c r="A2866" s="1">
        <v>9</v>
      </c>
      <c r="B2866" s="1" t="s">
        <v>9</v>
      </c>
      <c r="C2866" s="3">
        <v>43466</v>
      </c>
      <c r="D2866" s="1">
        <v>133.82199999999997</v>
      </c>
      <c r="E2866" s="1">
        <v>4.8965106010437012</v>
      </c>
      <c r="F2866" s="1">
        <v>4.8979058265686035</v>
      </c>
      <c r="G2866" s="1">
        <v>4</v>
      </c>
      <c r="H2866" s="1">
        <v>3</v>
      </c>
      <c r="I2866" s="1">
        <f t="shared" si="129"/>
        <v>4.914675235748291</v>
      </c>
      <c r="J2866" s="1">
        <f t="shared" si="127"/>
        <v>0.99658789067938602</v>
      </c>
    </row>
    <row r="2867" spans="1:10">
      <c r="A2867" s="1">
        <v>10</v>
      </c>
      <c r="B2867" s="1" t="s">
        <v>10</v>
      </c>
      <c r="C2867" s="3">
        <v>43466</v>
      </c>
      <c r="D2867" s="1">
        <v>133.88533225283632</v>
      </c>
      <c r="E2867" s="1">
        <v>4.8969836235046387</v>
      </c>
      <c r="F2867" s="1">
        <v>4.8974323272705078</v>
      </c>
      <c r="G2867" s="1">
        <v>4</v>
      </c>
      <c r="H2867" s="1">
        <v>3</v>
      </c>
      <c r="I2867" s="1">
        <f t="shared" si="129"/>
        <v>4.914675235748291</v>
      </c>
      <c r="J2867" s="1">
        <f t="shared" si="127"/>
        <v>0.99649154671454954</v>
      </c>
    </row>
    <row r="2868" spans="1:10">
      <c r="A2868" s="1">
        <v>11</v>
      </c>
      <c r="B2868" s="1" t="s">
        <v>11</v>
      </c>
      <c r="C2868" s="3">
        <v>43466</v>
      </c>
      <c r="D2868" s="1">
        <v>133.32443932411672</v>
      </c>
      <c r="E2868" s="1">
        <v>4.8927855491638184</v>
      </c>
      <c r="F2868" s="1">
        <v>4.8937168121337891</v>
      </c>
      <c r="G2868" s="1">
        <v>4</v>
      </c>
      <c r="H2868" s="1">
        <v>3</v>
      </c>
      <c r="I2868" s="1">
        <f t="shared" si="129"/>
        <v>4.914675235748291</v>
      </c>
      <c r="J2868" s="1">
        <f t="shared" si="127"/>
        <v>0.99573554251111962</v>
      </c>
    </row>
    <row r="2869" spans="1:10">
      <c r="A2869" s="1">
        <v>12</v>
      </c>
      <c r="B2869" s="1" t="s">
        <v>12</v>
      </c>
      <c r="C2869" s="3">
        <v>43466</v>
      </c>
      <c r="D2869" s="1">
        <v>134.26648467432949</v>
      </c>
      <c r="E2869" s="1">
        <v>4.8998265266418457</v>
      </c>
      <c r="F2869" s="1">
        <v>4.8970832824707031</v>
      </c>
      <c r="G2869" s="1">
        <v>4</v>
      </c>
      <c r="H2869" s="1">
        <v>3</v>
      </c>
      <c r="I2869" s="1">
        <f t="shared" si="129"/>
        <v>4.914675235748291</v>
      </c>
      <c r="J2869" s="1">
        <f t="shared" si="127"/>
        <v>0.99642052578578788</v>
      </c>
    </row>
    <row r="2870" spans="1:10">
      <c r="A2870" s="1">
        <v>13</v>
      </c>
      <c r="B2870" s="1" t="s">
        <v>13</v>
      </c>
      <c r="C2870" s="3">
        <v>43466</v>
      </c>
      <c r="D2870" s="1">
        <v>144.86164062500001</v>
      </c>
      <c r="E2870" s="1">
        <v>4.9757790565490723</v>
      </c>
      <c r="F2870" s="1">
        <v>4.9732890129089355</v>
      </c>
      <c r="G2870" s="1">
        <v>1</v>
      </c>
      <c r="H2870" s="1">
        <v>1</v>
      </c>
      <c r="I2870" s="1">
        <f t="shared" si="129"/>
        <v>4.914675235748291</v>
      </c>
      <c r="J2870" s="1">
        <f t="shared" si="127"/>
        <v>1.0119262767831128</v>
      </c>
    </row>
    <row r="2871" spans="1:10">
      <c r="A2871" s="1">
        <v>14</v>
      </c>
      <c r="B2871" s="1" t="s">
        <v>14</v>
      </c>
      <c r="C2871" s="3">
        <v>43466</v>
      </c>
      <c r="D2871" s="1">
        <v>135.60610738255033</v>
      </c>
      <c r="E2871" s="1">
        <v>4.9097542762756348</v>
      </c>
      <c r="F2871" s="1">
        <v>4.9109573364257813</v>
      </c>
      <c r="G2871" s="1">
        <v>3</v>
      </c>
      <c r="H2871" s="1">
        <v>2</v>
      </c>
      <c r="I2871" s="1">
        <f t="shared" si="129"/>
        <v>4.914675235748291</v>
      </c>
      <c r="J2871" s="1">
        <f t="shared" si="127"/>
        <v>0.99924351068093642</v>
      </c>
    </row>
    <row r="2872" spans="1:10">
      <c r="A2872" s="1">
        <v>15</v>
      </c>
      <c r="B2872" s="1" t="s">
        <v>15</v>
      </c>
      <c r="C2872" s="3">
        <v>43466</v>
      </c>
      <c r="D2872" s="1">
        <v>134.9623943661972</v>
      </c>
      <c r="E2872" s="1">
        <v>4.904996395111084</v>
      </c>
      <c r="F2872" s="1">
        <v>4.8977870941162109</v>
      </c>
      <c r="G2872" s="1">
        <v>4</v>
      </c>
      <c r="H2872" s="1">
        <v>3</v>
      </c>
      <c r="I2872" s="1">
        <f t="shared" si="129"/>
        <v>4.914675235748291</v>
      </c>
      <c r="J2872" s="1">
        <f t="shared" si="127"/>
        <v>0.99656373192083181</v>
      </c>
    </row>
    <row r="2873" spans="1:10">
      <c r="A2873" s="1">
        <v>16</v>
      </c>
      <c r="B2873" s="1" t="s">
        <v>16</v>
      </c>
      <c r="C2873" s="3">
        <v>43466</v>
      </c>
      <c r="D2873" s="1">
        <v>139.22826086956519</v>
      </c>
      <c r="E2873" s="1">
        <v>4.9361147880554199</v>
      </c>
      <c r="F2873" s="1">
        <v>4.9322195053100586</v>
      </c>
      <c r="G2873" s="1">
        <v>2</v>
      </c>
      <c r="H2873" s="1">
        <v>2</v>
      </c>
      <c r="I2873" s="1">
        <f t="shared" si="129"/>
        <v>4.914675235748291</v>
      </c>
      <c r="J2873" s="1">
        <f t="shared" si="127"/>
        <v>1.0035697719015397</v>
      </c>
    </row>
    <row r="2874" spans="1:10">
      <c r="A2874" s="1">
        <v>17</v>
      </c>
      <c r="B2874" s="1" t="s">
        <v>17</v>
      </c>
      <c r="C2874" s="3">
        <v>43466</v>
      </c>
      <c r="D2874" s="1">
        <v>148.82</v>
      </c>
      <c r="E2874" s="1">
        <v>5.0027375221252441</v>
      </c>
      <c r="F2874" s="1">
        <v>4.987703800201416</v>
      </c>
      <c r="G2874" s="1">
        <v>1</v>
      </c>
      <c r="H2874" s="1">
        <v>1</v>
      </c>
      <c r="I2874" s="1">
        <f t="shared" si="129"/>
        <v>4.914675235748291</v>
      </c>
      <c r="J2874" s="1">
        <f t="shared" si="127"/>
        <v>1.014859285903966</v>
      </c>
    </row>
    <row r="2875" spans="1:10">
      <c r="A2875" s="1">
        <v>18</v>
      </c>
      <c r="B2875" s="1" t="s">
        <v>18</v>
      </c>
      <c r="C2875" s="3">
        <v>43466</v>
      </c>
      <c r="D2875" s="1">
        <v>136.6873309608541</v>
      </c>
      <c r="E2875" s="1">
        <v>4.9176959991455078</v>
      </c>
      <c r="F2875" s="1">
        <v>4.9147729873657227</v>
      </c>
      <c r="G2875" s="1">
        <v>3</v>
      </c>
      <c r="H2875" s="1">
        <v>2</v>
      </c>
      <c r="I2875" s="1">
        <f t="shared" si="129"/>
        <v>4.914675235748291</v>
      </c>
      <c r="J2875" s="1">
        <f t="shared" si="127"/>
        <v>1.0000198897409782</v>
      </c>
    </row>
    <row r="2876" spans="1:10">
      <c r="A2876" s="1">
        <v>19</v>
      </c>
      <c r="B2876" s="1" t="s">
        <v>19</v>
      </c>
      <c r="C2876" s="3">
        <v>43466</v>
      </c>
      <c r="D2876" s="1">
        <v>136.08238578680204</v>
      </c>
      <c r="E2876" s="1">
        <v>4.9132604598999023</v>
      </c>
      <c r="F2876" s="1">
        <v>4.9189310073852539</v>
      </c>
      <c r="G2876" s="1">
        <v>3</v>
      </c>
      <c r="H2876" s="1">
        <v>2</v>
      </c>
      <c r="I2876" s="1">
        <f t="shared" si="129"/>
        <v>4.914675235748291</v>
      </c>
      <c r="J2876" s="1">
        <f t="shared" si="127"/>
        <v>1.0008659314060078</v>
      </c>
    </row>
    <row r="2877" spans="1:10">
      <c r="A2877" s="1">
        <v>20</v>
      </c>
      <c r="B2877" s="1" t="s">
        <v>20</v>
      </c>
      <c r="C2877" s="3">
        <v>43466</v>
      </c>
      <c r="D2877" s="1">
        <v>139.36000000000001</v>
      </c>
      <c r="E2877" s="1">
        <v>4.9370603561401367</v>
      </c>
      <c r="F2877" s="1">
        <v>4.9311294555664063</v>
      </c>
      <c r="G2877" s="1">
        <v>2</v>
      </c>
      <c r="H2877" s="1">
        <v>2</v>
      </c>
      <c r="I2877" s="1">
        <f t="shared" si="129"/>
        <v>4.914675235748291</v>
      </c>
      <c r="J2877" s="1">
        <f t="shared" si="127"/>
        <v>1.0033479770338498</v>
      </c>
    </row>
    <row r="2878" spans="1:10">
      <c r="A2878" s="1">
        <v>21</v>
      </c>
      <c r="B2878" s="1" t="s">
        <v>21</v>
      </c>
      <c r="C2878" s="3">
        <v>43466</v>
      </c>
      <c r="D2878" s="1">
        <v>132.7222222222222</v>
      </c>
      <c r="E2878" s="1">
        <v>4.8882584571838379</v>
      </c>
      <c r="F2878" s="1">
        <v>4.8903660774230957</v>
      </c>
      <c r="G2878" s="1">
        <v>4</v>
      </c>
      <c r="H2878" s="1">
        <v>3</v>
      </c>
      <c r="I2878" s="1">
        <f t="shared" si="129"/>
        <v>4.914675235748291</v>
      </c>
      <c r="J2878" s="1">
        <f t="shared" si="127"/>
        <v>0.99505376099963316</v>
      </c>
    </row>
    <row r="2879" spans="1:10">
      <c r="A2879" s="1">
        <v>22</v>
      </c>
      <c r="B2879" s="1" t="s">
        <v>22</v>
      </c>
      <c r="C2879" s="3">
        <v>43466</v>
      </c>
      <c r="D2879" s="1">
        <v>134.67719298245612</v>
      </c>
      <c r="E2879" s="1">
        <v>4.9028806686401367</v>
      </c>
      <c r="F2879" s="1">
        <v>4.8967037200927734</v>
      </c>
      <c r="G2879" s="1">
        <v>4</v>
      </c>
      <c r="H2879" s="1">
        <v>3</v>
      </c>
      <c r="I2879" s="1">
        <f t="shared" si="129"/>
        <v>4.914675235748291</v>
      </c>
      <c r="J2879" s="1">
        <f t="shared" si="127"/>
        <v>0.99634329537691591</v>
      </c>
    </row>
    <row r="2880" spans="1:10">
      <c r="A2880" s="1">
        <v>23</v>
      </c>
      <c r="B2880" s="1" t="s">
        <v>23</v>
      </c>
      <c r="C2880" s="3">
        <v>43466</v>
      </c>
      <c r="D2880" s="1">
        <v>134.99926470588235</v>
      </c>
      <c r="E2880" s="1">
        <v>4.9052691459655762</v>
      </c>
      <c r="F2880" s="1">
        <v>4.8945660591125488</v>
      </c>
      <c r="G2880" s="1">
        <v>4</v>
      </c>
      <c r="H2880" s="1">
        <v>3</v>
      </c>
      <c r="I2880" s="1">
        <f t="shared" si="129"/>
        <v>4.914675235748291</v>
      </c>
      <c r="J2880" s="1">
        <f t="shared" si="127"/>
        <v>0.99590834069981427</v>
      </c>
    </row>
    <row r="2881" spans="1:10">
      <c r="A2881" s="1">
        <v>24</v>
      </c>
      <c r="B2881" s="1" t="s">
        <v>24</v>
      </c>
      <c r="C2881" s="3">
        <v>43466</v>
      </c>
      <c r="D2881" s="1">
        <v>140.96311475409837</v>
      </c>
      <c r="E2881" s="1">
        <v>4.9484982490539551</v>
      </c>
      <c r="F2881" s="1">
        <v>4.9310135841369629</v>
      </c>
      <c r="G2881" s="1">
        <v>2</v>
      </c>
      <c r="H2881" s="1">
        <v>2</v>
      </c>
      <c r="I2881" s="1">
        <f t="shared" si="129"/>
        <v>4.914675235748291</v>
      </c>
      <c r="J2881" s="1">
        <f t="shared" si="127"/>
        <v>1.0033244004140558</v>
      </c>
    </row>
    <row r="2882" spans="1:10">
      <c r="A2882" s="1">
        <v>25</v>
      </c>
      <c r="B2882" s="1" t="s">
        <v>25</v>
      </c>
      <c r="C2882" s="3">
        <v>43466</v>
      </c>
      <c r="D2882" s="1">
        <v>136.60982608695653</v>
      </c>
      <c r="E2882" s="1">
        <v>4.9171290397644043</v>
      </c>
      <c r="F2882" s="1">
        <v>4.9223804473876953</v>
      </c>
      <c r="G2882" s="1">
        <v>3</v>
      </c>
      <c r="H2882" s="1">
        <v>2</v>
      </c>
      <c r="I2882" s="1">
        <f t="shared" si="129"/>
        <v>4.914675235748291</v>
      </c>
      <c r="J2882" s="1">
        <f t="shared" si="127"/>
        <v>1.0015677967047258</v>
      </c>
    </row>
    <row r="2883" spans="1:10">
      <c r="A2883" s="1">
        <v>26</v>
      </c>
      <c r="B2883" s="1" t="s">
        <v>26</v>
      </c>
      <c r="C2883" s="3">
        <v>43466</v>
      </c>
      <c r="D2883" s="1">
        <v>132.55000000000001</v>
      </c>
      <c r="E2883" s="1">
        <v>4.8869600296020508</v>
      </c>
      <c r="F2883" s="1">
        <v>4.8880224227905273</v>
      </c>
      <c r="G2883" s="1">
        <v>4</v>
      </c>
      <c r="H2883" s="1">
        <v>3</v>
      </c>
      <c r="I2883" s="1">
        <f t="shared" si="129"/>
        <v>4.914675235748291</v>
      </c>
      <c r="J2883" s="1">
        <f t="shared" ref="J2883:J2946" si="130">F2883/I2883</f>
        <v>0.99457689233178692</v>
      </c>
    </row>
    <row r="2884" spans="1:10">
      <c r="A2884" s="1">
        <v>27</v>
      </c>
      <c r="B2884" s="1" t="s">
        <v>27</v>
      </c>
      <c r="C2884" s="3">
        <v>43466</v>
      </c>
      <c r="D2884" s="1">
        <v>136.61471124620061</v>
      </c>
      <c r="E2884" s="1">
        <v>4.9171648025512695</v>
      </c>
      <c r="F2884" s="1">
        <v>4.914639949798584</v>
      </c>
      <c r="G2884" s="1">
        <v>2</v>
      </c>
      <c r="H2884" s="1">
        <v>2</v>
      </c>
      <c r="I2884" s="1">
        <f t="shared" si="129"/>
        <v>4.914675235748291</v>
      </c>
      <c r="J2884" s="1">
        <f t="shared" si="130"/>
        <v>0.99999282028862246</v>
      </c>
    </row>
    <row r="2885" spans="1:10">
      <c r="A2885" s="1">
        <v>28</v>
      </c>
      <c r="B2885" s="1" t="s">
        <v>28</v>
      </c>
      <c r="C2885" s="3">
        <v>43466</v>
      </c>
      <c r="D2885" s="1">
        <v>141.44999999999999</v>
      </c>
      <c r="E2885" s="1">
        <v>4.9519462585449219</v>
      </c>
      <c r="F2885" s="1">
        <v>4.9389452934265137</v>
      </c>
      <c r="G2885" s="1">
        <v>2</v>
      </c>
      <c r="H2885" s="1">
        <v>2</v>
      </c>
      <c r="I2885" s="1">
        <f t="shared" si="129"/>
        <v>4.914675235748291</v>
      </c>
      <c r="J2885" s="1">
        <f t="shared" si="130"/>
        <v>1.0049382831039755</v>
      </c>
    </row>
    <row r="2886" spans="1:10">
      <c r="A2886" s="1">
        <v>29</v>
      </c>
      <c r="B2886" s="1" t="s">
        <v>29</v>
      </c>
      <c r="C2886" s="3">
        <v>43466</v>
      </c>
      <c r="D2886" s="1">
        <v>131.46541666666667</v>
      </c>
      <c r="E2886" s="1">
        <v>4.8787436485290527</v>
      </c>
      <c r="F2886" s="1">
        <v>4.8811807632446289</v>
      </c>
      <c r="G2886" s="1">
        <v>5</v>
      </c>
      <c r="H2886" s="1">
        <v>4</v>
      </c>
      <c r="I2886" s="1">
        <f t="shared" si="129"/>
        <v>4.914675235748291</v>
      </c>
      <c r="J2886" s="1">
        <f t="shared" si="130"/>
        <v>0.99318480450955726</v>
      </c>
    </row>
    <row r="2887" spans="1:10">
      <c r="A2887" s="1">
        <v>30</v>
      </c>
      <c r="B2887" s="1" t="s">
        <v>30</v>
      </c>
      <c r="C2887" s="3">
        <v>43466</v>
      </c>
      <c r="D2887" s="1">
        <v>135.09</v>
      </c>
      <c r="E2887" s="1">
        <v>4.9059410095214844</v>
      </c>
      <c r="F2887" s="1">
        <v>4.8991904258728027</v>
      </c>
      <c r="G2887" s="1">
        <v>4</v>
      </c>
      <c r="H2887" s="1">
        <v>3</v>
      </c>
      <c r="I2887" s="1">
        <f t="shared" si="129"/>
        <v>4.914675235748291</v>
      </c>
      <c r="J2887" s="1">
        <f t="shared" si="130"/>
        <v>0.99684927098277931</v>
      </c>
    </row>
    <row r="2888" spans="1:10">
      <c r="A2888" s="1">
        <v>31</v>
      </c>
      <c r="B2888" s="1" t="s">
        <v>31</v>
      </c>
      <c r="C2888" s="3">
        <v>43466</v>
      </c>
      <c r="D2888" s="1">
        <v>139.02606741573035</v>
      </c>
      <c r="E2888" s="1">
        <v>4.9346613883972168</v>
      </c>
      <c r="F2888" s="1">
        <v>4.9372320175170898</v>
      </c>
      <c r="G2888" s="1">
        <v>2</v>
      </c>
      <c r="H2888" s="1">
        <v>2</v>
      </c>
      <c r="I2888" s="1">
        <f t="shared" si="129"/>
        <v>4.914675235748291</v>
      </c>
      <c r="J2888" s="1">
        <f t="shared" si="130"/>
        <v>1.0045896790096578</v>
      </c>
    </row>
    <row r="2889" spans="1:10">
      <c r="A2889" s="1">
        <v>32</v>
      </c>
      <c r="B2889" s="1" t="s">
        <v>32</v>
      </c>
      <c r="C2889" s="3">
        <v>43466</v>
      </c>
      <c r="D2889" s="1">
        <v>132.25643097643098</v>
      </c>
      <c r="E2889" s="1">
        <v>4.8847427368164063</v>
      </c>
      <c r="F2889" s="1">
        <v>4.8848490715026855</v>
      </c>
      <c r="G2889" s="1">
        <v>4</v>
      </c>
      <c r="H2889" s="1">
        <v>3</v>
      </c>
      <c r="I2889" s="1">
        <f t="shared" si="129"/>
        <v>4.914675235748291</v>
      </c>
      <c r="J2889" s="1">
        <f t="shared" si="130"/>
        <v>0.99393120342344166</v>
      </c>
    </row>
    <row r="2890" spans="1:10">
      <c r="A2890" s="1">
        <v>33</v>
      </c>
      <c r="B2890" s="1" t="s">
        <v>33</v>
      </c>
      <c r="C2890" s="3">
        <v>43466</v>
      </c>
      <c r="D2890" s="1">
        <v>138.64571428571432</v>
      </c>
      <c r="E2890" s="1">
        <v>4.9319219589233398</v>
      </c>
      <c r="F2890" s="1">
        <v>4.9419546127319336</v>
      </c>
      <c r="G2890" s="1">
        <v>2</v>
      </c>
      <c r="H2890" s="1">
        <v>2</v>
      </c>
      <c r="I2890" s="1">
        <f t="shared" si="129"/>
        <v>4.914675235748291</v>
      </c>
      <c r="J2890" s="1">
        <f t="shared" si="130"/>
        <v>1.0055505960567279</v>
      </c>
    </row>
    <row r="2891" spans="1:10">
      <c r="A2891" s="1">
        <v>34</v>
      </c>
      <c r="B2891" s="1" t="s">
        <v>34</v>
      </c>
      <c r="C2891" s="3">
        <v>43466</v>
      </c>
      <c r="D2891" s="1">
        <v>132.37</v>
      </c>
      <c r="E2891" s="1">
        <v>4.8856010437011719</v>
      </c>
      <c r="F2891" s="1">
        <v>4.8838753700256348</v>
      </c>
      <c r="G2891" s="1">
        <v>5</v>
      </c>
      <c r="H2891" s="1">
        <v>4</v>
      </c>
      <c r="I2891" s="1">
        <f t="shared" si="129"/>
        <v>4.914675235748291</v>
      </c>
      <c r="J2891" s="1">
        <f t="shared" si="130"/>
        <v>0.99373308219867207</v>
      </c>
    </row>
    <row r="2892" spans="1:10">
      <c r="A2892" s="1">
        <v>1</v>
      </c>
      <c r="B2892" s="1" t="s">
        <v>1</v>
      </c>
      <c r="C2892" s="3">
        <v>43497</v>
      </c>
      <c r="D2892" s="1">
        <v>129.42000000000002</v>
      </c>
      <c r="E2892" s="1">
        <v>4.863062858581543</v>
      </c>
      <c r="F2892" s="1">
        <v>4.8666033744812012</v>
      </c>
      <c r="G2892" s="1">
        <v>5</v>
      </c>
      <c r="H2892" s="1">
        <v>4</v>
      </c>
      <c r="I2892" s="1">
        <f>AVERAGE(F2892:F2925)</f>
        <v>4.9170573739444512</v>
      </c>
      <c r="J2892" s="1">
        <f t="shared" si="130"/>
        <v>0.98973898500135338</v>
      </c>
    </row>
    <row r="2893" spans="1:10">
      <c r="A2893" s="1">
        <v>2</v>
      </c>
      <c r="B2893" s="1" t="s">
        <v>2</v>
      </c>
      <c r="C2893" s="3">
        <v>43497</v>
      </c>
      <c r="D2893" s="1">
        <v>133.5456170212766</v>
      </c>
      <c r="E2893" s="1">
        <v>4.8944430351257324</v>
      </c>
      <c r="F2893" s="1">
        <v>4.8965306282043457</v>
      </c>
      <c r="G2893" s="1">
        <v>4</v>
      </c>
      <c r="H2893" s="1">
        <v>3</v>
      </c>
      <c r="I2893" s="1">
        <f>I2892</f>
        <v>4.9170573739444512</v>
      </c>
      <c r="J2893" s="1">
        <f t="shared" si="130"/>
        <v>0.99582540040128942</v>
      </c>
    </row>
    <row r="2894" spans="1:10">
      <c r="A2894" s="1">
        <v>3</v>
      </c>
      <c r="B2894" s="1" t="s">
        <v>3</v>
      </c>
      <c r="C2894" s="3">
        <v>43497</v>
      </c>
      <c r="D2894" s="1">
        <v>142.87351851851849</v>
      </c>
      <c r="E2894" s="1">
        <v>4.9619598388671875</v>
      </c>
      <c r="F2894" s="1">
        <v>4.9653701782226563</v>
      </c>
      <c r="G2894" s="1">
        <v>1</v>
      </c>
      <c r="H2894" s="1">
        <v>1</v>
      </c>
      <c r="I2894" s="1">
        <f t="shared" ref="I2894:I2925" si="131">I2893</f>
        <v>4.9170573739444512</v>
      </c>
      <c r="J2894" s="1">
        <f t="shared" si="130"/>
        <v>1.0098255522773061</v>
      </c>
    </row>
    <row r="2895" spans="1:10">
      <c r="A2895" s="1">
        <v>4</v>
      </c>
      <c r="B2895" s="1" t="s">
        <v>4</v>
      </c>
      <c r="C2895" s="3">
        <v>43497</v>
      </c>
      <c r="D2895" s="1">
        <v>143.70374531835205</v>
      </c>
      <c r="E2895" s="1">
        <v>4.9677538871765137</v>
      </c>
      <c r="F2895" s="1">
        <v>4.9704699516296387</v>
      </c>
      <c r="G2895" s="1">
        <v>1</v>
      </c>
      <c r="H2895" s="1">
        <v>1</v>
      </c>
      <c r="I2895" s="1">
        <f t="shared" si="131"/>
        <v>4.9170573739444512</v>
      </c>
      <c r="J2895" s="1">
        <f t="shared" si="130"/>
        <v>1.0108627119073741</v>
      </c>
    </row>
    <row r="2896" spans="1:10">
      <c r="A2896" s="1">
        <v>5</v>
      </c>
      <c r="B2896" s="1" t="s">
        <v>5</v>
      </c>
      <c r="C2896" s="3">
        <v>43497</v>
      </c>
      <c r="D2896" s="1">
        <v>143.97999999999999</v>
      </c>
      <c r="E2896" s="1">
        <v>4.9696745872497559</v>
      </c>
      <c r="F2896" s="1">
        <v>4.9760880470275879</v>
      </c>
      <c r="G2896" s="1">
        <v>1</v>
      </c>
      <c r="H2896" s="1">
        <v>1</v>
      </c>
      <c r="I2896" s="1">
        <f t="shared" si="131"/>
        <v>4.9170573739444512</v>
      </c>
      <c r="J2896" s="1">
        <f t="shared" si="130"/>
        <v>1.0120052845825922</v>
      </c>
    </row>
    <row r="2897" spans="1:10">
      <c r="A2897" s="1">
        <v>6</v>
      </c>
      <c r="B2897" s="1" t="s">
        <v>6</v>
      </c>
      <c r="C2897" s="3">
        <v>43497</v>
      </c>
      <c r="D2897" s="1">
        <v>129.16</v>
      </c>
      <c r="E2897" s="1">
        <v>4.8610520362854004</v>
      </c>
      <c r="F2897" s="1">
        <v>4.8726425170898438</v>
      </c>
      <c r="G2897" s="1">
        <v>5</v>
      </c>
      <c r="H2897" s="1">
        <v>4</v>
      </c>
      <c r="I2897" s="1">
        <f t="shared" si="131"/>
        <v>4.9170573739444512</v>
      </c>
      <c r="J2897" s="1">
        <f t="shared" si="130"/>
        <v>0.99096718759273339</v>
      </c>
    </row>
    <row r="2898" spans="1:10">
      <c r="A2898" s="1">
        <v>7</v>
      </c>
      <c r="B2898" s="1" t="s">
        <v>7</v>
      </c>
      <c r="C2898" s="3">
        <v>43497</v>
      </c>
      <c r="D2898" s="1">
        <v>134.0975</v>
      </c>
      <c r="E2898" s="1">
        <v>4.8985671997070313</v>
      </c>
      <c r="F2898" s="1">
        <v>4.8993287086486816</v>
      </c>
      <c r="G2898" s="1">
        <v>4</v>
      </c>
      <c r="H2898" s="1">
        <v>3</v>
      </c>
      <c r="I2898" s="1">
        <f t="shared" si="131"/>
        <v>4.9170573739444512</v>
      </c>
      <c r="J2898" s="1">
        <f t="shared" si="130"/>
        <v>0.99639445628808121</v>
      </c>
    </row>
    <row r="2899" spans="1:10">
      <c r="A2899" s="1">
        <v>8</v>
      </c>
      <c r="B2899" s="1" t="s">
        <v>8</v>
      </c>
      <c r="C2899" s="3">
        <v>43497</v>
      </c>
      <c r="D2899" s="1">
        <v>135.93</v>
      </c>
      <c r="E2899" s="1">
        <v>4.912139892578125</v>
      </c>
      <c r="F2899" s="1">
        <v>4.9136238098144531</v>
      </c>
      <c r="G2899" s="1">
        <v>3</v>
      </c>
      <c r="H2899" s="1">
        <v>2</v>
      </c>
      <c r="I2899" s="1">
        <f t="shared" si="131"/>
        <v>4.9170573739444512</v>
      </c>
      <c r="J2899" s="1">
        <f t="shared" si="130"/>
        <v>0.99930170346431335</v>
      </c>
    </row>
    <row r="2900" spans="1:10">
      <c r="A2900" s="1">
        <v>9</v>
      </c>
      <c r="B2900" s="1" t="s">
        <v>9</v>
      </c>
      <c r="C2900" s="3">
        <v>43497</v>
      </c>
      <c r="D2900" s="1">
        <v>133.44399999999999</v>
      </c>
      <c r="E2900" s="1">
        <v>4.8936820030212402</v>
      </c>
      <c r="F2900" s="1">
        <v>4.9001750946044922</v>
      </c>
      <c r="G2900" s="1">
        <v>4</v>
      </c>
      <c r="H2900" s="1">
        <v>3</v>
      </c>
      <c r="I2900" s="1">
        <f t="shared" si="131"/>
        <v>4.9170573739444512</v>
      </c>
      <c r="J2900" s="1">
        <f t="shared" si="130"/>
        <v>0.99656658890550709</v>
      </c>
    </row>
    <row r="2901" spans="1:10">
      <c r="A2901" s="1">
        <v>10</v>
      </c>
      <c r="B2901" s="1" t="s">
        <v>10</v>
      </c>
      <c r="C2901" s="3">
        <v>43497</v>
      </c>
      <c r="D2901" s="1">
        <v>133.82476499189627</v>
      </c>
      <c r="E2901" s="1">
        <v>4.8965311050415039</v>
      </c>
      <c r="F2901" s="1">
        <v>4.9001502990722656</v>
      </c>
      <c r="G2901" s="1">
        <v>4</v>
      </c>
      <c r="H2901" s="1">
        <v>3</v>
      </c>
      <c r="I2901" s="1">
        <f t="shared" si="131"/>
        <v>4.9170573739444512</v>
      </c>
      <c r="J2901" s="1">
        <f t="shared" si="130"/>
        <v>0.99656154614713743</v>
      </c>
    </row>
    <row r="2902" spans="1:10">
      <c r="A2902" s="1">
        <v>11</v>
      </c>
      <c r="B2902" s="1" t="s">
        <v>11</v>
      </c>
      <c r="C2902" s="3">
        <v>43497</v>
      </c>
      <c r="D2902" s="1">
        <v>132.92635944700459</v>
      </c>
      <c r="E2902" s="1">
        <v>4.8897953033447266</v>
      </c>
      <c r="F2902" s="1">
        <v>4.8959689140319824</v>
      </c>
      <c r="G2902" s="1">
        <v>4</v>
      </c>
      <c r="H2902" s="1">
        <v>3</v>
      </c>
      <c r="I2902" s="1">
        <f t="shared" si="131"/>
        <v>4.9170573739444512</v>
      </c>
      <c r="J2902" s="1">
        <f t="shared" si="130"/>
        <v>0.99571116252899206</v>
      </c>
    </row>
    <row r="2903" spans="1:10">
      <c r="A2903" s="1">
        <v>12</v>
      </c>
      <c r="B2903" s="1" t="s">
        <v>12</v>
      </c>
      <c r="C2903" s="3">
        <v>43497</v>
      </c>
      <c r="D2903" s="1">
        <v>134.02426245210728</v>
      </c>
      <c r="E2903" s="1">
        <v>4.8980207443237305</v>
      </c>
      <c r="F2903" s="1">
        <v>4.8992300033569336</v>
      </c>
      <c r="G2903" s="1">
        <v>4</v>
      </c>
      <c r="H2903" s="1">
        <v>3</v>
      </c>
      <c r="I2903" s="1">
        <f t="shared" si="131"/>
        <v>4.9170573739444512</v>
      </c>
      <c r="J2903" s="1">
        <f t="shared" si="130"/>
        <v>0.99637438223072505</v>
      </c>
    </row>
    <row r="2904" spans="1:10">
      <c r="A2904" s="1">
        <v>13</v>
      </c>
      <c r="B2904" s="1" t="s">
        <v>13</v>
      </c>
      <c r="C2904" s="3">
        <v>43497</v>
      </c>
      <c r="D2904" s="1">
        <v>145.61367187499999</v>
      </c>
      <c r="E2904" s="1">
        <v>4.98095703125</v>
      </c>
      <c r="F2904" s="1">
        <v>4.9758782386779785</v>
      </c>
      <c r="G2904" s="1">
        <v>1</v>
      </c>
      <c r="H2904" s="1">
        <v>1</v>
      </c>
      <c r="I2904" s="1">
        <f t="shared" si="131"/>
        <v>4.9170573739444512</v>
      </c>
      <c r="J2904" s="1">
        <f t="shared" si="130"/>
        <v>1.0119626150886951</v>
      </c>
    </row>
    <row r="2905" spans="1:10">
      <c r="A2905" s="1">
        <v>14</v>
      </c>
      <c r="B2905" s="1" t="s">
        <v>14</v>
      </c>
      <c r="C2905" s="3">
        <v>43497</v>
      </c>
      <c r="D2905" s="1">
        <v>135.44704697986575</v>
      </c>
      <c r="E2905" s="1">
        <v>4.9085807800292969</v>
      </c>
      <c r="F2905" s="1">
        <v>4.9136710166931152</v>
      </c>
      <c r="G2905" s="1">
        <v>3</v>
      </c>
      <c r="H2905" s="1">
        <v>2</v>
      </c>
      <c r="I2905" s="1">
        <f t="shared" si="131"/>
        <v>4.9170573739444512</v>
      </c>
      <c r="J2905" s="1">
        <f t="shared" si="130"/>
        <v>0.99931130410044022</v>
      </c>
    </row>
    <row r="2906" spans="1:10">
      <c r="A2906" s="1">
        <v>15</v>
      </c>
      <c r="B2906" s="1" t="s">
        <v>15</v>
      </c>
      <c r="C2906" s="3">
        <v>43497</v>
      </c>
      <c r="D2906" s="1">
        <v>134.71971830985916</v>
      </c>
      <c r="E2906" s="1">
        <v>4.9031963348388672</v>
      </c>
      <c r="F2906" s="1">
        <v>4.9003863334655762</v>
      </c>
      <c r="G2906" s="1">
        <v>4</v>
      </c>
      <c r="H2906" s="1">
        <v>3</v>
      </c>
      <c r="I2906" s="1">
        <f t="shared" si="131"/>
        <v>4.9170573739444512</v>
      </c>
      <c r="J2906" s="1">
        <f t="shared" si="130"/>
        <v>0.99660954932777168</v>
      </c>
    </row>
    <row r="2907" spans="1:10">
      <c r="A2907" s="1">
        <v>16</v>
      </c>
      <c r="B2907" s="1" t="s">
        <v>16</v>
      </c>
      <c r="C2907" s="3">
        <v>43497</v>
      </c>
      <c r="D2907" s="1">
        <v>139.2086956521739</v>
      </c>
      <c r="E2907" s="1">
        <v>4.93597412109375</v>
      </c>
      <c r="F2907" s="1">
        <v>4.9343719482421875</v>
      </c>
      <c r="G2907" s="1">
        <v>2</v>
      </c>
      <c r="H2907" s="1">
        <v>2</v>
      </c>
      <c r="I2907" s="1">
        <f t="shared" si="131"/>
        <v>4.9170573739444512</v>
      </c>
      <c r="J2907" s="1">
        <f t="shared" si="130"/>
        <v>1.0035213285062499</v>
      </c>
    </row>
    <row r="2908" spans="1:10">
      <c r="A2908" s="1">
        <v>17</v>
      </c>
      <c r="B2908" s="1" t="s">
        <v>17</v>
      </c>
      <c r="C2908" s="3">
        <v>43497</v>
      </c>
      <c r="D2908" s="1">
        <v>148.78</v>
      </c>
      <c r="E2908" s="1">
        <v>5.0024685859680176</v>
      </c>
      <c r="F2908" s="1">
        <v>4.9901280403137207</v>
      </c>
      <c r="G2908" s="1">
        <v>1</v>
      </c>
      <c r="H2908" s="1">
        <v>1</v>
      </c>
      <c r="I2908" s="1">
        <f t="shared" si="131"/>
        <v>4.9170573739444512</v>
      </c>
      <c r="J2908" s="1">
        <f t="shared" si="130"/>
        <v>1.0148606495332904</v>
      </c>
    </row>
    <row r="2909" spans="1:10">
      <c r="A2909" s="1">
        <v>18</v>
      </c>
      <c r="B2909" s="1" t="s">
        <v>18</v>
      </c>
      <c r="C2909" s="3">
        <v>43497</v>
      </c>
      <c r="D2909" s="1">
        <v>137.00320284697509</v>
      </c>
      <c r="E2909" s="1">
        <v>4.9200043678283691</v>
      </c>
      <c r="F2909" s="1">
        <v>4.9173150062561035</v>
      </c>
      <c r="G2909" s="1">
        <v>3</v>
      </c>
      <c r="H2909" s="1">
        <v>2</v>
      </c>
      <c r="I2909" s="1">
        <f t="shared" si="131"/>
        <v>4.9170573739444512</v>
      </c>
      <c r="J2909" s="1">
        <f t="shared" si="130"/>
        <v>1.0000523956285354</v>
      </c>
    </row>
    <row r="2910" spans="1:10">
      <c r="A2910" s="1">
        <v>19</v>
      </c>
      <c r="B2910" s="1" t="s">
        <v>19</v>
      </c>
      <c r="C2910" s="3">
        <v>43497</v>
      </c>
      <c r="D2910" s="1">
        <v>135.691269035533</v>
      </c>
      <c r="E2910" s="1">
        <v>4.9103822708129883</v>
      </c>
      <c r="F2910" s="1">
        <v>4.921292781829834</v>
      </c>
      <c r="G2910" s="1">
        <v>3</v>
      </c>
      <c r="H2910" s="1">
        <v>2</v>
      </c>
      <c r="I2910" s="1">
        <f t="shared" si="131"/>
        <v>4.9170573739444512</v>
      </c>
      <c r="J2910" s="1">
        <f t="shared" si="130"/>
        <v>1.0008613704423761</v>
      </c>
    </row>
    <row r="2911" spans="1:10">
      <c r="A2911" s="1">
        <v>20</v>
      </c>
      <c r="B2911" s="1" t="s">
        <v>20</v>
      </c>
      <c r="C2911" s="3">
        <v>43497</v>
      </c>
      <c r="D2911" s="1">
        <v>139.03</v>
      </c>
      <c r="E2911" s="1">
        <v>4.9346895217895508</v>
      </c>
      <c r="F2911" s="1">
        <v>4.9333333969116211</v>
      </c>
      <c r="G2911" s="1">
        <v>2</v>
      </c>
      <c r="H2911" s="1">
        <v>2</v>
      </c>
      <c r="I2911" s="1">
        <f t="shared" si="131"/>
        <v>4.9170573739444512</v>
      </c>
      <c r="J2911" s="1">
        <f t="shared" si="130"/>
        <v>1.0033101145114589</v>
      </c>
    </row>
    <row r="2912" spans="1:10">
      <c r="A2912" s="1">
        <v>21</v>
      </c>
      <c r="B2912" s="1" t="s">
        <v>21</v>
      </c>
      <c r="C2912" s="3">
        <v>43497</v>
      </c>
      <c r="D2912" s="1">
        <v>133.26301587301586</v>
      </c>
      <c r="E2912" s="1">
        <v>4.8923249244689941</v>
      </c>
      <c r="F2912" s="1">
        <v>4.8924942016601563</v>
      </c>
      <c r="G2912" s="1">
        <v>4</v>
      </c>
      <c r="H2912" s="1">
        <v>3</v>
      </c>
      <c r="I2912" s="1">
        <f t="shared" si="131"/>
        <v>4.9170573739444512</v>
      </c>
      <c r="J2912" s="1">
        <f t="shared" si="130"/>
        <v>0.99500449752438203</v>
      </c>
    </row>
    <row r="2913" spans="1:10">
      <c r="A2913" s="1">
        <v>22</v>
      </c>
      <c r="B2913" s="1" t="s">
        <v>22</v>
      </c>
      <c r="C2913" s="3">
        <v>43497</v>
      </c>
      <c r="D2913" s="1">
        <v>134.22807017543857</v>
      </c>
      <c r="E2913" s="1">
        <v>4.8995404243469238</v>
      </c>
      <c r="F2913" s="1">
        <v>4.8989176750183105</v>
      </c>
      <c r="G2913" s="1">
        <v>4</v>
      </c>
      <c r="H2913" s="1">
        <v>3</v>
      </c>
      <c r="I2913" s="1">
        <f t="shared" si="131"/>
        <v>4.9170573739444512</v>
      </c>
      <c r="J2913" s="1">
        <f t="shared" si="130"/>
        <v>0.99631086287049175</v>
      </c>
    </row>
    <row r="2914" spans="1:10">
      <c r="A2914" s="1">
        <v>23</v>
      </c>
      <c r="B2914" s="1" t="s">
        <v>23</v>
      </c>
      <c r="C2914" s="3">
        <v>43497</v>
      </c>
      <c r="D2914" s="1">
        <v>134.29779411764707</v>
      </c>
      <c r="E2914" s="1">
        <v>4.900059700012207</v>
      </c>
      <c r="F2914" s="1">
        <v>4.8961739540100098</v>
      </c>
      <c r="G2914" s="1">
        <v>4</v>
      </c>
      <c r="H2914" s="1">
        <v>3</v>
      </c>
      <c r="I2914" s="1">
        <f t="shared" si="131"/>
        <v>4.9170573739444512</v>
      </c>
      <c r="J2914" s="1">
        <f t="shared" si="130"/>
        <v>0.99575286226166426</v>
      </c>
    </row>
    <row r="2915" spans="1:10">
      <c r="A2915" s="1">
        <v>24</v>
      </c>
      <c r="B2915" s="1" t="s">
        <v>24</v>
      </c>
      <c r="C2915" s="3">
        <v>43497</v>
      </c>
      <c r="D2915" s="1">
        <v>140.15459016393442</v>
      </c>
      <c r="E2915" s="1">
        <v>4.9427461624145508</v>
      </c>
      <c r="F2915" s="1">
        <v>4.9336457252502441</v>
      </c>
      <c r="G2915" s="1">
        <v>2</v>
      </c>
      <c r="H2915" s="1">
        <v>2</v>
      </c>
      <c r="I2915" s="1">
        <f t="shared" si="131"/>
        <v>4.9170573739444512</v>
      </c>
      <c r="J2915" s="1">
        <f t="shared" si="130"/>
        <v>1.0033736338716923</v>
      </c>
    </row>
    <row r="2916" spans="1:10">
      <c r="A2916" s="1">
        <v>25</v>
      </c>
      <c r="B2916" s="1" t="s">
        <v>25</v>
      </c>
      <c r="C2916" s="3">
        <v>43497</v>
      </c>
      <c r="D2916" s="1">
        <v>136.14613043478261</v>
      </c>
      <c r="E2916" s="1">
        <v>4.9137287139892578</v>
      </c>
      <c r="F2916" s="1">
        <v>4.9249048233032227</v>
      </c>
      <c r="G2916" s="1">
        <v>3</v>
      </c>
      <c r="H2916" s="1">
        <v>2</v>
      </c>
      <c r="I2916" s="1">
        <f t="shared" si="131"/>
        <v>4.9170573739444512</v>
      </c>
      <c r="J2916" s="1">
        <f t="shared" si="130"/>
        <v>1.0015959645702641</v>
      </c>
    </row>
    <row r="2917" spans="1:10">
      <c r="A2917" s="1">
        <v>26</v>
      </c>
      <c r="B2917" s="1" t="s">
        <v>26</v>
      </c>
      <c r="C2917" s="3">
        <v>43497</v>
      </c>
      <c r="D2917" s="1">
        <v>132.06</v>
      </c>
      <c r="E2917" s="1">
        <v>4.8832564353942871</v>
      </c>
      <c r="F2917" s="1">
        <v>4.8894634246826172</v>
      </c>
      <c r="G2917" s="1">
        <v>4</v>
      </c>
      <c r="H2917" s="1">
        <v>3</v>
      </c>
      <c r="I2917" s="1">
        <f t="shared" si="131"/>
        <v>4.9170573739444512</v>
      </c>
      <c r="J2917" s="1">
        <f t="shared" si="130"/>
        <v>0.99438811728981347</v>
      </c>
    </row>
    <row r="2918" spans="1:10">
      <c r="A2918" s="1">
        <v>27</v>
      </c>
      <c r="B2918" s="1" t="s">
        <v>27</v>
      </c>
      <c r="C2918" s="3">
        <v>43497</v>
      </c>
      <c r="D2918" s="1">
        <v>136.36012158054714</v>
      </c>
      <c r="E2918" s="1">
        <v>4.9152994155883789</v>
      </c>
      <c r="F2918" s="1">
        <v>4.9172945022583008</v>
      </c>
      <c r="G2918" s="1">
        <v>2</v>
      </c>
      <c r="H2918" s="1">
        <v>2</v>
      </c>
      <c r="I2918" s="1">
        <f t="shared" si="131"/>
        <v>4.9170573739444512</v>
      </c>
      <c r="J2918" s="1">
        <f t="shared" si="130"/>
        <v>1.0000482256552681</v>
      </c>
    </row>
    <row r="2919" spans="1:10">
      <c r="A2919" s="1">
        <v>28</v>
      </c>
      <c r="B2919" s="1" t="s">
        <v>28</v>
      </c>
      <c r="C2919" s="3">
        <v>43497</v>
      </c>
      <c r="D2919" s="1">
        <v>141.04</v>
      </c>
      <c r="E2919" s="1">
        <v>4.9490437507629395</v>
      </c>
      <c r="F2919" s="1">
        <v>4.9424738883972168</v>
      </c>
      <c r="G2919" s="1">
        <v>2</v>
      </c>
      <c r="H2919" s="1">
        <v>2</v>
      </c>
      <c r="I2919" s="1">
        <f t="shared" si="131"/>
        <v>4.9170573739444512</v>
      </c>
      <c r="J2919" s="1">
        <f t="shared" si="130"/>
        <v>1.0051690498035366</v>
      </c>
    </row>
    <row r="2920" spans="1:10">
      <c r="A2920" s="1">
        <v>29</v>
      </c>
      <c r="B2920" s="1" t="s">
        <v>29</v>
      </c>
      <c r="C2920" s="3">
        <v>43497</v>
      </c>
      <c r="D2920" s="1">
        <v>131.26791666666668</v>
      </c>
      <c r="E2920" s="1">
        <v>4.8772401809692383</v>
      </c>
      <c r="F2920" s="1">
        <v>4.8833208084106445</v>
      </c>
      <c r="G2920" s="1">
        <v>5</v>
      </c>
      <c r="H2920" s="1">
        <v>4</v>
      </c>
      <c r="I2920" s="1">
        <f t="shared" si="131"/>
        <v>4.9170573739444512</v>
      </c>
      <c r="J2920" s="1">
        <f t="shared" si="130"/>
        <v>0.99313887087985242</v>
      </c>
    </row>
    <row r="2921" spans="1:10">
      <c r="A2921" s="1">
        <v>30</v>
      </c>
      <c r="B2921" s="1" t="s">
        <v>30</v>
      </c>
      <c r="C2921" s="3">
        <v>43497</v>
      </c>
      <c r="D2921" s="1">
        <v>134.36000000000001</v>
      </c>
      <c r="E2921" s="1">
        <v>4.9005227088928223</v>
      </c>
      <c r="F2921" s="1">
        <v>4.9016265869140625</v>
      </c>
      <c r="G2921" s="1">
        <v>4</v>
      </c>
      <c r="H2921" s="1">
        <v>3</v>
      </c>
      <c r="I2921" s="1">
        <f t="shared" si="131"/>
        <v>4.9170573739444512</v>
      </c>
      <c r="J2921" s="1">
        <f t="shared" si="130"/>
        <v>0.99686178422237726</v>
      </c>
    </row>
    <row r="2922" spans="1:10">
      <c r="A2922" s="1">
        <v>31</v>
      </c>
      <c r="B2922" s="1" t="s">
        <v>31</v>
      </c>
      <c r="C2922" s="3">
        <v>43497</v>
      </c>
      <c r="D2922" s="1">
        <v>138.403595505618</v>
      </c>
      <c r="E2922" s="1">
        <v>4.9301738739013672</v>
      </c>
      <c r="F2922" s="1">
        <v>4.9394145011901855</v>
      </c>
      <c r="G2922" s="1">
        <v>2</v>
      </c>
      <c r="H2922" s="1">
        <v>2</v>
      </c>
      <c r="I2922" s="1">
        <f t="shared" si="131"/>
        <v>4.9170573739444512</v>
      </c>
      <c r="J2922" s="1">
        <f t="shared" si="130"/>
        <v>1.0045468510016184</v>
      </c>
    </row>
    <row r="2923" spans="1:10">
      <c r="A2923" s="1">
        <v>32</v>
      </c>
      <c r="B2923" s="1" t="s">
        <v>32</v>
      </c>
      <c r="C2923" s="3">
        <v>43497</v>
      </c>
      <c r="D2923" s="1">
        <v>131.91451178451177</v>
      </c>
      <c r="E2923" s="1">
        <v>4.8821539878845215</v>
      </c>
      <c r="F2923" s="1">
        <v>4.8869156837463379</v>
      </c>
      <c r="G2923" s="1">
        <v>4</v>
      </c>
      <c r="H2923" s="1">
        <v>3</v>
      </c>
      <c r="I2923" s="1">
        <f t="shared" si="131"/>
        <v>4.9170573739444512</v>
      </c>
      <c r="J2923" s="1">
        <f t="shared" si="130"/>
        <v>0.99386997386733078</v>
      </c>
    </row>
    <row r="2924" spans="1:10">
      <c r="A2924" s="1">
        <v>33</v>
      </c>
      <c r="B2924" s="1" t="s">
        <v>33</v>
      </c>
      <c r="C2924" s="3">
        <v>43497</v>
      </c>
      <c r="D2924" s="1">
        <v>138.20817226890759</v>
      </c>
      <c r="E2924" s="1">
        <v>4.9287610054016113</v>
      </c>
      <c r="F2924" s="1">
        <v>4.944523811340332</v>
      </c>
      <c r="G2924" s="1">
        <v>2</v>
      </c>
      <c r="H2924" s="1">
        <v>2</v>
      </c>
      <c r="I2924" s="1">
        <f t="shared" si="131"/>
        <v>4.9170573739444512</v>
      </c>
      <c r="J2924" s="1">
        <f t="shared" si="130"/>
        <v>1.005585950154136</v>
      </c>
    </row>
    <row r="2925" spans="1:10">
      <c r="A2925" s="1">
        <v>34</v>
      </c>
      <c r="B2925" s="1" t="s">
        <v>34</v>
      </c>
      <c r="C2925" s="3">
        <v>43497</v>
      </c>
      <c r="D2925" s="1">
        <v>132.26</v>
      </c>
      <c r="E2925" s="1">
        <v>4.8847699165344238</v>
      </c>
      <c r="F2925" s="1">
        <v>4.8862228393554688</v>
      </c>
      <c r="G2925" s="1">
        <v>5</v>
      </c>
      <c r="H2925" s="1">
        <v>4</v>
      </c>
      <c r="I2925" s="1">
        <f t="shared" si="131"/>
        <v>4.9170573739444512</v>
      </c>
      <c r="J2925" s="1">
        <f t="shared" si="130"/>
        <v>0.99372906756134771</v>
      </c>
    </row>
    <row r="2926" spans="1:10">
      <c r="A2926" s="1">
        <v>1</v>
      </c>
      <c r="B2926" s="1" t="s">
        <v>1</v>
      </c>
      <c r="C2926" s="3">
        <v>43525</v>
      </c>
      <c r="D2926" s="1">
        <v>128.98444444444445</v>
      </c>
      <c r="E2926" s="1">
        <v>4.8596916198730469</v>
      </c>
      <c r="F2926" s="1">
        <v>4.8688216209411621</v>
      </c>
      <c r="G2926" s="1">
        <v>5</v>
      </c>
      <c r="H2926" s="1">
        <v>4</v>
      </c>
      <c r="I2926" s="1">
        <f>AVERAGE(F2926:F2959)</f>
        <v>4.9194325559279495</v>
      </c>
      <c r="J2926" s="1">
        <f t="shared" si="130"/>
        <v>0.98971203804272079</v>
      </c>
    </row>
    <row r="2927" spans="1:10">
      <c r="A2927" s="1">
        <v>2</v>
      </c>
      <c r="B2927" s="1" t="s">
        <v>2</v>
      </c>
      <c r="C2927" s="3">
        <v>43525</v>
      </c>
      <c r="D2927" s="1">
        <v>133.88714893617021</v>
      </c>
      <c r="E2927" s="1">
        <v>4.8969974517822266</v>
      </c>
      <c r="F2927" s="1">
        <v>4.8987321853637695</v>
      </c>
      <c r="G2927" s="1">
        <v>4</v>
      </c>
      <c r="H2927" s="1">
        <v>3</v>
      </c>
      <c r="I2927" s="1">
        <f>I2926</f>
        <v>4.9194325559279495</v>
      </c>
      <c r="J2927" s="1">
        <f t="shared" si="130"/>
        <v>0.99579212229686209</v>
      </c>
    </row>
    <row r="2928" spans="1:10">
      <c r="A2928" s="1">
        <v>3</v>
      </c>
      <c r="B2928" s="1" t="s">
        <v>3</v>
      </c>
      <c r="C2928" s="3">
        <v>43525</v>
      </c>
      <c r="D2928" s="1">
        <v>142.31074074074073</v>
      </c>
      <c r="E2928" s="1">
        <v>4.9580130577087402</v>
      </c>
      <c r="F2928" s="1">
        <v>4.9681119918823242</v>
      </c>
      <c r="G2928" s="1">
        <v>1</v>
      </c>
      <c r="H2928" s="1">
        <v>1</v>
      </c>
      <c r="I2928" s="1">
        <f t="shared" ref="I2928:I2959" si="132">I2927</f>
        <v>4.9194325559279495</v>
      </c>
      <c r="J2928" s="1">
        <f t="shared" si="130"/>
        <v>1.0098953355698952</v>
      </c>
    </row>
    <row r="2929" spans="1:10">
      <c r="A2929" s="1">
        <v>4</v>
      </c>
      <c r="B2929" s="1" t="s">
        <v>4</v>
      </c>
      <c r="C2929" s="3">
        <v>43525</v>
      </c>
      <c r="D2929" s="1">
        <v>143.81337078651686</v>
      </c>
      <c r="E2929" s="1">
        <v>4.9685163497924805</v>
      </c>
      <c r="F2929" s="1">
        <v>4.9732227325439453</v>
      </c>
      <c r="G2929" s="1">
        <v>1</v>
      </c>
      <c r="H2929" s="1">
        <v>1</v>
      </c>
      <c r="I2929" s="1">
        <f t="shared" si="132"/>
        <v>4.9194325559279495</v>
      </c>
      <c r="J2929" s="1">
        <f t="shared" si="130"/>
        <v>1.0109342238163583</v>
      </c>
    </row>
    <row r="2930" spans="1:10">
      <c r="A2930" s="1">
        <v>5</v>
      </c>
      <c r="B2930" s="1" t="s">
        <v>5</v>
      </c>
      <c r="C2930" s="3">
        <v>43525</v>
      </c>
      <c r="D2930" s="1">
        <v>143.65</v>
      </c>
      <c r="E2930" s="1">
        <v>4.9673795700073242</v>
      </c>
      <c r="F2930" s="1">
        <v>4.9783883094787598</v>
      </c>
      <c r="G2930" s="1">
        <v>1</v>
      </c>
      <c r="H2930" s="1">
        <v>1</v>
      </c>
      <c r="I2930" s="1">
        <f t="shared" si="132"/>
        <v>4.9194325559279495</v>
      </c>
      <c r="J2930" s="1">
        <f t="shared" si="130"/>
        <v>1.0119842589324186</v>
      </c>
    </row>
    <row r="2931" spans="1:10">
      <c r="A2931" s="1">
        <v>6</v>
      </c>
      <c r="B2931" s="1" t="s">
        <v>6</v>
      </c>
      <c r="C2931" s="3">
        <v>43525</v>
      </c>
      <c r="D2931" s="1">
        <v>129.28</v>
      </c>
      <c r="E2931" s="1">
        <v>4.8619804382324219</v>
      </c>
      <c r="F2931" s="1">
        <v>4.8748502731323242</v>
      </c>
      <c r="G2931" s="1">
        <v>5</v>
      </c>
      <c r="H2931" s="1">
        <v>4</v>
      </c>
      <c r="I2931" s="1">
        <f t="shared" si="132"/>
        <v>4.9194325559279495</v>
      </c>
      <c r="J2931" s="1">
        <f t="shared" si="130"/>
        <v>0.99093751519331164</v>
      </c>
    </row>
    <row r="2932" spans="1:10">
      <c r="A2932" s="1">
        <v>7</v>
      </c>
      <c r="B2932" s="1" t="s">
        <v>7</v>
      </c>
      <c r="C2932" s="3">
        <v>43525</v>
      </c>
      <c r="D2932" s="1">
        <v>133.35249999999999</v>
      </c>
      <c r="E2932" s="1">
        <v>4.8929958343505859</v>
      </c>
      <c r="F2932" s="1">
        <v>4.9017891883850098</v>
      </c>
      <c r="G2932" s="1">
        <v>4</v>
      </c>
      <c r="H2932" s="1">
        <v>3</v>
      </c>
      <c r="I2932" s="1">
        <f t="shared" si="132"/>
        <v>4.9194325559279495</v>
      </c>
      <c r="J2932" s="1">
        <f t="shared" si="130"/>
        <v>0.99641353604458316</v>
      </c>
    </row>
    <row r="2933" spans="1:10">
      <c r="A2933" s="1">
        <v>8</v>
      </c>
      <c r="B2933" s="1" t="s">
        <v>8</v>
      </c>
      <c r="C2933" s="3">
        <v>43525</v>
      </c>
      <c r="D2933" s="1">
        <v>136.12</v>
      </c>
      <c r="E2933" s="1">
        <v>4.9135370254516602</v>
      </c>
      <c r="F2933" s="1">
        <v>4.9162440299987793</v>
      </c>
      <c r="G2933" s="1">
        <v>3</v>
      </c>
      <c r="H2933" s="1">
        <v>2</v>
      </c>
      <c r="I2933" s="1">
        <f t="shared" si="132"/>
        <v>4.9194325559279495</v>
      </c>
      <c r="J2933" s="1">
        <f t="shared" si="130"/>
        <v>0.99935185087041634</v>
      </c>
    </row>
    <row r="2934" spans="1:10">
      <c r="A2934" s="1">
        <v>9</v>
      </c>
      <c r="B2934" s="1" t="s">
        <v>9</v>
      </c>
      <c r="C2934" s="3">
        <v>43525</v>
      </c>
      <c r="D2934" s="1">
        <v>133.886</v>
      </c>
      <c r="E2934" s="1">
        <v>4.8969888687133789</v>
      </c>
      <c r="F2934" s="1">
        <v>4.9024348258972168</v>
      </c>
      <c r="G2934" s="1">
        <v>4</v>
      </c>
      <c r="H2934" s="1">
        <v>3</v>
      </c>
      <c r="I2934" s="1">
        <f t="shared" si="132"/>
        <v>4.9194325559279495</v>
      </c>
      <c r="J2934" s="1">
        <f t="shared" si="130"/>
        <v>0.99654477831792809</v>
      </c>
    </row>
    <row r="2935" spans="1:10">
      <c r="A2935" s="1">
        <v>10</v>
      </c>
      <c r="B2935" s="1" t="s">
        <v>10</v>
      </c>
      <c r="C2935" s="3">
        <v>43525</v>
      </c>
      <c r="D2935" s="1">
        <v>133.95722852512156</v>
      </c>
      <c r="E2935" s="1">
        <v>4.8975205421447754</v>
      </c>
      <c r="F2935" s="1">
        <v>4.9028687477111816</v>
      </c>
      <c r="G2935" s="1">
        <v>4</v>
      </c>
      <c r="H2935" s="1">
        <v>3</v>
      </c>
      <c r="I2935" s="1">
        <f t="shared" si="132"/>
        <v>4.9194325559279495</v>
      </c>
      <c r="J2935" s="1">
        <f t="shared" si="130"/>
        <v>0.99663298398169753</v>
      </c>
    </row>
    <row r="2936" spans="1:10">
      <c r="A2936" s="1">
        <v>11</v>
      </c>
      <c r="B2936" s="1" t="s">
        <v>11</v>
      </c>
      <c r="C2936" s="3">
        <v>43525</v>
      </c>
      <c r="D2936" s="1">
        <v>133.32204301075265</v>
      </c>
      <c r="E2936" s="1">
        <v>4.8927674293518066</v>
      </c>
      <c r="F2936" s="1">
        <v>4.8982195854187012</v>
      </c>
      <c r="G2936" s="1">
        <v>4</v>
      </c>
      <c r="H2936" s="1">
        <v>3</v>
      </c>
      <c r="I2936" s="1">
        <f t="shared" si="132"/>
        <v>4.9194325559279495</v>
      </c>
      <c r="J2936" s="1">
        <f t="shared" si="130"/>
        <v>0.99568792329845313</v>
      </c>
    </row>
    <row r="2937" spans="1:10">
      <c r="A2937" s="1">
        <v>12</v>
      </c>
      <c r="B2937" s="1" t="s">
        <v>12</v>
      </c>
      <c r="C2937" s="3">
        <v>43525</v>
      </c>
      <c r="D2937" s="1">
        <v>134.24487547892721</v>
      </c>
      <c r="E2937" s="1">
        <v>4.899665355682373</v>
      </c>
      <c r="F2937" s="1">
        <v>4.901364803314209</v>
      </c>
      <c r="G2937" s="1">
        <v>4</v>
      </c>
      <c r="H2937" s="1">
        <v>3</v>
      </c>
      <c r="I2937" s="1">
        <f t="shared" si="132"/>
        <v>4.9194325559279495</v>
      </c>
      <c r="J2937" s="1">
        <f t="shared" si="130"/>
        <v>0.99632726896683055</v>
      </c>
    </row>
    <row r="2938" spans="1:10">
      <c r="A2938" s="1">
        <v>13</v>
      </c>
      <c r="B2938" s="1" t="s">
        <v>13</v>
      </c>
      <c r="C2938" s="3">
        <v>43525</v>
      </c>
      <c r="D2938" s="1">
        <v>145.23484375000001</v>
      </c>
      <c r="E2938" s="1">
        <v>4.9783520698547363</v>
      </c>
      <c r="F2938" s="1">
        <v>4.9784536361694336</v>
      </c>
      <c r="G2938" s="1">
        <v>1</v>
      </c>
      <c r="H2938" s="1">
        <v>1</v>
      </c>
      <c r="I2938" s="1">
        <f t="shared" si="132"/>
        <v>4.9194325559279495</v>
      </c>
      <c r="J2938" s="1">
        <f t="shared" si="130"/>
        <v>1.0119975382466344</v>
      </c>
    </row>
    <row r="2939" spans="1:10">
      <c r="A2939" s="1">
        <v>14</v>
      </c>
      <c r="B2939" s="1" t="s">
        <v>14</v>
      </c>
      <c r="C2939" s="3">
        <v>43525</v>
      </c>
      <c r="D2939" s="1">
        <v>135.78785234899325</v>
      </c>
      <c r="E2939" s="1">
        <v>4.9110937118530273</v>
      </c>
      <c r="F2939" s="1">
        <v>4.9163875579833984</v>
      </c>
      <c r="G2939" s="1">
        <v>3</v>
      </c>
      <c r="H2939" s="1">
        <v>2</v>
      </c>
      <c r="I2939" s="1">
        <f t="shared" si="132"/>
        <v>4.9194325559279495</v>
      </c>
      <c r="J2939" s="1">
        <f t="shared" si="130"/>
        <v>0.99938102658997086</v>
      </c>
    </row>
    <row r="2940" spans="1:10">
      <c r="A2940" s="1">
        <v>15</v>
      </c>
      <c r="B2940" s="1" t="s">
        <v>15</v>
      </c>
      <c r="C2940" s="3">
        <v>43525</v>
      </c>
      <c r="D2940" s="1">
        <v>134.69028169014086</v>
      </c>
      <c r="E2940" s="1">
        <v>4.9029779434204102</v>
      </c>
      <c r="F2940" s="1">
        <v>4.9029746055603027</v>
      </c>
      <c r="G2940" s="1">
        <v>4</v>
      </c>
      <c r="H2940" s="1">
        <v>3</v>
      </c>
      <c r="I2940" s="1">
        <f t="shared" si="132"/>
        <v>4.9194325559279495</v>
      </c>
      <c r="J2940" s="1">
        <f t="shared" si="130"/>
        <v>0.99665450228648533</v>
      </c>
    </row>
    <row r="2941" spans="1:10">
      <c r="A2941" s="1">
        <v>16</v>
      </c>
      <c r="B2941" s="1" t="s">
        <v>16</v>
      </c>
      <c r="C2941" s="3">
        <v>43525</v>
      </c>
      <c r="D2941" s="1">
        <v>138.95434782608694</v>
      </c>
      <c r="E2941" s="1">
        <v>4.934145450592041</v>
      </c>
      <c r="F2941" s="1">
        <v>4.9365067481994629</v>
      </c>
      <c r="G2941" s="1">
        <v>2</v>
      </c>
      <c r="H2941" s="1">
        <v>2</v>
      </c>
      <c r="I2941" s="1">
        <f t="shared" si="132"/>
        <v>4.9194325559279495</v>
      </c>
      <c r="J2941" s="1">
        <f t="shared" si="130"/>
        <v>1.0034707645805487</v>
      </c>
    </row>
    <row r="2942" spans="1:10">
      <c r="A2942" s="1">
        <v>17</v>
      </c>
      <c r="B2942" s="1" t="s">
        <v>17</v>
      </c>
      <c r="C2942" s="3">
        <v>43525</v>
      </c>
      <c r="D2942" s="1">
        <v>147.84</v>
      </c>
      <c r="E2942" s="1">
        <v>4.9961304664611816</v>
      </c>
      <c r="F2942" s="1">
        <v>4.9925317764282227</v>
      </c>
      <c r="G2942" s="1">
        <v>1</v>
      </c>
      <c r="H2942" s="1">
        <v>1</v>
      </c>
      <c r="I2942" s="1">
        <f t="shared" si="132"/>
        <v>4.9194325559279495</v>
      </c>
      <c r="J2942" s="1">
        <f t="shared" si="130"/>
        <v>1.0148592789247997</v>
      </c>
    </row>
    <row r="2943" spans="1:10">
      <c r="A2943" s="1">
        <v>18</v>
      </c>
      <c r="B2943" s="1" t="s">
        <v>18</v>
      </c>
      <c r="C2943" s="3">
        <v>43525</v>
      </c>
      <c r="D2943" s="1">
        <v>136.93195729537365</v>
      </c>
      <c r="E2943" s="1">
        <v>4.9194841384887695</v>
      </c>
      <c r="F2943" s="1">
        <v>4.9198389053344727</v>
      </c>
      <c r="G2943" s="1">
        <v>3</v>
      </c>
      <c r="H2943" s="1">
        <v>2</v>
      </c>
      <c r="I2943" s="1">
        <f t="shared" si="132"/>
        <v>4.9194325559279495</v>
      </c>
      <c r="J2943" s="1">
        <f t="shared" si="130"/>
        <v>1.0000826008694912</v>
      </c>
    </row>
    <row r="2944" spans="1:10">
      <c r="A2944" s="1">
        <v>19</v>
      </c>
      <c r="B2944" s="1" t="s">
        <v>19</v>
      </c>
      <c r="C2944" s="3">
        <v>43525</v>
      </c>
      <c r="D2944" s="1">
        <v>136.12446700507616</v>
      </c>
      <c r="E2944" s="1">
        <v>4.913569450378418</v>
      </c>
      <c r="F2944" s="1">
        <v>4.9236578941345215</v>
      </c>
      <c r="G2944" s="1">
        <v>3</v>
      </c>
      <c r="H2944" s="1">
        <v>2</v>
      </c>
      <c r="I2944" s="1">
        <f t="shared" si="132"/>
        <v>4.9194325559279495</v>
      </c>
      <c r="J2944" s="1">
        <f t="shared" si="130"/>
        <v>1.0008589076399637</v>
      </c>
    </row>
    <row r="2945" spans="1:10">
      <c r="A2945" s="1">
        <v>20</v>
      </c>
      <c r="B2945" s="1" t="s">
        <v>20</v>
      </c>
      <c r="C2945" s="3">
        <v>43525</v>
      </c>
      <c r="D2945" s="1">
        <v>138.99</v>
      </c>
      <c r="E2945" s="1">
        <v>4.9344019889831543</v>
      </c>
      <c r="F2945" s="1">
        <v>4.9355301856994629</v>
      </c>
      <c r="G2945" s="1">
        <v>2</v>
      </c>
      <c r="H2945" s="1">
        <v>2</v>
      </c>
      <c r="I2945" s="1">
        <f t="shared" si="132"/>
        <v>4.9194325559279495</v>
      </c>
      <c r="J2945" s="1">
        <f t="shared" si="130"/>
        <v>1.003272253372417</v>
      </c>
    </row>
    <row r="2946" spans="1:10">
      <c r="A2946" s="1">
        <v>21</v>
      </c>
      <c r="B2946" s="1" t="s">
        <v>21</v>
      </c>
      <c r="C2946" s="3">
        <v>43525</v>
      </c>
      <c r="D2946" s="1">
        <v>133.92079365079363</v>
      </c>
      <c r="E2946" s="1">
        <v>4.8972487449645996</v>
      </c>
      <c r="F2946" s="1">
        <v>4.8946352005004883</v>
      </c>
      <c r="G2946" s="1">
        <v>4</v>
      </c>
      <c r="H2946" s="1">
        <v>3</v>
      </c>
      <c r="I2946" s="1">
        <f t="shared" si="132"/>
        <v>4.9194325559279495</v>
      </c>
      <c r="J2946" s="1">
        <f t="shared" si="130"/>
        <v>0.99495930574399682</v>
      </c>
    </row>
    <row r="2947" spans="1:10">
      <c r="A2947" s="1">
        <v>22</v>
      </c>
      <c r="B2947" s="1" t="s">
        <v>22</v>
      </c>
      <c r="C2947" s="3">
        <v>43525</v>
      </c>
      <c r="D2947" s="1">
        <v>133.94149122807016</v>
      </c>
      <c r="E2947" s="1">
        <v>4.8974032402038574</v>
      </c>
      <c r="F2947" s="1">
        <v>4.9011201858520508</v>
      </c>
      <c r="G2947" s="1">
        <v>4</v>
      </c>
      <c r="H2947" s="1">
        <v>3</v>
      </c>
      <c r="I2947" s="1">
        <f t="shared" si="132"/>
        <v>4.9194325559279495</v>
      </c>
      <c r="J2947" s="1">
        <f t="shared" ref="J2947:J3010" si="133">F2947/I2947</f>
        <v>0.99627754423549675</v>
      </c>
    </row>
    <row r="2948" spans="1:10">
      <c r="A2948" s="1">
        <v>23</v>
      </c>
      <c r="B2948" s="1" t="s">
        <v>23</v>
      </c>
      <c r="C2948" s="3">
        <v>43525</v>
      </c>
      <c r="D2948" s="1">
        <v>133.89750000000001</v>
      </c>
      <c r="E2948" s="1">
        <v>4.8970746994018555</v>
      </c>
      <c r="F2948" s="1">
        <v>4.8977656364440918</v>
      </c>
      <c r="G2948" s="1">
        <v>4</v>
      </c>
      <c r="H2948" s="1">
        <v>3</v>
      </c>
      <c r="I2948" s="1">
        <f t="shared" si="132"/>
        <v>4.9194325559279495</v>
      </c>
      <c r="J2948" s="1">
        <f t="shared" si="133"/>
        <v>0.99559564660404809</v>
      </c>
    </row>
    <row r="2949" spans="1:10">
      <c r="A2949" s="1">
        <v>24</v>
      </c>
      <c r="B2949" s="1" t="s">
        <v>24</v>
      </c>
      <c r="C2949" s="3">
        <v>43525</v>
      </c>
      <c r="D2949" s="1">
        <v>140.53295081967215</v>
      </c>
      <c r="E2949" s="1">
        <v>4.9454421997070313</v>
      </c>
      <c r="F2949" s="1">
        <v>4.9362502098083496</v>
      </c>
      <c r="G2949" s="1">
        <v>2</v>
      </c>
      <c r="H2949" s="1">
        <v>2</v>
      </c>
      <c r="I2949" s="1">
        <f t="shared" si="132"/>
        <v>4.9194325559279495</v>
      </c>
      <c r="J2949" s="1">
        <f t="shared" si="133"/>
        <v>1.0034186166166938</v>
      </c>
    </row>
    <row r="2950" spans="1:10">
      <c r="A2950" s="1">
        <v>25</v>
      </c>
      <c r="B2950" s="1" t="s">
        <v>25</v>
      </c>
      <c r="C2950" s="3">
        <v>43525</v>
      </c>
      <c r="D2950" s="1">
        <v>136.29356521739132</v>
      </c>
      <c r="E2950" s="1">
        <v>4.9148111343383789</v>
      </c>
      <c r="F2950" s="1">
        <v>4.9274258613586426</v>
      </c>
      <c r="G2950" s="1">
        <v>3</v>
      </c>
      <c r="H2950" s="1">
        <v>2</v>
      </c>
      <c r="I2950" s="1">
        <f t="shared" si="132"/>
        <v>4.9194325559279495</v>
      </c>
      <c r="J2950" s="1">
        <f t="shared" si="133"/>
        <v>1.0016248429752455</v>
      </c>
    </row>
    <row r="2951" spans="1:10">
      <c r="A2951" s="1">
        <v>26</v>
      </c>
      <c r="B2951" s="1" t="s">
        <v>26</v>
      </c>
      <c r="C2951" s="3">
        <v>43525</v>
      </c>
      <c r="D2951" s="1">
        <v>131.82</v>
      </c>
      <c r="E2951" s="1">
        <v>4.8814373016357422</v>
      </c>
      <c r="F2951" s="1">
        <v>4.8908843994140625</v>
      </c>
      <c r="G2951" s="1">
        <v>4</v>
      </c>
      <c r="H2951" s="1">
        <v>3</v>
      </c>
      <c r="I2951" s="1">
        <f t="shared" si="132"/>
        <v>4.9194325559279495</v>
      </c>
      <c r="J2951" s="1">
        <f t="shared" si="133"/>
        <v>0.99419685986354533</v>
      </c>
    </row>
    <row r="2952" spans="1:10">
      <c r="A2952" s="1">
        <v>27</v>
      </c>
      <c r="B2952" s="1" t="s">
        <v>27</v>
      </c>
      <c r="C2952" s="3">
        <v>43525</v>
      </c>
      <c r="D2952" s="1">
        <v>136.65486322188451</v>
      </c>
      <c r="E2952" s="1">
        <v>4.9174585342407227</v>
      </c>
      <c r="F2952" s="1">
        <v>4.9199376106262207</v>
      </c>
      <c r="G2952" s="1">
        <v>2</v>
      </c>
      <c r="H2952" s="1">
        <v>2</v>
      </c>
      <c r="I2952" s="1">
        <f t="shared" si="132"/>
        <v>4.9194325559279495</v>
      </c>
      <c r="J2952" s="1">
        <f t="shared" si="133"/>
        <v>1.0001026652347662</v>
      </c>
    </row>
    <row r="2953" spans="1:10">
      <c r="A2953" s="1">
        <v>28</v>
      </c>
      <c r="B2953" s="1" t="s">
        <v>28</v>
      </c>
      <c r="C2953" s="3">
        <v>43525</v>
      </c>
      <c r="D2953" s="1">
        <v>140.4</v>
      </c>
      <c r="E2953" s="1">
        <v>4.944495677947998</v>
      </c>
      <c r="F2953" s="1">
        <v>4.9459953308105469</v>
      </c>
      <c r="G2953" s="1">
        <v>2</v>
      </c>
      <c r="H2953" s="1">
        <v>2</v>
      </c>
      <c r="I2953" s="1">
        <f t="shared" si="132"/>
        <v>4.9194325559279495</v>
      </c>
      <c r="J2953" s="1">
        <f t="shared" si="133"/>
        <v>1.0053995607380752</v>
      </c>
    </row>
    <row r="2954" spans="1:10">
      <c r="A2954" s="1">
        <v>29</v>
      </c>
      <c r="B2954" s="1" t="s">
        <v>29</v>
      </c>
      <c r="C2954" s="3">
        <v>43525</v>
      </c>
      <c r="D2954" s="1">
        <v>131.00277777777779</v>
      </c>
      <c r="E2954" s="1">
        <v>4.875218391418457</v>
      </c>
      <c r="F2954" s="1">
        <v>4.8854608535766602</v>
      </c>
      <c r="G2954" s="1">
        <v>5</v>
      </c>
      <c r="H2954" s="1">
        <v>4</v>
      </c>
      <c r="I2954" s="1">
        <f t="shared" si="132"/>
        <v>4.9194325559279495</v>
      </c>
      <c r="J2954" s="1">
        <f t="shared" si="133"/>
        <v>0.99309438599572764</v>
      </c>
    </row>
    <row r="2955" spans="1:10">
      <c r="A2955" s="1">
        <v>30</v>
      </c>
      <c r="B2955" s="1" t="s">
        <v>30</v>
      </c>
      <c r="C2955" s="3">
        <v>43525</v>
      </c>
      <c r="D2955" s="1">
        <v>133.43</v>
      </c>
      <c r="E2955" s="1">
        <v>4.8935770988464355</v>
      </c>
      <c r="F2955" s="1">
        <v>4.9040780067443848</v>
      </c>
      <c r="G2955" s="1">
        <v>4</v>
      </c>
      <c r="H2955" s="1">
        <v>3</v>
      </c>
      <c r="I2955" s="1">
        <f t="shared" si="132"/>
        <v>4.9194325559279495</v>
      </c>
      <c r="J2955" s="1">
        <f t="shared" si="133"/>
        <v>0.99687879668864199</v>
      </c>
    </row>
    <row r="2956" spans="1:10">
      <c r="A2956" s="1">
        <v>31</v>
      </c>
      <c r="B2956" s="1" t="s">
        <v>31</v>
      </c>
      <c r="C2956" s="3">
        <v>43525</v>
      </c>
      <c r="D2956" s="1">
        <v>138.82404494382021</v>
      </c>
      <c r="E2956" s="1">
        <v>4.9332070350646973</v>
      </c>
      <c r="F2956" s="1">
        <v>4.9415922164916992</v>
      </c>
      <c r="G2956" s="1">
        <v>2</v>
      </c>
      <c r="H2956" s="1">
        <v>2</v>
      </c>
      <c r="I2956" s="1">
        <f t="shared" si="132"/>
        <v>4.9194325559279495</v>
      </c>
      <c r="J2956" s="1">
        <f t="shared" si="133"/>
        <v>1.0045045155740671</v>
      </c>
    </row>
    <row r="2957" spans="1:10">
      <c r="A2957" s="1">
        <v>32</v>
      </c>
      <c r="B2957" s="1" t="s">
        <v>32</v>
      </c>
      <c r="C2957" s="3">
        <v>43525</v>
      </c>
      <c r="D2957" s="1">
        <v>131.92121212121214</v>
      </c>
      <c r="E2957" s="1">
        <v>4.8822050094604492</v>
      </c>
      <c r="F2957" s="1">
        <v>4.8889732360839844</v>
      </c>
      <c r="G2957" s="1">
        <v>4</v>
      </c>
      <c r="H2957" s="1">
        <v>3</v>
      </c>
      <c r="I2957" s="1">
        <f t="shared" si="132"/>
        <v>4.9194325559279495</v>
      </c>
      <c r="J2957" s="1">
        <f t="shared" si="133"/>
        <v>0.99380836722575627</v>
      </c>
    </row>
    <row r="2958" spans="1:10">
      <c r="A2958" s="1">
        <v>33</v>
      </c>
      <c r="B2958" s="1" t="s">
        <v>33</v>
      </c>
      <c r="C2958" s="3">
        <v>43525</v>
      </c>
      <c r="D2958" s="1">
        <v>138.63285714285718</v>
      </c>
      <c r="E2958" s="1">
        <v>4.9318289756774902</v>
      </c>
      <c r="F2958" s="1">
        <v>4.9470930099487305</v>
      </c>
      <c r="G2958" s="1">
        <v>2</v>
      </c>
      <c r="H2958" s="1">
        <v>2</v>
      </c>
      <c r="I2958" s="1">
        <f t="shared" si="132"/>
        <v>4.9194325559279495</v>
      </c>
      <c r="J2958" s="1">
        <f t="shared" si="133"/>
        <v>1.0056226919886218</v>
      </c>
    </row>
    <row r="2959" spans="1:10">
      <c r="A2959" s="1">
        <v>34</v>
      </c>
      <c r="B2959" s="1" t="s">
        <v>34</v>
      </c>
      <c r="C2959" s="3">
        <v>43525</v>
      </c>
      <c r="D2959" s="1">
        <v>132.6</v>
      </c>
      <c r="E2959" s="1">
        <v>4.8873372077941895</v>
      </c>
      <c r="F2959" s="1">
        <v>4.8885655403137207</v>
      </c>
      <c r="G2959" s="1">
        <v>5</v>
      </c>
      <c r="H2959" s="1">
        <v>4</v>
      </c>
      <c r="I2959" s="1">
        <f t="shared" si="132"/>
        <v>4.9194325559279495</v>
      </c>
      <c r="J2959" s="1">
        <f t="shared" si="133"/>
        <v>0.99372549267353327</v>
      </c>
    </row>
    <row r="2960" spans="1:10">
      <c r="A2960" s="1">
        <v>1</v>
      </c>
      <c r="B2960" s="1" t="s">
        <v>1</v>
      </c>
      <c r="C2960" s="3">
        <v>43556</v>
      </c>
      <c r="D2960" s="1">
        <v>129.52691358024691</v>
      </c>
      <c r="E2960" s="1">
        <v>4.8638887405395508</v>
      </c>
      <c r="F2960" s="1">
        <v>4.8710284233093262</v>
      </c>
      <c r="G2960" s="1">
        <v>5</v>
      </c>
      <c r="H2960" s="1">
        <v>4</v>
      </c>
      <c r="I2960" s="1">
        <f>AVERAGE(F2960:F2993)</f>
        <v>4.9218014408560364</v>
      </c>
      <c r="J2960" s="1">
        <f t="shared" si="133"/>
        <v>0.9896840581326094</v>
      </c>
    </row>
    <row r="2961" spans="1:10">
      <c r="A2961" s="1">
        <v>2</v>
      </c>
      <c r="B2961" s="1" t="s">
        <v>2</v>
      </c>
      <c r="C2961" s="3">
        <v>43556</v>
      </c>
      <c r="D2961" s="1">
        <v>134.26365957446808</v>
      </c>
      <c r="E2961" s="1">
        <v>4.8998055458068848</v>
      </c>
      <c r="F2961" s="1">
        <v>4.9009246826171875</v>
      </c>
      <c r="G2961" s="1">
        <v>4</v>
      </c>
      <c r="H2961" s="1">
        <v>3</v>
      </c>
      <c r="I2961" s="1">
        <f>I2960</f>
        <v>4.9218014408560364</v>
      </c>
      <c r="J2961" s="1">
        <f t="shared" si="133"/>
        <v>0.99575830953570166</v>
      </c>
    </row>
    <row r="2962" spans="1:10">
      <c r="A2962" s="1">
        <v>3</v>
      </c>
      <c r="B2962" s="1" t="s">
        <v>3</v>
      </c>
      <c r="C2962" s="3">
        <v>43556</v>
      </c>
      <c r="D2962" s="1">
        <v>143.56537037037035</v>
      </c>
      <c r="E2962" s="1">
        <v>4.9667906761169434</v>
      </c>
      <c r="F2962" s="1">
        <v>4.9708456993103027</v>
      </c>
      <c r="G2962" s="1">
        <v>1</v>
      </c>
      <c r="H2962" s="1">
        <v>1</v>
      </c>
      <c r="I2962" s="1">
        <f t="shared" ref="I2962:I2993" si="134">I2961</f>
        <v>4.9218014408560364</v>
      </c>
      <c r="J2962" s="1">
        <f t="shared" si="133"/>
        <v>1.0099646966753166</v>
      </c>
    </row>
    <row r="2963" spans="1:10">
      <c r="A2963" s="1">
        <v>4</v>
      </c>
      <c r="B2963" s="1" t="s">
        <v>4</v>
      </c>
      <c r="C2963" s="3">
        <v>43556</v>
      </c>
      <c r="D2963" s="1">
        <v>144.47775280898878</v>
      </c>
      <c r="E2963" s="1">
        <v>4.9731254577636719</v>
      </c>
      <c r="F2963" s="1">
        <v>4.9759759902954102</v>
      </c>
      <c r="G2963" s="1">
        <v>1</v>
      </c>
      <c r="H2963" s="1">
        <v>1</v>
      </c>
      <c r="I2963" s="1">
        <f t="shared" si="134"/>
        <v>4.9218014408560364</v>
      </c>
      <c r="J2963" s="1">
        <f t="shared" si="133"/>
        <v>1.011007057088827</v>
      </c>
    </row>
    <row r="2964" spans="1:10">
      <c r="A2964" s="1">
        <v>5</v>
      </c>
      <c r="B2964" s="1" t="s">
        <v>5</v>
      </c>
      <c r="C2964" s="3">
        <v>43556</v>
      </c>
      <c r="D2964" s="1">
        <v>144.43</v>
      </c>
      <c r="E2964" s="1">
        <v>4.9727950096130371</v>
      </c>
      <c r="F2964" s="1">
        <v>4.980679988861084</v>
      </c>
      <c r="G2964" s="1">
        <v>1</v>
      </c>
      <c r="H2964" s="1">
        <v>1</v>
      </c>
      <c r="I2964" s="1">
        <f t="shared" si="134"/>
        <v>4.9218014408560364</v>
      </c>
      <c r="J2964" s="1">
        <f t="shared" si="133"/>
        <v>1.01196280441472</v>
      </c>
    </row>
    <row r="2965" spans="1:10">
      <c r="A2965" s="1">
        <v>6</v>
      </c>
      <c r="B2965" s="1" t="s">
        <v>6</v>
      </c>
      <c r="C2965" s="3">
        <v>43556</v>
      </c>
      <c r="D2965" s="1">
        <v>129.91999999999999</v>
      </c>
      <c r="E2965" s="1">
        <v>4.8669190406799316</v>
      </c>
      <c r="F2965" s="1">
        <v>4.8770618438720703</v>
      </c>
      <c r="G2965" s="1">
        <v>5</v>
      </c>
      <c r="H2965" s="1">
        <v>4</v>
      </c>
      <c r="I2965" s="1">
        <f t="shared" si="134"/>
        <v>4.9218014408560364</v>
      </c>
      <c r="J2965" s="1">
        <f t="shared" si="133"/>
        <v>0.99090991428207953</v>
      </c>
    </row>
    <row r="2966" spans="1:10">
      <c r="A2966" s="1">
        <v>7</v>
      </c>
      <c r="B2966" s="1" t="s">
        <v>7</v>
      </c>
      <c r="C2966" s="3">
        <v>43556</v>
      </c>
      <c r="D2966" s="1">
        <v>133.30250000000001</v>
      </c>
      <c r="E2966" s="1">
        <v>4.8926210403442383</v>
      </c>
      <c r="F2966" s="1">
        <v>4.9042425155639648</v>
      </c>
      <c r="G2966" s="1">
        <v>4</v>
      </c>
      <c r="H2966" s="1">
        <v>3</v>
      </c>
      <c r="I2966" s="1">
        <f t="shared" si="134"/>
        <v>4.9218014408560364</v>
      </c>
      <c r="J2966" s="1">
        <f t="shared" si="133"/>
        <v>0.99643241900286461</v>
      </c>
    </row>
    <row r="2967" spans="1:10">
      <c r="A2967" s="1">
        <v>8</v>
      </c>
      <c r="B2967" s="1" t="s">
        <v>8</v>
      </c>
      <c r="C2967" s="3">
        <v>43556</v>
      </c>
      <c r="D2967" s="1">
        <v>136.66999999999999</v>
      </c>
      <c r="E2967" s="1">
        <v>4.9175691604614258</v>
      </c>
      <c r="F2967" s="1">
        <v>4.9188661575317383</v>
      </c>
      <c r="G2967" s="1">
        <v>3</v>
      </c>
      <c r="H2967" s="1">
        <v>2</v>
      </c>
      <c r="I2967" s="1">
        <f t="shared" si="134"/>
        <v>4.9218014408560364</v>
      </c>
      <c r="J2967" s="1">
        <f t="shared" si="133"/>
        <v>0.99940361606221406</v>
      </c>
    </row>
    <row r="2968" spans="1:10">
      <c r="A2968" s="1">
        <v>9</v>
      </c>
      <c r="B2968" s="1" t="s">
        <v>9</v>
      </c>
      <c r="C2968" s="3">
        <v>43556</v>
      </c>
      <c r="D2968" s="1">
        <v>134.68399999999997</v>
      </c>
      <c r="E2968" s="1">
        <v>4.9029312133789063</v>
      </c>
      <c r="F2968" s="1">
        <v>4.9046859741210938</v>
      </c>
      <c r="G2968" s="1">
        <v>4</v>
      </c>
      <c r="H2968" s="1">
        <v>3</v>
      </c>
      <c r="I2968" s="1">
        <f t="shared" si="134"/>
        <v>4.9218014408560364</v>
      </c>
      <c r="J2968" s="1">
        <f t="shared" si="133"/>
        <v>0.99652251986582263</v>
      </c>
    </row>
    <row r="2969" spans="1:10">
      <c r="A2969" s="1">
        <v>10</v>
      </c>
      <c r="B2969" s="1" t="s">
        <v>10</v>
      </c>
      <c r="C2969" s="3">
        <v>43556</v>
      </c>
      <c r="D2969" s="1">
        <v>134.50513776337115</v>
      </c>
      <c r="E2969" s="1">
        <v>4.9016022682189941</v>
      </c>
      <c r="F2969" s="1">
        <v>4.9055886268615723</v>
      </c>
      <c r="G2969" s="1">
        <v>4</v>
      </c>
      <c r="H2969" s="1">
        <v>3</v>
      </c>
      <c r="I2969" s="1">
        <f t="shared" si="134"/>
        <v>4.9218014408560364</v>
      </c>
      <c r="J2969" s="1">
        <f t="shared" si="133"/>
        <v>0.99670591871913383</v>
      </c>
    </row>
    <row r="2970" spans="1:10">
      <c r="A2970" s="1">
        <v>11</v>
      </c>
      <c r="B2970" s="1" t="s">
        <v>11</v>
      </c>
      <c r="C2970" s="3">
        <v>43556</v>
      </c>
      <c r="D2970" s="1">
        <v>133.91883256528419</v>
      </c>
      <c r="E2970" s="1">
        <v>4.8972339630126953</v>
      </c>
      <c r="F2970" s="1">
        <v>4.9004693031311035</v>
      </c>
      <c r="G2970" s="1">
        <v>4</v>
      </c>
      <c r="H2970" s="1">
        <v>3</v>
      </c>
      <c r="I2970" s="1">
        <f t="shared" si="134"/>
        <v>4.9218014408560364</v>
      </c>
      <c r="J2970" s="1">
        <f t="shared" si="133"/>
        <v>0.99566578660653515</v>
      </c>
    </row>
    <row r="2971" spans="1:10">
      <c r="A2971" s="1">
        <v>12</v>
      </c>
      <c r="B2971" s="1" t="s">
        <v>12</v>
      </c>
      <c r="C2971" s="3">
        <v>43556</v>
      </c>
      <c r="D2971" s="1">
        <v>134.79668582375479</v>
      </c>
      <c r="E2971" s="1">
        <v>4.9037675857543945</v>
      </c>
      <c r="F2971" s="1">
        <v>4.9034900665283203</v>
      </c>
      <c r="G2971" s="1">
        <v>4</v>
      </c>
      <c r="H2971" s="1">
        <v>3</v>
      </c>
      <c r="I2971" s="1">
        <f t="shared" si="134"/>
        <v>4.9218014408560364</v>
      </c>
      <c r="J2971" s="1">
        <f t="shared" si="133"/>
        <v>0.99627953818378112</v>
      </c>
    </row>
    <row r="2972" spans="1:10">
      <c r="A2972" s="1">
        <v>13</v>
      </c>
      <c r="B2972" s="1" t="s">
        <v>13</v>
      </c>
      <c r="C2972" s="3">
        <v>43556</v>
      </c>
      <c r="D2972" s="1">
        <v>145.54484375000001</v>
      </c>
      <c r="E2972" s="1">
        <v>4.9804840087890625</v>
      </c>
      <c r="F2972" s="1">
        <v>4.9810152053833008</v>
      </c>
      <c r="G2972" s="1">
        <v>1</v>
      </c>
      <c r="H2972" s="1">
        <v>1</v>
      </c>
      <c r="I2972" s="1">
        <f t="shared" si="134"/>
        <v>4.9218014408560364</v>
      </c>
      <c r="J2972" s="1">
        <f t="shared" si="133"/>
        <v>1.0120309129165044</v>
      </c>
    </row>
    <row r="2973" spans="1:10">
      <c r="A2973" s="1">
        <v>14</v>
      </c>
      <c r="B2973" s="1" t="s">
        <v>14</v>
      </c>
      <c r="C2973" s="3">
        <v>43556</v>
      </c>
      <c r="D2973" s="1">
        <v>137.05691275167783</v>
      </c>
      <c r="E2973" s="1">
        <v>4.9203963279724121</v>
      </c>
      <c r="F2973" s="1">
        <v>4.919105052947998</v>
      </c>
      <c r="G2973" s="1">
        <v>3</v>
      </c>
      <c r="H2973" s="1">
        <v>2</v>
      </c>
      <c r="I2973" s="1">
        <f t="shared" si="134"/>
        <v>4.9218014408560364</v>
      </c>
      <c r="J2973" s="1">
        <f t="shared" si="133"/>
        <v>0.99945215426903333</v>
      </c>
    </row>
    <row r="2974" spans="1:10">
      <c r="A2974" s="1">
        <v>15</v>
      </c>
      <c r="B2974" s="1" t="s">
        <v>15</v>
      </c>
      <c r="C2974" s="3">
        <v>43556</v>
      </c>
      <c r="D2974" s="1">
        <v>135.28281690140847</v>
      </c>
      <c r="E2974" s="1">
        <v>4.9073677062988281</v>
      </c>
      <c r="F2974" s="1">
        <v>4.9055533409118652</v>
      </c>
      <c r="G2974" s="1">
        <v>4</v>
      </c>
      <c r="H2974" s="1">
        <v>3</v>
      </c>
      <c r="I2974" s="1">
        <f t="shared" si="134"/>
        <v>4.9218014408560364</v>
      </c>
      <c r="J2974" s="1">
        <f t="shared" si="133"/>
        <v>0.9966987494031565</v>
      </c>
    </row>
    <row r="2975" spans="1:10">
      <c r="A2975" s="1">
        <v>16</v>
      </c>
      <c r="B2975" s="1" t="s">
        <v>16</v>
      </c>
      <c r="C2975" s="3">
        <v>43556</v>
      </c>
      <c r="D2975" s="1">
        <v>139.15739130434781</v>
      </c>
      <c r="E2975" s="1">
        <v>4.935605525970459</v>
      </c>
      <c r="F2975" s="1">
        <v>4.9386258125305176</v>
      </c>
      <c r="G2975" s="1">
        <v>2</v>
      </c>
      <c r="H2975" s="1">
        <v>2</v>
      </c>
      <c r="I2975" s="1">
        <f t="shared" si="134"/>
        <v>4.9218014408560364</v>
      </c>
      <c r="J2975" s="1">
        <f t="shared" si="133"/>
        <v>1.0034183361268543</v>
      </c>
    </row>
    <row r="2976" spans="1:10">
      <c r="A2976" s="1">
        <v>17</v>
      </c>
      <c r="B2976" s="1" t="s">
        <v>17</v>
      </c>
      <c r="C2976" s="3">
        <v>43556</v>
      </c>
      <c r="D2976" s="1">
        <v>148.72</v>
      </c>
      <c r="E2976" s="1">
        <v>5.0020651817321777</v>
      </c>
      <c r="F2976" s="1">
        <v>4.9949150085449219</v>
      </c>
      <c r="G2976" s="1">
        <v>1</v>
      </c>
      <c r="H2976" s="1">
        <v>1</v>
      </c>
      <c r="I2976" s="1">
        <f t="shared" si="134"/>
        <v>4.9218014408560364</v>
      </c>
      <c r="J2976" s="1">
        <f t="shared" si="133"/>
        <v>1.0148550421156708</v>
      </c>
    </row>
    <row r="2977" spans="1:10">
      <c r="A2977" s="1">
        <v>18</v>
      </c>
      <c r="B2977" s="1" t="s">
        <v>18</v>
      </c>
      <c r="C2977" s="3">
        <v>43556</v>
      </c>
      <c r="D2977" s="1">
        <v>137.17626334519571</v>
      </c>
      <c r="E2977" s="1">
        <v>4.9212665557861328</v>
      </c>
      <c r="F2977" s="1">
        <v>4.9223461151123047</v>
      </c>
      <c r="G2977" s="1">
        <v>3</v>
      </c>
      <c r="H2977" s="1">
        <v>2</v>
      </c>
      <c r="I2977" s="1">
        <f t="shared" si="134"/>
        <v>4.9218014408560364</v>
      </c>
      <c r="J2977" s="1">
        <f t="shared" si="133"/>
        <v>1.0001106656298133</v>
      </c>
    </row>
    <row r="2978" spans="1:10">
      <c r="A2978" s="1">
        <v>19</v>
      </c>
      <c r="B2978" s="1" t="s">
        <v>19</v>
      </c>
      <c r="C2978" s="3">
        <v>43556</v>
      </c>
      <c r="D2978" s="1">
        <v>137.02355329949236</v>
      </c>
      <c r="E2978" s="1">
        <v>4.9201526641845703</v>
      </c>
      <c r="F2978" s="1">
        <v>4.9260263442993164</v>
      </c>
      <c r="G2978" s="1">
        <v>3</v>
      </c>
      <c r="H2978" s="1">
        <v>2</v>
      </c>
      <c r="I2978" s="1">
        <f t="shared" si="134"/>
        <v>4.9218014408560364</v>
      </c>
      <c r="J2978" s="1">
        <f t="shared" si="133"/>
        <v>1.0008584059097161</v>
      </c>
    </row>
    <row r="2979" spans="1:10">
      <c r="A2979" s="1">
        <v>20</v>
      </c>
      <c r="B2979" s="1" t="s">
        <v>20</v>
      </c>
      <c r="C2979" s="3">
        <v>43556</v>
      </c>
      <c r="D2979" s="1">
        <v>139.46</v>
      </c>
      <c r="E2979" s="1">
        <v>4.9377779960632324</v>
      </c>
      <c r="F2979" s="1">
        <v>4.9377202987670898</v>
      </c>
      <c r="G2979" s="1">
        <v>2</v>
      </c>
      <c r="H2979" s="1">
        <v>2</v>
      </c>
      <c r="I2979" s="1">
        <f t="shared" si="134"/>
        <v>4.9218014408560364</v>
      </c>
      <c r="J2979" s="1">
        <f t="shared" si="133"/>
        <v>1.0032343559776529</v>
      </c>
    </row>
    <row r="2980" spans="1:10">
      <c r="A2980" s="1">
        <v>21</v>
      </c>
      <c r="B2980" s="1" t="s">
        <v>21</v>
      </c>
      <c r="C2980" s="3">
        <v>43556</v>
      </c>
      <c r="D2980" s="1">
        <v>133.74968253968254</v>
      </c>
      <c r="E2980" s="1">
        <v>4.8959698677062988</v>
      </c>
      <c r="F2980" s="1">
        <v>4.8967852592468262</v>
      </c>
      <c r="G2980" s="1">
        <v>4</v>
      </c>
      <c r="H2980" s="1">
        <v>3</v>
      </c>
      <c r="I2980" s="1">
        <f t="shared" si="134"/>
        <v>4.9218014408560364</v>
      </c>
      <c r="J2980" s="1">
        <f t="shared" si="133"/>
        <v>0.9949172712654456</v>
      </c>
    </row>
    <row r="2981" spans="1:10">
      <c r="A2981" s="1">
        <v>22</v>
      </c>
      <c r="B2981" s="1" t="s">
        <v>22</v>
      </c>
      <c r="C2981" s="3">
        <v>43556</v>
      </c>
      <c r="D2981" s="1">
        <v>134.48035087719296</v>
      </c>
      <c r="E2981" s="1">
        <v>4.9014182090759277</v>
      </c>
      <c r="F2981" s="1">
        <v>4.9033122062683105</v>
      </c>
      <c r="G2981" s="1">
        <v>4</v>
      </c>
      <c r="H2981" s="1">
        <v>3</v>
      </c>
      <c r="I2981" s="1">
        <f t="shared" si="134"/>
        <v>4.9218014408560364</v>
      </c>
      <c r="J2981" s="1">
        <f t="shared" si="133"/>
        <v>0.99624340095594954</v>
      </c>
    </row>
    <row r="2982" spans="1:10">
      <c r="A2982" s="1">
        <v>23</v>
      </c>
      <c r="B2982" s="1" t="s">
        <v>23</v>
      </c>
      <c r="C2982" s="3">
        <v>43556</v>
      </c>
      <c r="D2982" s="1">
        <v>134.57632352941175</v>
      </c>
      <c r="E2982" s="1">
        <v>4.9021315574645996</v>
      </c>
      <c r="F2982" s="1">
        <v>4.8993425369262695</v>
      </c>
      <c r="G2982" s="1">
        <v>4</v>
      </c>
      <c r="H2982" s="1">
        <v>3</v>
      </c>
      <c r="I2982" s="1">
        <f t="shared" si="134"/>
        <v>4.9218014408560364</v>
      </c>
      <c r="J2982" s="1">
        <f t="shared" si="133"/>
        <v>0.99543685290850326</v>
      </c>
    </row>
    <row r="2983" spans="1:10">
      <c r="A2983" s="1">
        <v>24</v>
      </c>
      <c r="B2983" s="1" t="s">
        <v>24</v>
      </c>
      <c r="C2983" s="3">
        <v>43556</v>
      </c>
      <c r="D2983" s="1">
        <v>140.69540983606558</v>
      </c>
      <c r="E2983" s="1">
        <v>4.9465975761413574</v>
      </c>
      <c r="F2983" s="1">
        <v>4.9388289451599121</v>
      </c>
      <c r="G2983" s="1">
        <v>2</v>
      </c>
      <c r="H2983" s="1">
        <v>2</v>
      </c>
      <c r="I2983" s="1">
        <f t="shared" si="134"/>
        <v>4.9218014408560364</v>
      </c>
      <c r="J2983" s="1">
        <f t="shared" si="133"/>
        <v>1.0034596081350478</v>
      </c>
    </row>
    <row r="2984" spans="1:10">
      <c r="A2984" s="1">
        <v>25</v>
      </c>
      <c r="B2984" s="1" t="s">
        <v>25</v>
      </c>
      <c r="C2984" s="3">
        <v>43556</v>
      </c>
      <c r="D2984" s="1">
        <v>137.01039130434785</v>
      </c>
      <c r="E2984" s="1">
        <v>4.9200568199157715</v>
      </c>
      <c r="F2984" s="1">
        <v>4.9299449920654297</v>
      </c>
      <c r="G2984" s="1">
        <v>3</v>
      </c>
      <c r="H2984" s="1">
        <v>2</v>
      </c>
      <c r="I2984" s="1">
        <f t="shared" si="134"/>
        <v>4.9218014408560364</v>
      </c>
      <c r="J2984" s="1">
        <f t="shared" si="133"/>
        <v>1.0016545875137899</v>
      </c>
    </row>
    <row r="2985" spans="1:10">
      <c r="A2985" s="1">
        <v>26</v>
      </c>
      <c r="B2985" s="1" t="s">
        <v>26</v>
      </c>
      <c r="C2985" s="3">
        <v>43556</v>
      </c>
      <c r="D2985" s="1">
        <v>132.05000000000001</v>
      </c>
      <c r="E2985" s="1">
        <v>4.8831806182861328</v>
      </c>
      <c r="F2985" s="1">
        <v>4.8922891616821289</v>
      </c>
      <c r="G2985" s="1">
        <v>4</v>
      </c>
      <c r="H2985" s="1">
        <v>3</v>
      </c>
      <c r="I2985" s="1">
        <f t="shared" si="134"/>
        <v>4.9218014408560364</v>
      </c>
      <c r="J2985" s="1">
        <f t="shared" si="133"/>
        <v>0.9940037647742298</v>
      </c>
    </row>
    <row r="2986" spans="1:10">
      <c r="A2986" s="1">
        <v>27</v>
      </c>
      <c r="B2986" s="1" t="s">
        <v>27</v>
      </c>
      <c r="C2986" s="3">
        <v>43556</v>
      </c>
      <c r="D2986" s="1">
        <v>137.22762917933133</v>
      </c>
      <c r="E2986" s="1">
        <v>4.9216408729553223</v>
      </c>
      <c r="F2986" s="1">
        <v>4.9225707054138184</v>
      </c>
      <c r="G2986" s="1">
        <v>2</v>
      </c>
      <c r="H2986" s="1">
        <v>2</v>
      </c>
      <c r="I2986" s="1">
        <f t="shared" si="134"/>
        <v>4.9218014408560364</v>
      </c>
      <c r="J2986" s="1">
        <f t="shared" si="133"/>
        <v>1.0001562973571823</v>
      </c>
    </row>
    <row r="2987" spans="1:10">
      <c r="A2987" s="1">
        <v>28</v>
      </c>
      <c r="B2987" s="1" t="s">
        <v>28</v>
      </c>
      <c r="C2987" s="3">
        <v>43556</v>
      </c>
      <c r="D2987" s="1">
        <v>141.41</v>
      </c>
      <c r="E2987" s="1">
        <v>4.9516634941101074</v>
      </c>
      <c r="F2987" s="1">
        <v>4.9495100975036621</v>
      </c>
      <c r="G2987" s="1">
        <v>2</v>
      </c>
      <c r="H2987" s="1">
        <v>2</v>
      </c>
      <c r="I2987" s="1">
        <f t="shared" si="134"/>
        <v>4.9218014408560364</v>
      </c>
      <c r="J2987" s="1">
        <f t="shared" si="133"/>
        <v>1.0056297794579065</v>
      </c>
    </row>
    <row r="2988" spans="1:10">
      <c r="A2988" s="1">
        <v>29</v>
      </c>
      <c r="B2988" s="1" t="s">
        <v>29</v>
      </c>
      <c r="C2988" s="3">
        <v>43556</v>
      </c>
      <c r="D2988" s="1">
        <v>131.54472222222222</v>
      </c>
      <c r="E2988" s="1">
        <v>4.8793468475341797</v>
      </c>
      <c r="F2988" s="1">
        <v>4.887601375579834</v>
      </c>
      <c r="G2988" s="1">
        <v>5</v>
      </c>
      <c r="H2988" s="1">
        <v>4</v>
      </c>
      <c r="I2988" s="1">
        <f t="shared" si="134"/>
        <v>4.9218014408560364</v>
      </c>
      <c r="J2988" s="1">
        <f t="shared" si="133"/>
        <v>0.99305131145838055</v>
      </c>
    </row>
    <row r="2989" spans="1:10">
      <c r="A2989" s="1">
        <v>30</v>
      </c>
      <c r="B2989" s="1" t="s">
        <v>30</v>
      </c>
      <c r="C2989" s="3">
        <v>43556</v>
      </c>
      <c r="D2989" s="1">
        <v>131.74</v>
      </c>
      <c r="E2989" s="1">
        <v>4.8808302879333496</v>
      </c>
      <c r="F2989" s="1">
        <v>4.9065442085266113</v>
      </c>
      <c r="G2989" s="1">
        <v>4</v>
      </c>
      <c r="H2989" s="1">
        <v>3</v>
      </c>
      <c r="I2989" s="1">
        <f t="shared" si="134"/>
        <v>4.9218014408560364</v>
      </c>
      <c r="J2989" s="1">
        <f t="shared" si="133"/>
        <v>0.99690007154641103</v>
      </c>
    </row>
    <row r="2990" spans="1:10">
      <c r="A2990" s="1">
        <v>31</v>
      </c>
      <c r="B2990" s="1" t="s">
        <v>31</v>
      </c>
      <c r="C2990" s="3">
        <v>43556</v>
      </c>
      <c r="D2990" s="1">
        <v>139.4414606741573</v>
      </c>
      <c r="E2990" s="1">
        <v>4.9376449584960938</v>
      </c>
      <c r="F2990" s="1">
        <v>4.9437646865844727</v>
      </c>
      <c r="G2990" s="1">
        <v>2</v>
      </c>
      <c r="H2990" s="1">
        <v>2</v>
      </c>
      <c r="I2990" s="1">
        <f t="shared" si="134"/>
        <v>4.9218014408560364</v>
      </c>
      <c r="J2990" s="1">
        <f t="shared" si="133"/>
        <v>1.0044624404280349</v>
      </c>
    </row>
    <row r="2991" spans="1:10">
      <c r="A2991" s="1">
        <v>32</v>
      </c>
      <c r="B2991" s="1" t="s">
        <v>32</v>
      </c>
      <c r="C2991" s="3">
        <v>43556</v>
      </c>
      <c r="D2991" s="1">
        <v>132.62511784511784</v>
      </c>
      <c r="E2991" s="1">
        <v>4.8875265121459961</v>
      </c>
      <c r="F2991" s="1">
        <v>4.8910226821899414</v>
      </c>
      <c r="G2991" s="1">
        <v>4</v>
      </c>
      <c r="H2991" s="1">
        <v>3</v>
      </c>
      <c r="I2991" s="1">
        <f t="shared" si="134"/>
        <v>4.9218014408560364</v>
      </c>
      <c r="J2991" s="1">
        <f t="shared" si="133"/>
        <v>0.99374644446023375</v>
      </c>
    </row>
    <row r="2992" spans="1:10">
      <c r="A2992" s="1">
        <v>33</v>
      </c>
      <c r="B2992" s="1" t="s">
        <v>33</v>
      </c>
      <c r="C2992" s="3">
        <v>43556</v>
      </c>
      <c r="D2992" s="1">
        <v>140.32533613445378</v>
      </c>
      <c r="E2992" s="1">
        <v>4.9439635276794434</v>
      </c>
      <c r="F2992" s="1">
        <v>4.9496617317199707</v>
      </c>
      <c r="G2992" s="1">
        <v>2</v>
      </c>
      <c r="H2992" s="1">
        <v>2</v>
      </c>
      <c r="I2992" s="1">
        <f t="shared" si="134"/>
        <v>4.9218014408560364</v>
      </c>
      <c r="J2992" s="1">
        <f t="shared" si="133"/>
        <v>1.0056605881400791</v>
      </c>
    </row>
    <row r="2993" spans="1:10">
      <c r="A2993" s="1">
        <v>34</v>
      </c>
      <c r="B2993" s="1" t="s">
        <v>34</v>
      </c>
      <c r="C2993" s="3">
        <v>43556</v>
      </c>
      <c r="D2993" s="1">
        <v>133.21</v>
      </c>
      <c r="E2993" s="1">
        <v>4.8919267654418945</v>
      </c>
      <c r="F2993" s="1">
        <v>4.8909039497375488</v>
      </c>
      <c r="G2993" s="1">
        <v>5</v>
      </c>
      <c r="H2993" s="1">
        <v>4</v>
      </c>
      <c r="I2993" s="1">
        <f t="shared" si="134"/>
        <v>4.9218014408560364</v>
      </c>
      <c r="J2993" s="1">
        <f t="shared" si="133"/>
        <v>0.99372232068079658</v>
      </c>
    </row>
    <row r="2994" spans="1:10">
      <c r="A2994" s="1">
        <v>1</v>
      </c>
      <c r="B2994" s="1" t="s">
        <v>1</v>
      </c>
      <c r="C2994" s="3">
        <v>43586</v>
      </c>
      <c r="D2994" s="1">
        <v>131.17641975308641</v>
      </c>
      <c r="E2994" s="1">
        <v>4.8765430450439453</v>
      </c>
      <c r="F2994" s="1">
        <v>4.873225212097168</v>
      </c>
      <c r="G2994" s="1">
        <v>5</v>
      </c>
      <c r="H2994" s="1">
        <v>4</v>
      </c>
      <c r="I2994" s="1">
        <f>AVERAGE(F2994:F3027)</f>
        <v>4.9241643933688897</v>
      </c>
      <c r="J2994" s="1">
        <f t="shared" si="133"/>
        <v>0.98965526387780256</v>
      </c>
    </row>
    <row r="2995" spans="1:10">
      <c r="A2995" s="1">
        <v>2</v>
      </c>
      <c r="B2995" s="1" t="s">
        <v>2</v>
      </c>
      <c r="C2995" s="3">
        <v>43586</v>
      </c>
      <c r="D2995" s="1">
        <v>134.57191489361702</v>
      </c>
      <c r="E2995" s="1">
        <v>4.9020986557006836</v>
      </c>
      <c r="F2995" s="1">
        <v>4.9031100273132324</v>
      </c>
      <c r="G2995" s="1">
        <v>4</v>
      </c>
      <c r="H2995" s="1">
        <v>3</v>
      </c>
      <c r="I2995" s="1">
        <f>I2994</f>
        <v>4.9241643933688897</v>
      </c>
      <c r="J2995" s="1">
        <f t="shared" si="133"/>
        <v>0.99572427636981209</v>
      </c>
    </row>
    <row r="2996" spans="1:10">
      <c r="A2996" s="1">
        <v>3</v>
      </c>
      <c r="B2996" s="1" t="s">
        <v>3</v>
      </c>
      <c r="C2996" s="3">
        <v>43586</v>
      </c>
      <c r="D2996" s="1">
        <v>145.31074074074073</v>
      </c>
      <c r="E2996" s="1">
        <v>4.978874683380127</v>
      </c>
      <c r="F2996" s="1">
        <v>4.97357177734375</v>
      </c>
      <c r="G2996" s="1">
        <v>1</v>
      </c>
      <c r="H2996" s="1">
        <v>1</v>
      </c>
      <c r="I2996" s="1">
        <f t="shared" ref="I2996:I3027" si="135">I2995</f>
        <v>4.9241643933688897</v>
      </c>
      <c r="J2996" s="1">
        <f t="shared" si="133"/>
        <v>1.0100336585109535</v>
      </c>
    </row>
    <row r="2997" spans="1:10">
      <c r="A2997" s="1">
        <v>4</v>
      </c>
      <c r="B2997" s="1" t="s">
        <v>4</v>
      </c>
      <c r="C2997" s="3">
        <v>43586</v>
      </c>
      <c r="D2997" s="1">
        <v>145.17943820224718</v>
      </c>
      <c r="E2997" s="1">
        <v>4.9779706001281738</v>
      </c>
      <c r="F2997" s="1">
        <v>4.9787297248840332</v>
      </c>
      <c r="G2997" s="1">
        <v>1</v>
      </c>
      <c r="H2997" s="1">
        <v>1</v>
      </c>
      <c r="I2997" s="1">
        <f t="shared" si="135"/>
        <v>4.9241643933688897</v>
      </c>
      <c r="J2997" s="1">
        <f t="shared" si="133"/>
        <v>1.011081135225425</v>
      </c>
    </row>
    <row r="2998" spans="1:10">
      <c r="A2998" s="1">
        <v>5</v>
      </c>
      <c r="B2998" s="1" t="s">
        <v>5</v>
      </c>
      <c r="C2998" s="3">
        <v>43586</v>
      </c>
      <c r="D2998" s="1">
        <v>146.04</v>
      </c>
      <c r="E2998" s="1">
        <v>4.9838805198669434</v>
      </c>
      <c r="F2998" s="1">
        <v>4.9829649925231934</v>
      </c>
      <c r="G2998" s="1">
        <v>1</v>
      </c>
      <c r="H2998" s="1">
        <v>1</v>
      </c>
      <c r="I2998" s="1">
        <f t="shared" si="135"/>
        <v>4.9241643933688897</v>
      </c>
      <c r="J2998" s="1">
        <f t="shared" si="133"/>
        <v>1.0119412339753497</v>
      </c>
    </row>
    <row r="2999" spans="1:10">
      <c r="A2999" s="1">
        <v>6</v>
      </c>
      <c r="B2999" s="1" t="s">
        <v>6</v>
      </c>
      <c r="C2999" s="3">
        <v>43586</v>
      </c>
      <c r="D2999" s="1">
        <v>132.05000000000001</v>
      </c>
      <c r="E2999" s="1">
        <v>4.8831806182861328</v>
      </c>
      <c r="F2999" s="1">
        <v>4.8792767524719238</v>
      </c>
      <c r="G2999" s="1">
        <v>5</v>
      </c>
      <c r="H2999" s="1">
        <v>4</v>
      </c>
      <c r="I2999" s="1">
        <f t="shared" si="135"/>
        <v>4.9241643933688897</v>
      </c>
      <c r="J2999" s="1">
        <f t="shared" si="133"/>
        <v>0.99088421155121997</v>
      </c>
    </row>
    <row r="3000" spans="1:10">
      <c r="A3000" s="1">
        <v>7</v>
      </c>
      <c r="B3000" s="1" t="s">
        <v>7</v>
      </c>
      <c r="C3000" s="3">
        <v>43586</v>
      </c>
      <c r="D3000" s="1">
        <v>135.41999999999999</v>
      </c>
      <c r="E3000" s="1">
        <v>4.9083809852600098</v>
      </c>
      <c r="F3000" s="1">
        <v>4.9066901206970215</v>
      </c>
      <c r="G3000" s="1">
        <v>4</v>
      </c>
      <c r="H3000" s="1">
        <v>3</v>
      </c>
      <c r="I3000" s="1">
        <f t="shared" si="135"/>
        <v>4.9241643933688897</v>
      </c>
      <c r="J3000" s="1">
        <f t="shared" si="133"/>
        <v>0.99645132223948496</v>
      </c>
    </row>
    <row r="3001" spans="1:10">
      <c r="A3001" s="1">
        <v>8</v>
      </c>
      <c r="B3001" s="1" t="s">
        <v>8</v>
      </c>
      <c r="C3001" s="3">
        <v>43586</v>
      </c>
      <c r="D3001" s="1">
        <v>137.47</v>
      </c>
      <c r="E3001" s="1">
        <v>4.923405647277832</v>
      </c>
      <c r="F3001" s="1">
        <v>4.9214887619018555</v>
      </c>
      <c r="G3001" s="1">
        <v>3</v>
      </c>
      <c r="H3001" s="1">
        <v>2</v>
      </c>
      <c r="I3001" s="1">
        <f t="shared" si="135"/>
        <v>4.9241643933688897</v>
      </c>
      <c r="J3001" s="1">
        <f t="shared" si="133"/>
        <v>0.99945663238403715</v>
      </c>
    </row>
    <row r="3002" spans="1:10">
      <c r="A3002" s="1">
        <v>9</v>
      </c>
      <c r="B3002" s="1" t="s">
        <v>9</v>
      </c>
      <c r="C3002" s="3">
        <v>43586</v>
      </c>
      <c r="D3002" s="1">
        <v>135.357</v>
      </c>
      <c r="E3002" s="1">
        <v>4.9079155921936035</v>
      </c>
      <c r="F3002" s="1">
        <v>4.9069290161132813</v>
      </c>
      <c r="G3002" s="1">
        <v>4</v>
      </c>
      <c r="H3002" s="1">
        <v>3</v>
      </c>
      <c r="I3002" s="1">
        <f t="shared" si="135"/>
        <v>4.9241643933688897</v>
      </c>
      <c r="J3002" s="1">
        <f t="shared" si="133"/>
        <v>0.99649983715433665</v>
      </c>
    </row>
    <row r="3003" spans="1:10">
      <c r="A3003" s="1">
        <v>10</v>
      </c>
      <c r="B3003" s="1" t="s">
        <v>10</v>
      </c>
      <c r="C3003" s="3">
        <v>43586</v>
      </c>
      <c r="D3003" s="1">
        <v>135.64588870880604</v>
      </c>
      <c r="E3003" s="1">
        <v>4.9100475311279297</v>
      </c>
      <c r="F3003" s="1">
        <v>4.9083085060119629</v>
      </c>
      <c r="G3003" s="1">
        <v>4</v>
      </c>
      <c r="H3003" s="1">
        <v>3</v>
      </c>
      <c r="I3003" s="1">
        <f t="shared" si="135"/>
        <v>4.9241643933688897</v>
      </c>
      <c r="J3003" s="1">
        <f t="shared" si="133"/>
        <v>0.99677998415766156</v>
      </c>
    </row>
    <row r="3004" spans="1:10">
      <c r="A3004" s="1">
        <v>11</v>
      </c>
      <c r="B3004" s="1" t="s">
        <v>11</v>
      </c>
      <c r="C3004" s="3">
        <v>43586</v>
      </c>
      <c r="D3004" s="1">
        <v>134.35582181259599</v>
      </c>
      <c r="E3004" s="1">
        <v>4.9004917144775391</v>
      </c>
      <c r="F3004" s="1">
        <v>4.9027175903320313</v>
      </c>
      <c r="G3004" s="1">
        <v>4</v>
      </c>
      <c r="H3004" s="1">
        <v>3</v>
      </c>
      <c r="I3004" s="1">
        <f t="shared" si="135"/>
        <v>4.9241643933688897</v>
      </c>
      <c r="J3004" s="1">
        <f t="shared" si="133"/>
        <v>0.9956445802122813</v>
      </c>
    </row>
    <row r="3005" spans="1:10">
      <c r="A3005" s="1">
        <v>12</v>
      </c>
      <c r="B3005" s="1" t="s">
        <v>12</v>
      </c>
      <c r="C3005" s="3">
        <v>43586</v>
      </c>
      <c r="D3005" s="1">
        <v>135.18992337164752</v>
      </c>
      <c r="E3005" s="1">
        <v>4.9066805839538574</v>
      </c>
      <c r="F3005" s="1">
        <v>4.9056057929992676</v>
      </c>
      <c r="G3005" s="1">
        <v>4</v>
      </c>
      <c r="H3005" s="1">
        <v>3</v>
      </c>
      <c r="I3005" s="1">
        <f t="shared" si="135"/>
        <v>4.9241643933688897</v>
      </c>
      <c r="J3005" s="1">
        <f t="shared" si="133"/>
        <v>0.99623111681758347</v>
      </c>
    </row>
    <row r="3006" spans="1:10">
      <c r="A3006" s="1">
        <v>13</v>
      </c>
      <c r="B3006" s="1" t="s">
        <v>13</v>
      </c>
      <c r="C3006" s="3">
        <v>43586</v>
      </c>
      <c r="D3006" s="1">
        <v>146.442109375</v>
      </c>
      <c r="E3006" s="1">
        <v>4.9866299629211426</v>
      </c>
      <c r="F3006" s="1">
        <v>4.9835653305053711</v>
      </c>
      <c r="G3006" s="1">
        <v>1</v>
      </c>
      <c r="H3006" s="1">
        <v>1</v>
      </c>
      <c r="I3006" s="1">
        <f t="shared" si="135"/>
        <v>4.9241643933688897</v>
      </c>
      <c r="J3006" s="1">
        <f t="shared" si="133"/>
        <v>1.0120631506975017</v>
      </c>
    </row>
    <row r="3007" spans="1:10">
      <c r="A3007" s="1">
        <v>14</v>
      </c>
      <c r="B3007" s="1" t="s">
        <v>14</v>
      </c>
      <c r="C3007" s="3">
        <v>43586</v>
      </c>
      <c r="D3007" s="1">
        <v>138.29355704697983</v>
      </c>
      <c r="E3007" s="1">
        <v>4.9293785095214844</v>
      </c>
      <c r="F3007" s="1">
        <v>4.9218235015869141</v>
      </c>
      <c r="G3007" s="1">
        <v>3</v>
      </c>
      <c r="H3007" s="1">
        <v>2</v>
      </c>
      <c r="I3007" s="1">
        <f t="shared" si="135"/>
        <v>4.9241643933688897</v>
      </c>
      <c r="J3007" s="1">
        <f t="shared" si="133"/>
        <v>0.99952461136652382</v>
      </c>
    </row>
    <row r="3008" spans="1:10">
      <c r="A3008" s="1">
        <v>15</v>
      </c>
      <c r="B3008" s="1" t="s">
        <v>15</v>
      </c>
      <c r="C3008" s="3">
        <v>43586</v>
      </c>
      <c r="D3008" s="1">
        <v>136.25225352112676</v>
      </c>
      <c r="E3008" s="1">
        <v>4.9145078659057617</v>
      </c>
      <c r="F3008" s="1">
        <v>4.9081234931945801</v>
      </c>
      <c r="G3008" s="1">
        <v>4</v>
      </c>
      <c r="H3008" s="1">
        <v>3</v>
      </c>
      <c r="I3008" s="1">
        <f t="shared" si="135"/>
        <v>4.9241643933688897</v>
      </c>
      <c r="J3008" s="1">
        <f t="shared" si="133"/>
        <v>0.99674241172859479</v>
      </c>
    </row>
    <row r="3009" spans="1:10">
      <c r="A3009" s="1">
        <v>16</v>
      </c>
      <c r="B3009" s="1" t="s">
        <v>16</v>
      </c>
      <c r="C3009" s="3">
        <v>43586</v>
      </c>
      <c r="D3009" s="1">
        <v>139.94173913043477</v>
      </c>
      <c r="E3009" s="1">
        <v>4.9412260055541992</v>
      </c>
      <c r="F3009" s="1">
        <v>4.9407310485839844</v>
      </c>
      <c r="G3009" s="1">
        <v>2</v>
      </c>
      <c r="H3009" s="1">
        <v>2</v>
      </c>
      <c r="I3009" s="1">
        <f t="shared" si="135"/>
        <v>4.9241643933688897</v>
      </c>
      <c r="J3009" s="1">
        <f t="shared" si="133"/>
        <v>1.0033643586792926</v>
      </c>
    </row>
    <row r="3010" spans="1:10">
      <c r="A3010" s="1">
        <v>17</v>
      </c>
      <c r="B3010" s="1" t="s">
        <v>17</v>
      </c>
      <c r="C3010" s="3">
        <v>43586</v>
      </c>
      <c r="D3010" s="1">
        <v>149.86000000000001</v>
      </c>
      <c r="E3010" s="1">
        <v>5.0097017288208008</v>
      </c>
      <c r="F3010" s="1">
        <v>4.9972786903381348</v>
      </c>
      <c r="G3010" s="1">
        <v>1</v>
      </c>
      <c r="H3010" s="1">
        <v>1</v>
      </c>
      <c r="I3010" s="1">
        <f t="shared" si="135"/>
        <v>4.9241643933688897</v>
      </c>
      <c r="J3010" s="1">
        <f t="shared" si="133"/>
        <v>1.0148480617478377</v>
      </c>
    </row>
    <row r="3011" spans="1:10">
      <c r="A3011" s="1">
        <v>18</v>
      </c>
      <c r="B3011" s="1" t="s">
        <v>18</v>
      </c>
      <c r="C3011" s="3">
        <v>43586</v>
      </c>
      <c r="D3011" s="1">
        <v>138.56352313167261</v>
      </c>
      <c r="E3011" s="1">
        <v>4.9313287734985352</v>
      </c>
      <c r="F3011" s="1">
        <v>4.924837589263916</v>
      </c>
      <c r="G3011" s="1">
        <v>3</v>
      </c>
      <c r="H3011" s="1">
        <v>2</v>
      </c>
      <c r="I3011" s="1">
        <f t="shared" si="135"/>
        <v>4.9241643933688897</v>
      </c>
      <c r="J3011" s="1">
        <f t="shared" ref="J3011:J3074" si="136">F3011/I3011</f>
        <v>1.0001367127173766</v>
      </c>
    </row>
    <row r="3012" spans="1:10">
      <c r="A3012" s="1">
        <v>19</v>
      </c>
      <c r="B3012" s="1" t="s">
        <v>19</v>
      </c>
      <c r="C3012" s="3">
        <v>43586</v>
      </c>
      <c r="D3012" s="1">
        <v>138.07172588832486</v>
      </c>
      <c r="E3012" s="1">
        <v>4.9277734756469727</v>
      </c>
      <c r="F3012" s="1">
        <v>4.9283976554870605</v>
      </c>
      <c r="G3012" s="1">
        <v>3</v>
      </c>
      <c r="H3012" s="1">
        <v>2</v>
      </c>
      <c r="I3012" s="1">
        <f t="shared" si="135"/>
        <v>4.9241643933688897</v>
      </c>
      <c r="J3012" s="1">
        <f t="shared" si="136"/>
        <v>1.0008596914684391</v>
      </c>
    </row>
    <row r="3013" spans="1:10">
      <c r="A3013" s="1">
        <v>20</v>
      </c>
      <c r="B3013" s="1" t="s">
        <v>20</v>
      </c>
      <c r="C3013" s="3">
        <v>43586</v>
      </c>
      <c r="D3013" s="1">
        <v>140.29</v>
      </c>
      <c r="E3013" s="1">
        <v>4.9437117576599121</v>
      </c>
      <c r="F3013" s="1">
        <v>4.9399042129516602</v>
      </c>
      <c r="G3013" s="1">
        <v>2</v>
      </c>
      <c r="H3013" s="1">
        <v>2</v>
      </c>
      <c r="I3013" s="1">
        <f t="shared" si="135"/>
        <v>4.9241643933688897</v>
      </c>
      <c r="J3013" s="1">
        <f t="shared" si="136"/>
        <v>1.0031964447823811</v>
      </c>
    </row>
    <row r="3014" spans="1:10">
      <c r="A3014" s="1">
        <v>21</v>
      </c>
      <c r="B3014" s="1" t="s">
        <v>21</v>
      </c>
      <c r="C3014" s="3">
        <v>43586</v>
      </c>
      <c r="D3014" s="1">
        <v>135.88285714285712</v>
      </c>
      <c r="E3014" s="1">
        <v>4.9117932319641113</v>
      </c>
      <c r="F3014" s="1">
        <v>4.8989415168762207</v>
      </c>
      <c r="G3014" s="1">
        <v>4</v>
      </c>
      <c r="H3014" s="1">
        <v>3</v>
      </c>
      <c r="I3014" s="1">
        <f t="shared" si="135"/>
        <v>4.9241643933688897</v>
      </c>
      <c r="J3014" s="1">
        <f t="shared" si="136"/>
        <v>0.99487773468192187</v>
      </c>
    </row>
    <row r="3015" spans="1:10">
      <c r="A3015" s="1">
        <v>22</v>
      </c>
      <c r="B3015" s="1" t="s">
        <v>22</v>
      </c>
      <c r="C3015" s="3">
        <v>43586</v>
      </c>
      <c r="D3015" s="1">
        <v>135.58552631578945</v>
      </c>
      <c r="E3015" s="1">
        <v>4.9096026420593262</v>
      </c>
      <c r="F3015" s="1">
        <v>4.9054956436157227</v>
      </c>
      <c r="G3015" s="1">
        <v>4</v>
      </c>
      <c r="H3015" s="1">
        <v>3</v>
      </c>
      <c r="I3015" s="1">
        <f t="shared" si="135"/>
        <v>4.9241643933688897</v>
      </c>
      <c r="J3015" s="1">
        <f t="shared" si="136"/>
        <v>0.99620874766522682</v>
      </c>
    </row>
    <row r="3016" spans="1:10">
      <c r="A3016" s="1">
        <v>23</v>
      </c>
      <c r="B3016" s="1" t="s">
        <v>23</v>
      </c>
      <c r="C3016" s="3">
        <v>43586</v>
      </c>
      <c r="D3016" s="1">
        <v>134.98485294117648</v>
      </c>
      <c r="E3016" s="1">
        <v>4.9051623344421387</v>
      </c>
      <c r="F3016" s="1">
        <v>4.9009060859680176</v>
      </c>
      <c r="G3016" s="1">
        <v>4</v>
      </c>
      <c r="H3016" s="1">
        <v>3</v>
      </c>
      <c r="I3016" s="1">
        <f t="shared" si="135"/>
        <v>4.9241643933688897</v>
      </c>
      <c r="J3016" s="1">
        <f t="shared" si="136"/>
        <v>0.99527669965036247</v>
      </c>
    </row>
    <row r="3017" spans="1:10">
      <c r="A3017" s="1">
        <v>24</v>
      </c>
      <c r="B3017" s="1" t="s">
        <v>24</v>
      </c>
      <c r="C3017" s="3">
        <v>43586</v>
      </c>
      <c r="D3017" s="1">
        <v>141.69000000000003</v>
      </c>
      <c r="E3017" s="1">
        <v>4.953641414642334</v>
      </c>
      <c r="F3017" s="1">
        <v>4.9413833618164063</v>
      </c>
      <c r="G3017" s="1">
        <v>2</v>
      </c>
      <c r="H3017" s="1">
        <v>2</v>
      </c>
      <c r="I3017" s="1">
        <f t="shared" si="135"/>
        <v>4.9241643933688897</v>
      </c>
      <c r="J3017" s="1">
        <f t="shared" si="136"/>
        <v>1.0034968305426002</v>
      </c>
    </row>
    <row r="3018" spans="1:10">
      <c r="A3018" s="1">
        <v>25</v>
      </c>
      <c r="B3018" s="1" t="s">
        <v>25</v>
      </c>
      <c r="C3018" s="3">
        <v>43586</v>
      </c>
      <c r="D3018" s="1">
        <v>137.9448695652174</v>
      </c>
      <c r="E3018" s="1">
        <v>4.926854133605957</v>
      </c>
      <c r="F3018" s="1">
        <v>4.9324626922607422</v>
      </c>
      <c r="G3018" s="1">
        <v>3</v>
      </c>
      <c r="H3018" s="1">
        <v>2</v>
      </c>
      <c r="I3018" s="1">
        <f t="shared" si="135"/>
        <v>4.9241643933688897</v>
      </c>
      <c r="J3018" s="1">
        <f t="shared" si="136"/>
        <v>1.001685219710176</v>
      </c>
    </row>
    <row r="3019" spans="1:10">
      <c r="A3019" s="1">
        <v>26</v>
      </c>
      <c r="B3019" s="1" t="s">
        <v>26</v>
      </c>
      <c r="C3019" s="3">
        <v>43586</v>
      </c>
      <c r="D3019" s="1">
        <v>132.87</v>
      </c>
      <c r="E3019" s="1">
        <v>4.889371395111084</v>
      </c>
      <c r="F3019" s="1">
        <v>4.8936810493469238</v>
      </c>
      <c r="G3019" s="1">
        <v>4</v>
      </c>
      <c r="H3019" s="1">
        <v>3</v>
      </c>
      <c r="I3019" s="1">
        <f t="shared" si="135"/>
        <v>4.9241643933688897</v>
      </c>
      <c r="J3019" s="1">
        <f t="shared" si="136"/>
        <v>0.99380943819361189</v>
      </c>
    </row>
    <row r="3020" spans="1:10">
      <c r="A3020" s="1">
        <v>27</v>
      </c>
      <c r="B3020" s="1" t="s">
        <v>27</v>
      </c>
      <c r="C3020" s="3">
        <v>43586</v>
      </c>
      <c r="D3020" s="1">
        <v>138.27668693009122</v>
      </c>
      <c r="E3020" s="1">
        <v>4.9292564392089844</v>
      </c>
      <c r="F3020" s="1">
        <v>4.9251947402954102</v>
      </c>
      <c r="G3020" s="1">
        <v>2</v>
      </c>
      <c r="H3020" s="1">
        <v>2</v>
      </c>
      <c r="I3020" s="1">
        <f t="shared" si="135"/>
        <v>4.9241643933688897</v>
      </c>
      <c r="J3020" s="1">
        <f t="shared" si="136"/>
        <v>1.0002092429992606</v>
      </c>
    </row>
    <row r="3021" spans="1:10">
      <c r="A3021" s="1">
        <v>28</v>
      </c>
      <c r="B3021" s="1" t="s">
        <v>28</v>
      </c>
      <c r="C3021" s="3">
        <v>43586</v>
      </c>
      <c r="D3021" s="1">
        <v>142.78</v>
      </c>
      <c r="E3021" s="1">
        <v>4.9613051414489746</v>
      </c>
      <c r="F3021" s="1">
        <v>4.9530167579650879</v>
      </c>
      <c r="G3021" s="1">
        <v>2</v>
      </c>
      <c r="H3021" s="1">
        <v>2</v>
      </c>
      <c r="I3021" s="1">
        <f t="shared" si="135"/>
        <v>4.9241643933688897</v>
      </c>
      <c r="J3021" s="1">
        <f t="shared" si="136"/>
        <v>1.0058593422744075</v>
      </c>
    </row>
    <row r="3022" spans="1:10">
      <c r="A3022" s="1">
        <v>29</v>
      </c>
      <c r="B3022" s="1" t="s">
        <v>29</v>
      </c>
      <c r="C3022" s="3">
        <v>43586</v>
      </c>
      <c r="D3022" s="1">
        <v>133.31527777777777</v>
      </c>
      <c r="E3022" s="1">
        <v>4.8927168846130371</v>
      </c>
      <c r="F3022" s="1">
        <v>4.889739990234375</v>
      </c>
      <c r="G3022" s="1">
        <v>5</v>
      </c>
      <c r="H3022" s="1">
        <v>4</v>
      </c>
      <c r="I3022" s="1">
        <f t="shared" si="135"/>
        <v>4.9241643933688897</v>
      </c>
      <c r="J3022" s="1">
        <f t="shared" si="136"/>
        <v>0.99300908735279592</v>
      </c>
    </row>
    <row r="3023" spans="1:10">
      <c r="A3023" s="1">
        <v>30</v>
      </c>
      <c r="B3023" s="1" t="s">
        <v>30</v>
      </c>
      <c r="C3023" s="3">
        <v>43586</v>
      </c>
      <c r="D3023" s="1">
        <v>135.16</v>
      </c>
      <c r="E3023" s="1">
        <v>4.9064593315124512</v>
      </c>
      <c r="F3023" s="1">
        <v>4.9090237617492676</v>
      </c>
      <c r="G3023" s="1">
        <v>4</v>
      </c>
      <c r="H3023" s="1">
        <v>3</v>
      </c>
      <c r="I3023" s="1">
        <f t="shared" si="135"/>
        <v>4.9241643933688897</v>
      </c>
      <c r="J3023" s="1">
        <f t="shared" si="136"/>
        <v>0.99692523839374425</v>
      </c>
    </row>
    <row r="3024" spans="1:10">
      <c r="A3024" s="1">
        <v>31</v>
      </c>
      <c r="B3024" s="1" t="s">
        <v>31</v>
      </c>
      <c r="C3024" s="3">
        <v>43586</v>
      </c>
      <c r="D3024" s="1">
        <v>140.62921348314609</v>
      </c>
      <c r="E3024" s="1">
        <v>4.9461269378662109</v>
      </c>
      <c r="F3024" s="1">
        <v>4.9459323883056641</v>
      </c>
      <c r="G3024" s="1">
        <v>2</v>
      </c>
      <c r="H3024" s="1">
        <v>2</v>
      </c>
      <c r="I3024" s="1">
        <f t="shared" si="135"/>
        <v>4.9241643933688897</v>
      </c>
      <c r="J3024" s="1">
        <f t="shared" si="136"/>
        <v>1.0044206474840864</v>
      </c>
    </row>
    <row r="3025" spans="1:10">
      <c r="A3025" s="1">
        <v>32</v>
      </c>
      <c r="B3025" s="1" t="s">
        <v>32</v>
      </c>
      <c r="C3025" s="3">
        <v>43586</v>
      </c>
      <c r="D3025" s="1">
        <v>133.19400673400673</v>
      </c>
      <c r="E3025" s="1">
        <v>4.8918066024780273</v>
      </c>
      <c r="F3025" s="1">
        <v>4.8930649757385254</v>
      </c>
      <c r="G3025" s="1">
        <v>4</v>
      </c>
      <c r="H3025" s="1">
        <v>3</v>
      </c>
      <c r="I3025" s="1">
        <f t="shared" si="135"/>
        <v>4.9241643933688897</v>
      </c>
      <c r="J3025" s="1">
        <f t="shared" si="136"/>
        <v>0.99368432587826594</v>
      </c>
    </row>
    <row r="3026" spans="1:10">
      <c r="A3026" s="1">
        <v>33</v>
      </c>
      <c r="B3026" s="1" t="s">
        <v>33</v>
      </c>
      <c r="C3026" s="3">
        <v>43586</v>
      </c>
      <c r="D3026" s="1">
        <v>142.0022899159664</v>
      </c>
      <c r="E3026" s="1">
        <v>4.9558429718017578</v>
      </c>
      <c r="F3026" s="1">
        <v>4.9522280693054199</v>
      </c>
      <c r="G3026" s="1">
        <v>2</v>
      </c>
      <c r="H3026" s="1">
        <v>2</v>
      </c>
      <c r="I3026" s="1">
        <f t="shared" si="135"/>
        <v>4.9241643933688897</v>
      </c>
      <c r="J3026" s="1">
        <f t="shared" si="136"/>
        <v>1.0056991752700868</v>
      </c>
    </row>
    <row r="3027" spans="1:10">
      <c r="A3027" s="1">
        <v>34</v>
      </c>
      <c r="B3027" s="1" t="s">
        <v>34</v>
      </c>
      <c r="C3027" s="3">
        <v>43586</v>
      </c>
      <c r="D3027" s="1">
        <v>133.77000000000001</v>
      </c>
      <c r="E3027" s="1">
        <v>4.8961219787597656</v>
      </c>
      <c r="F3027" s="1">
        <v>4.8932385444641113</v>
      </c>
      <c r="G3027" s="1">
        <v>5</v>
      </c>
      <c r="H3027" s="1">
        <v>4</v>
      </c>
      <c r="I3027" s="1">
        <f t="shared" si="135"/>
        <v>4.9241643933688897</v>
      </c>
      <c r="J3027" s="1">
        <f t="shared" si="136"/>
        <v>0.99371957423955537</v>
      </c>
    </row>
    <row r="3028" spans="1:10">
      <c r="A3028" s="1">
        <v>1</v>
      </c>
      <c r="B3028" s="1" t="s">
        <v>1</v>
      </c>
      <c r="C3028" s="3">
        <v>43617</v>
      </c>
      <c r="D3028" s="1">
        <v>131.79777777777778</v>
      </c>
      <c r="E3028" s="1">
        <v>4.8812689781188965</v>
      </c>
      <c r="F3028" s="1">
        <v>4.8754124641418457</v>
      </c>
      <c r="G3028" s="1">
        <v>5</v>
      </c>
      <c r="H3028" s="1">
        <v>4</v>
      </c>
      <c r="I3028" s="1">
        <f>AVERAGE(F3028:F3061)</f>
        <v>4.926521525663488</v>
      </c>
      <c r="J3028" s="1">
        <f t="shared" si="136"/>
        <v>0.98962573059806958</v>
      </c>
    </row>
    <row r="3029" spans="1:10">
      <c r="A3029" s="1">
        <v>2</v>
      </c>
      <c r="B3029" s="1" t="s">
        <v>2</v>
      </c>
      <c r="C3029" s="3">
        <v>43617</v>
      </c>
      <c r="D3029" s="1">
        <v>134.61859574468085</v>
      </c>
      <c r="E3029" s="1">
        <v>4.9024457931518555</v>
      </c>
      <c r="F3029" s="1">
        <v>4.9052891731262207</v>
      </c>
      <c r="G3029" s="1">
        <v>4</v>
      </c>
      <c r="H3029" s="1">
        <v>3</v>
      </c>
      <c r="I3029" s="1">
        <f>I3028</f>
        <v>4.926521525663488</v>
      </c>
      <c r="J3029" s="1">
        <f t="shared" si="136"/>
        <v>0.99569019389712143</v>
      </c>
    </row>
    <row r="3030" spans="1:10">
      <c r="A3030" s="1">
        <v>3</v>
      </c>
      <c r="B3030" s="1" t="s">
        <v>3</v>
      </c>
      <c r="C3030" s="3">
        <v>43617</v>
      </c>
      <c r="D3030" s="1">
        <v>146.02648148148145</v>
      </c>
      <c r="E3030" s="1">
        <v>4.983788013458252</v>
      </c>
      <c r="F3030" s="1">
        <v>4.9762892723083496</v>
      </c>
      <c r="G3030" s="1">
        <v>1</v>
      </c>
      <c r="H3030" s="1">
        <v>1</v>
      </c>
      <c r="I3030" s="1">
        <f t="shared" ref="I3030:I3061" si="137">I3029</f>
        <v>4.926521525663488</v>
      </c>
      <c r="J3030" s="1">
        <f t="shared" si="136"/>
        <v>1.0101020053166538</v>
      </c>
    </row>
    <row r="3031" spans="1:10">
      <c r="A3031" s="1">
        <v>4</v>
      </c>
      <c r="B3031" s="1" t="s">
        <v>4</v>
      </c>
      <c r="C3031" s="3">
        <v>43617</v>
      </c>
      <c r="D3031" s="1">
        <v>145.97082397003746</v>
      </c>
      <c r="E3031" s="1">
        <v>4.9834065437316895</v>
      </c>
      <c r="F3031" s="1">
        <v>4.981482982635498</v>
      </c>
      <c r="G3031" s="1">
        <v>1</v>
      </c>
      <c r="H3031" s="1">
        <v>1</v>
      </c>
      <c r="I3031" s="1">
        <f t="shared" si="137"/>
        <v>4.926521525663488</v>
      </c>
      <c r="J3031" s="1">
        <f t="shared" si="136"/>
        <v>1.0111562400947001</v>
      </c>
    </row>
    <row r="3032" spans="1:10">
      <c r="A3032" s="1">
        <v>5</v>
      </c>
      <c r="B3032" s="1" t="s">
        <v>5</v>
      </c>
      <c r="C3032" s="3">
        <v>43617</v>
      </c>
      <c r="D3032" s="1">
        <v>147.15</v>
      </c>
      <c r="E3032" s="1">
        <v>4.991452693939209</v>
      </c>
      <c r="F3032" s="1">
        <v>4.9852433204650879</v>
      </c>
      <c r="G3032" s="1">
        <v>1</v>
      </c>
      <c r="H3032" s="1">
        <v>1</v>
      </c>
      <c r="I3032" s="1">
        <f t="shared" si="137"/>
        <v>4.926521525663488</v>
      </c>
      <c r="J3032" s="1">
        <f t="shared" si="136"/>
        <v>1.0119195246576522</v>
      </c>
    </row>
    <row r="3033" spans="1:10">
      <c r="A3033" s="1">
        <v>6</v>
      </c>
      <c r="B3033" s="1" t="s">
        <v>6</v>
      </c>
      <c r="C3033" s="3">
        <v>43617</v>
      </c>
      <c r="D3033" s="1">
        <v>132.44999999999999</v>
      </c>
      <c r="E3033" s="1">
        <v>4.8862051963806152</v>
      </c>
      <c r="F3033" s="1">
        <v>4.8814935684204102</v>
      </c>
      <c r="G3033" s="1">
        <v>5</v>
      </c>
      <c r="H3033" s="1">
        <v>4</v>
      </c>
      <c r="I3033" s="1">
        <f t="shared" si="137"/>
        <v>4.926521525663488</v>
      </c>
      <c r="J3033" s="1">
        <f t="shared" si="136"/>
        <v>0.99086009124114938</v>
      </c>
    </row>
    <row r="3034" spans="1:10">
      <c r="A3034" s="1">
        <v>7</v>
      </c>
      <c r="B3034" s="1" t="s">
        <v>7</v>
      </c>
      <c r="C3034" s="3">
        <v>43617</v>
      </c>
      <c r="D3034" s="1">
        <v>135.76499999999999</v>
      </c>
      <c r="E3034" s="1">
        <v>4.9109253883361816</v>
      </c>
      <c r="F3034" s="1">
        <v>4.9091320037841797</v>
      </c>
      <c r="G3034" s="1">
        <v>4</v>
      </c>
      <c r="H3034" s="1">
        <v>3</v>
      </c>
      <c r="I3034" s="1">
        <f t="shared" si="137"/>
        <v>4.926521525663488</v>
      </c>
      <c r="J3034" s="1">
        <f t="shared" si="136"/>
        <v>0.99647022309986433</v>
      </c>
    </row>
    <row r="3035" spans="1:10">
      <c r="A3035" s="1">
        <v>8</v>
      </c>
      <c r="B3035" s="1" t="s">
        <v>8</v>
      </c>
      <c r="C3035" s="3">
        <v>43617</v>
      </c>
      <c r="D3035" s="1">
        <v>138.12</v>
      </c>
      <c r="E3035" s="1">
        <v>4.9281229972839355</v>
      </c>
      <c r="F3035" s="1">
        <v>4.9241123199462891</v>
      </c>
      <c r="G3035" s="1">
        <v>3</v>
      </c>
      <c r="H3035" s="1">
        <v>2</v>
      </c>
      <c r="I3035" s="1">
        <f t="shared" si="137"/>
        <v>4.926521525663488</v>
      </c>
      <c r="J3035" s="1">
        <f t="shared" si="136"/>
        <v>0.99951097225402374</v>
      </c>
    </row>
    <row r="3036" spans="1:10">
      <c r="A3036" s="1">
        <v>9</v>
      </c>
      <c r="B3036" s="1" t="s">
        <v>9</v>
      </c>
      <c r="C3036" s="3">
        <v>43617</v>
      </c>
      <c r="D3036" s="1">
        <v>136.739</v>
      </c>
      <c r="E3036" s="1">
        <v>4.9180741310119629</v>
      </c>
      <c r="F3036" s="1">
        <v>4.9091644287109375</v>
      </c>
      <c r="G3036" s="1">
        <v>4</v>
      </c>
      <c r="H3036" s="1">
        <v>3</v>
      </c>
      <c r="I3036" s="1">
        <f t="shared" si="137"/>
        <v>4.926521525663488</v>
      </c>
      <c r="J3036" s="1">
        <f t="shared" si="136"/>
        <v>0.99647680480799017</v>
      </c>
    </row>
    <row r="3037" spans="1:10">
      <c r="A3037" s="1">
        <v>10</v>
      </c>
      <c r="B3037" s="1" t="s">
        <v>10</v>
      </c>
      <c r="C3037" s="3">
        <v>43617</v>
      </c>
      <c r="D3037" s="1">
        <v>136.30313884386817</v>
      </c>
      <c r="E3037" s="1">
        <v>4.9148812294006348</v>
      </c>
      <c r="F3037" s="1">
        <v>4.9110283851623535</v>
      </c>
      <c r="G3037" s="1">
        <v>4</v>
      </c>
      <c r="H3037" s="1">
        <v>3</v>
      </c>
      <c r="I3037" s="1">
        <f t="shared" si="137"/>
        <v>4.926521525663488</v>
      </c>
      <c r="J3037" s="1">
        <f t="shared" si="136"/>
        <v>0.99685515623540322</v>
      </c>
    </row>
    <row r="3038" spans="1:10">
      <c r="A3038" s="1">
        <v>11</v>
      </c>
      <c r="B3038" s="1" t="s">
        <v>11</v>
      </c>
      <c r="C3038" s="3">
        <v>43617</v>
      </c>
      <c r="D3038" s="1">
        <v>135.16317972350228</v>
      </c>
      <c r="E3038" s="1">
        <v>4.9064826965332031</v>
      </c>
      <c r="F3038" s="1">
        <v>4.9049649238586426</v>
      </c>
      <c r="G3038" s="1">
        <v>4</v>
      </c>
      <c r="H3038" s="1">
        <v>3</v>
      </c>
      <c r="I3038" s="1">
        <f t="shared" si="137"/>
        <v>4.926521525663488</v>
      </c>
      <c r="J3038" s="1">
        <f t="shared" si="136"/>
        <v>0.99562437681586258</v>
      </c>
    </row>
    <row r="3039" spans="1:10">
      <c r="A3039" s="1">
        <v>12</v>
      </c>
      <c r="B3039" s="1" t="s">
        <v>12</v>
      </c>
      <c r="C3039" s="3">
        <v>43617</v>
      </c>
      <c r="D3039" s="1">
        <v>135.36077586206898</v>
      </c>
      <c r="E3039" s="1">
        <v>4.9079437255859375</v>
      </c>
      <c r="F3039" s="1">
        <v>4.90771484375</v>
      </c>
      <c r="G3039" s="1">
        <v>4</v>
      </c>
      <c r="H3039" s="1">
        <v>3</v>
      </c>
      <c r="I3039" s="1">
        <f t="shared" si="137"/>
        <v>4.926521525663488</v>
      </c>
      <c r="J3039" s="1">
        <f t="shared" si="136"/>
        <v>0.99618256373883296</v>
      </c>
    </row>
    <row r="3040" spans="1:10">
      <c r="A3040" s="1">
        <v>13</v>
      </c>
      <c r="B3040" s="1" t="s">
        <v>13</v>
      </c>
      <c r="C3040" s="3">
        <v>43617</v>
      </c>
      <c r="D3040" s="1">
        <v>147.25578125000001</v>
      </c>
      <c r="E3040" s="1">
        <v>4.9921712875366211</v>
      </c>
      <c r="F3040" s="1">
        <v>4.9861044883728027</v>
      </c>
      <c r="G3040" s="1">
        <v>1</v>
      </c>
      <c r="H3040" s="1">
        <v>1</v>
      </c>
      <c r="I3040" s="1">
        <f t="shared" si="137"/>
        <v>4.926521525663488</v>
      </c>
      <c r="J3040" s="1">
        <f t="shared" si="136"/>
        <v>1.0120943270822895</v>
      </c>
    </row>
    <row r="3041" spans="1:10">
      <c r="A3041" s="1">
        <v>14</v>
      </c>
      <c r="B3041" s="1" t="s">
        <v>14</v>
      </c>
      <c r="C3041" s="3">
        <v>43617</v>
      </c>
      <c r="D3041" s="1">
        <v>138.65442953020133</v>
      </c>
      <c r="E3041" s="1">
        <v>4.9319849014282227</v>
      </c>
      <c r="F3041" s="1">
        <v>4.9245409965515137</v>
      </c>
      <c r="G3041" s="1">
        <v>3</v>
      </c>
      <c r="H3041" s="1">
        <v>2</v>
      </c>
      <c r="I3041" s="1">
        <f t="shared" si="137"/>
        <v>4.926521525663488</v>
      </c>
      <c r="J3041" s="1">
        <f t="shared" si="136"/>
        <v>0.99959798630704089</v>
      </c>
    </row>
    <row r="3042" spans="1:10">
      <c r="A3042" s="1">
        <v>15</v>
      </c>
      <c r="B3042" s="1" t="s">
        <v>15</v>
      </c>
      <c r="C3042" s="3">
        <v>43617</v>
      </c>
      <c r="D3042" s="1">
        <v>136.43690140845072</v>
      </c>
      <c r="E3042" s="1">
        <v>4.9158620834350586</v>
      </c>
      <c r="F3042" s="1">
        <v>4.9106860160827637</v>
      </c>
      <c r="G3042" s="1">
        <v>4</v>
      </c>
      <c r="H3042" s="1">
        <v>3</v>
      </c>
      <c r="I3042" s="1">
        <f t="shared" si="137"/>
        <v>4.926521525663488</v>
      </c>
      <c r="J3042" s="1">
        <f t="shared" si="136"/>
        <v>0.99678566114077993</v>
      </c>
    </row>
    <row r="3043" spans="1:10">
      <c r="A3043" s="1">
        <v>16</v>
      </c>
      <c r="B3043" s="1" t="s">
        <v>16</v>
      </c>
      <c r="C3043" s="3">
        <v>43617</v>
      </c>
      <c r="D3043" s="1">
        <v>140.64739130434782</v>
      </c>
      <c r="E3043" s="1">
        <v>4.946256160736084</v>
      </c>
      <c r="F3043" s="1">
        <v>4.9428238868713379</v>
      </c>
      <c r="G3043" s="1">
        <v>2</v>
      </c>
      <c r="H3043" s="1">
        <v>2</v>
      </c>
      <c r="I3043" s="1">
        <f t="shared" si="137"/>
        <v>4.926521525663488</v>
      </c>
      <c r="J3043" s="1">
        <f t="shared" si="136"/>
        <v>1.003309101791787</v>
      </c>
    </row>
    <row r="3044" spans="1:10">
      <c r="A3044" s="1">
        <v>17</v>
      </c>
      <c r="B3044" s="1" t="s">
        <v>17</v>
      </c>
      <c r="C3044" s="3">
        <v>43617</v>
      </c>
      <c r="D3044" s="1">
        <v>150.66</v>
      </c>
      <c r="E3044" s="1">
        <v>5.0150256156921387</v>
      </c>
      <c r="F3044" s="1">
        <v>4.9996252059936523</v>
      </c>
      <c r="G3044" s="1">
        <v>1</v>
      </c>
      <c r="H3044" s="1">
        <v>1</v>
      </c>
      <c r="I3044" s="1">
        <f t="shared" si="137"/>
        <v>4.926521525663488</v>
      </c>
      <c r="J3044" s="1">
        <f t="shared" si="136"/>
        <v>1.0148388025809587</v>
      </c>
    </row>
    <row r="3045" spans="1:10">
      <c r="A3045" s="1">
        <v>18</v>
      </c>
      <c r="B3045" s="1" t="s">
        <v>18</v>
      </c>
      <c r="C3045" s="3">
        <v>43617</v>
      </c>
      <c r="D3045" s="1">
        <v>138.90775800711742</v>
      </c>
      <c r="E3045" s="1">
        <v>4.9338102340698242</v>
      </c>
      <c r="F3045" s="1">
        <v>4.9273147583007813</v>
      </c>
      <c r="G3045" s="1">
        <v>3</v>
      </c>
      <c r="H3045" s="1">
        <v>2</v>
      </c>
      <c r="I3045" s="1">
        <f t="shared" si="137"/>
        <v>4.926521525663488</v>
      </c>
      <c r="J3045" s="1">
        <f t="shared" si="136"/>
        <v>1.0001610127212803</v>
      </c>
    </row>
    <row r="3046" spans="1:10">
      <c r="A3046" s="1">
        <v>19</v>
      </c>
      <c r="B3046" s="1" t="s">
        <v>19</v>
      </c>
      <c r="C3046" s="3">
        <v>43617</v>
      </c>
      <c r="D3046" s="1">
        <v>138.91375634517766</v>
      </c>
      <c r="E3046" s="1">
        <v>4.9338531494140625</v>
      </c>
      <c r="F3046" s="1">
        <v>4.9307708740234375</v>
      </c>
      <c r="G3046" s="1">
        <v>3</v>
      </c>
      <c r="H3046" s="1">
        <v>2</v>
      </c>
      <c r="I3046" s="1">
        <f t="shared" si="137"/>
        <v>4.926521525663488</v>
      </c>
      <c r="J3046" s="1">
        <f t="shared" si="136"/>
        <v>1.0008625453756395</v>
      </c>
    </row>
    <row r="3047" spans="1:10">
      <c r="A3047" s="1">
        <v>20</v>
      </c>
      <c r="B3047" s="1" t="s">
        <v>20</v>
      </c>
      <c r="C3047" s="3">
        <v>43617</v>
      </c>
      <c r="D3047" s="1">
        <v>140.97999999999999</v>
      </c>
      <c r="E3047" s="1">
        <v>4.9486179351806641</v>
      </c>
      <c r="F3047" s="1">
        <v>4.9420814514160156</v>
      </c>
      <c r="G3047" s="1">
        <v>2</v>
      </c>
      <c r="H3047" s="1">
        <v>2</v>
      </c>
      <c r="I3047" s="1">
        <f t="shared" si="137"/>
        <v>4.926521525663488</v>
      </c>
      <c r="J3047" s="1">
        <f t="shared" si="136"/>
        <v>1.0031584000336693</v>
      </c>
    </row>
    <row r="3048" spans="1:10">
      <c r="A3048" s="1">
        <v>21</v>
      </c>
      <c r="B3048" s="1" t="s">
        <v>21</v>
      </c>
      <c r="C3048" s="3">
        <v>43617</v>
      </c>
      <c r="D3048" s="1">
        <v>136.54365079365078</v>
      </c>
      <c r="E3048" s="1">
        <v>4.9166445732116699</v>
      </c>
      <c r="F3048" s="1">
        <v>4.9011006355285645</v>
      </c>
      <c r="G3048" s="1">
        <v>4</v>
      </c>
      <c r="H3048" s="1">
        <v>3</v>
      </c>
      <c r="I3048" s="1">
        <f t="shared" si="137"/>
        <v>4.926521525663488</v>
      </c>
      <c r="J3048" s="1">
        <f t="shared" si="136"/>
        <v>0.99483999207097751</v>
      </c>
    </row>
    <row r="3049" spans="1:10">
      <c r="A3049" s="1">
        <v>22</v>
      </c>
      <c r="B3049" s="1" t="s">
        <v>22</v>
      </c>
      <c r="C3049" s="3">
        <v>43617</v>
      </c>
      <c r="D3049" s="1">
        <v>136.30842105263159</v>
      </c>
      <c r="E3049" s="1">
        <v>4.9149203300476074</v>
      </c>
      <c r="F3049" s="1">
        <v>4.9076709747314453</v>
      </c>
      <c r="G3049" s="1">
        <v>4</v>
      </c>
      <c r="H3049" s="1">
        <v>3</v>
      </c>
      <c r="I3049" s="1">
        <f t="shared" si="137"/>
        <v>4.926521525663488</v>
      </c>
      <c r="J3049" s="1">
        <f t="shared" si="136"/>
        <v>0.99617365907489785</v>
      </c>
    </row>
    <row r="3050" spans="1:10">
      <c r="A3050" s="1">
        <v>23</v>
      </c>
      <c r="B3050" s="1" t="s">
        <v>23</v>
      </c>
      <c r="C3050" s="3">
        <v>43617</v>
      </c>
      <c r="D3050" s="1">
        <v>134.72235294117647</v>
      </c>
      <c r="E3050" s="1">
        <v>4.9032158851623535</v>
      </c>
      <c r="F3050" s="1">
        <v>4.9024591445922852</v>
      </c>
      <c r="G3050" s="1">
        <v>4</v>
      </c>
      <c r="H3050" s="1">
        <v>3</v>
      </c>
      <c r="I3050" s="1">
        <f t="shared" si="137"/>
        <v>4.926521525663488</v>
      </c>
      <c r="J3050" s="1">
        <f t="shared" si="136"/>
        <v>0.99511574628348709</v>
      </c>
    </row>
    <row r="3051" spans="1:10">
      <c r="A3051" s="1">
        <v>24</v>
      </c>
      <c r="B3051" s="1" t="s">
        <v>24</v>
      </c>
      <c r="C3051" s="3">
        <v>43617</v>
      </c>
      <c r="D3051" s="1">
        <v>141.68016393442625</v>
      </c>
      <c r="E3051" s="1">
        <v>4.9535722732543945</v>
      </c>
      <c r="F3051" s="1">
        <v>4.9439163208007813</v>
      </c>
      <c r="G3051" s="1">
        <v>2</v>
      </c>
      <c r="H3051" s="1">
        <v>2</v>
      </c>
      <c r="I3051" s="1">
        <f t="shared" si="137"/>
        <v>4.926521525663488</v>
      </c>
      <c r="J3051" s="1">
        <f t="shared" si="136"/>
        <v>1.0035308472817341</v>
      </c>
    </row>
    <row r="3052" spans="1:10">
      <c r="A3052" s="1">
        <v>25</v>
      </c>
      <c r="B3052" s="1" t="s">
        <v>25</v>
      </c>
      <c r="C3052" s="3">
        <v>43617</v>
      </c>
      <c r="D3052" s="1">
        <v>139.5974347826087</v>
      </c>
      <c r="E3052" s="1">
        <v>4.9387626647949219</v>
      </c>
      <c r="F3052" s="1">
        <v>4.9349780082702637</v>
      </c>
      <c r="G3052" s="1">
        <v>3</v>
      </c>
      <c r="H3052" s="1">
        <v>2</v>
      </c>
      <c r="I3052" s="1">
        <f t="shared" si="137"/>
        <v>4.926521525663488</v>
      </c>
      <c r="J3052" s="1">
        <f t="shared" si="136"/>
        <v>1.0017165220049733</v>
      </c>
    </row>
    <row r="3053" spans="1:10">
      <c r="A3053" s="1">
        <v>26</v>
      </c>
      <c r="B3053" s="1" t="s">
        <v>26</v>
      </c>
      <c r="C3053" s="3">
        <v>43617</v>
      </c>
      <c r="D3053" s="1">
        <v>133.08000000000001</v>
      </c>
      <c r="E3053" s="1">
        <v>4.8909506797790527</v>
      </c>
      <c r="F3053" s="1">
        <v>4.8950634002685547</v>
      </c>
      <c r="G3053" s="1">
        <v>4</v>
      </c>
      <c r="H3053" s="1">
        <v>3</v>
      </c>
      <c r="I3053" s="1">
        <f t="shared" si="137"/>
        <v>4.926521525663488</v>
      </c>
      <c r="J3053" s="1">
        <f t="shared" si="136"/>
        <v>0.9936145360918327</v>
      </c>
    </row>
    <row r="3054" spans="1:10">
      <c r="A3054" s="1">
        <v>27</v>
      </c>
      <c r="B3054" s="1" t="s">
        <v>27</v>
      </c>
      <c r="C3054" s="3">
        <v>43617</v>
      </c>
      <c r="D3054" s="1">
        <v>138.55762917933131</v>
      </c>
      <c r="E3054" s="1">
        <v>4.9312863349914551</v>
      </c>
      <c r="F3054" s="1">
        <v>4.9278101921081543</v>
      </c>
      <c r="G3054" s="1">
        <v>2</v>
      </c>
      <c r="H3054" s="1">
        <v>2</v>
      </c>
      <c r="I3054" s="1">
        <f t="shared" si="137"/>
        <v>4.926521525663488</v>
      </c>
      <c r="J3054" s="1">
        <f t="shared" si="136"/>
        <v>1.0002615773498509</v>
      </c>
    </row>
    <row r="3055" spans="1:10">
      <c r="A3055" s="1">
        <v>28</v>
      </c>
      <c r="B3055" s="1" t="s">
        <v>28</v>
      </c>
      <c r="C3055" s="3">
        <v>43617</v>
      </c>
      <c r="D3055" s="1">
        <v>144.15</v>
      </c>
      <c r="E3055" s="1">
        <v>4.9708542823791504</v>
      </c>
      <c r="F3055" s="1">
        <v>4.9565153121948242</v>
      </c>
      <c r="G3055" s="1">
        <v>2</v>
      </c>
      <c r="H3055" s="1">
        <v>2</v>
      </c>
      <c r="I3055" s="1">
        <f t="shared" si="137"/>
        <v>4.926521525663488</v>
      </c>
      <c r="J3055" s="1">
        <f t="shared" si="136"/>
        <v>1.0060882280479424</v>
      </c>
    </row>
    <row r="3056" spans="1:10">
      <c r="A3056" s="1">
        <v>29</v>
      </c>
      <c r="B3056" s="1" t="s">
        <v>29</v>
      </c>
      <c r="C3056" s="3">
        <v>43617</v>
      </c>
      <c r="D3056" s="1">
        <v>135.9675</v>
      </c>
      <c r="E3056" s="1">
        <v>4.9124159812927246</v>
      </c>
      <c r="F3056" s="1">
        <v>4.8918757438659668</v>
      </c>
      <c r="G3056" s="1">
        <v>5</v>
      </c>
      <c r="H3056" s="1">
        <v>4</v>
      </c>
      <c r="I3056" s="1">
        <f t="shared" si="137"/>
        <v>4.926521525663488</v>
      </c>
      <c r="J3056" s="1">
        <f t="shared" si="136"/>
        <v>0.99296749610916291</v>
      </c>
    </row>
    <row r="3057" spans="1:10">
      <c r="A3057" s="1">
        <v>30</v>
      </c>
      <c r="B3057" s="1" t="s">
        <v>30</v>
      </c>
      <c r="C3057" s="3">
        <v>43617</v>
      </c>
      <c r="D3057" s="1">
        <v>140.02000000000001</v>
      </c>
      <c r="E3057" s="1">
        <v>4.9417853355407715</v>
      </c>
      <c r="F3057" s="1">
        <v>4.9115128517150879</v>
      </c>
      <c r="G3057" s="1">
        <v>4</v>
      </c>
      <c r="H3057" s="1">
        <v>3</v>
      </c>
      <c r="I3057" s="1">
        <f t="shared" si="137"/>
        <v>4.926521525663488</v>
      </c>
      <c r="J3057" s="1">
        <f t="shared" si="136"/>
        <v>0.99695349469798999</v>
      </c>
    </row>
    <row r="3058" spans="1:10">
      <c r="A3058" s="1">
        <v>31</v>
      </c>
      <c r="B3058" s="1" t="s">
        <v>31</v>
      </c>
      <c r="C3058" s="3">
        <v>43617</v>
      </c>
      <c r="D3058" s="1">
        <v>142.16269662921349</v>
      </c>
      <c r="E3058" s="1">
        <v>4.9569721221923828</v>
      </c>
      <c r="F3058" s="1">
        <v>4.9480938911437988</v>
      </c>
      <c r="G3058" s="1">
        <v>2</v>
      </c>
      <c r="H3058" s="1">
        <v>2</v>
      </c>
      <c r="I3058" s="1">
        <f t="shared" si="137"/>
        <v>4.926521525663488</v>
      </c>
      <c r="J3058" s="1">
        <f t="shared" si="136"/>
        <v>1.0043788229418942</v>
      </c>
    </row>
    <row r="3059" spans="1:10">
      <c r="A3059" s="1">
        <v>32</v>
      </c>
      <c r="B3059" s="1" t="s">
        <v>32</v>
      </c>
      <c r="C3059" s="3">
        <v>43617</v>
      </c>
      <c r="D3059" s="1">
        <v>133.9346127946128</v>
      </c>
      <c r="E3059" s="1">
        <v>4.8973517417907715</v>
      </c>
      <c r="F3059" s="1">
        <v>4.8951015472412109</v>
      </c>
      <c r="G3059" s="1">
        <v>4</v>
      </c>
      <c r="H3059" s="1">
        <v>3</v>
      </c>
      <c r="I3059" s="1">
        <f t="shared" si="137"/>
        <v>4.926521525663488</v>
      </c>
      <c r="J3059" s="1">
        <f t="shared" si="136"/>
        <v>0.99362227927786317</v>
      </c>
    </row>
    <row r="3060" spans="1:10">
      <c r="A3060" s="1">
        <v>33</v>
      </c>
      <c r="B3060" s="1" t="s">
        <v>33</v>
      </c>
      <c r="C3060" s="3">
        <v>43617</v>
      </c>
      <c r="D3060" s="1">
        <v>144.3136974789916</v>
      </c>
      <c r="E3060" s="1">
        <v>4.9719891548156738</v>
      </c>
      <c r="F3060" s="1">
        <v>4.9547891616821289</v>
      </c>
      <c r="G3060" s="1">
        <v>2</v>
      </c>
      <c r="H3060" s="1">
        <v>2</v>
      </c>
      <c r="I3060" s="1">
        <f t="shared" si="137"/>
        <v>4.926521525663488</v>
      </c>
      <c r="J3060" s="1">
        <f t="shared" si="136"/>
        <v>1.0057378488800643</v>
      </c>
    </row>
    <row r="3061" spans="1:10">
      <c r="A3061" s="1">
        <v>34</v>
      </c>
      <c r="B3061" s="1" t="s">
        <v>34</v>
      </c>
      <c r="C3061" s="3">
        <v>43617</v>
      </c>
      <c r="D3061" s="1">
        <v>134.1</v>
      </c>
      <c r="E3061" s="1">
        <v>4.8985857963562012</v>
      </c>
      <c r="F3061" s="1">
        <v>4.8955693244934082</v>
      </c>
      <c r="G3061" s="1">
        <v>5</v>
      </c>
      <c r="H3061" s="1">
        <v>4</v>
      </c>
      <c r="I3061" s="1">
        <f t="shared" si="137"/>
        <v>4.926521525663488</v>
      </c>
      <c r="J3061" s="1">
        <f t="shared" si="136"/>
        <v>0.99371723009656165</v>
      </c>
    </row>
    <row r="3062" spans="1:10">
      <c r="A3062" s="1">
        <v>1</v>
      </c>
      <c r="B3062" s="1" t="s">
        <v>1</v>
      </c>
      <c r="C3062" s="3">
        <v>43647</v>
      </c>
      <c r="D3062" s="1">
        <v>131.73962962962963</v>
      </c>
      <c r="E3062" s="1">
        <v>4.8808274269104004</v>
      </c>
      <c r="F3062" s="1">
        <v>4.8775920867919922</v>
      </c>
      <c r="G3062" s="1">
        <v>5</v>
      </c>
      <c r="H3062" s="1">
        <v>4</v>
      </c>
      <c r="I3062" s="1">
        <f>AVERAGE(F3062:F3095)</f>
        <v>4.9288730621337891</v>
      </c>
      <c r="J3062" s="1">
        <f t="shared" si="136"/>
        <v>0.98959580117090773</v>
      </c>
    </row>
    <row r="3063" spans="1:10">
      <c r="A3063" s="1">
        <v>2</v>
      </c>
      <c r="B3063" s="1" t="s">
        <v>2</v>
      </c>
      <c r="C3063" s="3">
        <v>43647</v>
      </c>
      <c r="D3063" s="1">
        <v>135.52476595744682</v>
      </c>
      <c r="E3063" s="1">
        <v>4.9091544151306152</v>
      </c>
      <c r="F3063" s="1">
        <v>4.9074630737304688</v>
      </c>
      <c r="G3063" s="1">
        <v>4</v>
      </c>
      <c r="H3063" s="1">
        <v>3</v>
      </c>
      <c r="I3063" s="1">
        <f>I3062</f>
        <v>4.9288730621337891</v>
      </c>
      <c r="J3063" s="1">
        <f t="shared" si="136"/>
        <v>0.99565621022626793</v>
      </c>
    </row>
    <row r="3064" spans="1:10">
      <c r="A3064" s="1">
        <v>3</v>
      </c>
      <c r="B3064" s="1" t="s">
        <v>3</v>
      </c>
      <c r="C3064" s="3">
        <v>43647</v>
      </c>
      <c r="D3064" s="1">
        <v>146.2674074074074</v>
      </c>
      <c r="E3064" s="1">
        <v>4.9854364395141602</v>
      </c>
      <c r="F3064" s="1">
        <v>4.9789996147155762</v>
      </c>
      <c r="G3064" s="1">
        <v>1</v>
      </c>
      <c r="H3064" s="1">
        <v>1</v>
      </c>
      <c r="I3064" s="1">
        <f t="shared" ref="I3064:I3095" si="138">I3063</f>
        <v>4.9288730621337891</v>
      </c>
      <c r="J3064" s="1">
        <f t="shared" si="136"/>
        <v>1.0101699824584418</v>
      </c>
    </row>
    <row r="3065" spans="1:10">
      <c r="A3065" s="1">
        <v>4</v>
      </c>
      <c r="B3065" s="1" t="s">
        <v>4</v>
      </c>
      <c r="C3065" s="3">
        <v>43647</v>
      </c>
      <c r="D3065" s="1">
        <v>146.47194756554308</v>
      </c>
      <c r="E3065" s="1">
        <v>4.9868340492248535</v>
      </c>
      <c r="F3065" s="1">
        <v>4.9842362403869629</v>
      </c>
      <c r="G3065" s="1">
        <v>1</v>
      </c>
      <c r="H3065" s="1">
        <v>1</v>
      </c>
      <c r="I3065" s="1">
        <f t="shared" si="138"/>
        <v>4.9288730621337891</v>
      </c>
      <c r="J3065" s="1">
        <f t="shared" si="136"/>
        <v>1.011232421195527</v>
      </c>
    </row>
    <row r="3066" spans="1:10">
      <c r="A3066" s="1">
        <v>5</v>
      </c>
      <c r="B3066" s="1" t="s">
        <v>5</v>
      </c>
      <c r="C3066" s="3">
        <v>43647</v>
      </c>
      <c r="D3066" s="1">
        <v>147.97999999999999</v>
      </c>
      <c r="E3066" s="1">
        <v>4.9970769882202148</v>
      </c>
      <c r="F3066" s="1">
        <v>4.9875149726867676</v>
      </c>
      <c r="G3066" s="1">
        <v>1</v>
      </c>
      <c r="H3066" s="1">
        <v>1</v>
      </c>
      <c r="I3066" s="1">
        <f t="shared" si="138"/>
        <v>4.9288730621337891</v>
      </c>
      <c r="J3066" s="1">
        <f t="shared" si="136"/>
        <v>1.0118976305158873</v>
      </c>
    </row>
    <row r="3067" spans="1:10">
      <c r="A3067" s="1">
        <v>6</v>
      </c>
      <c r="B3067" s="1" t="s">
        <v>6</v>
      </c>
      <c r="C3067" s="3">
        <v>43647</v>
      </c>
      <c r="D3067" s="1">
        <v>132.41999999999999</v>
      </c>
      <c r="E3067" s="1">
        <v>4.8859786987304688</v>
      </c>
      <c r="F3067" s="1">
        <v>4.8837118148803711</v>
      </c>
      <c r="G3067" s="1">
        <v>5</v>
      </c>
      <c r="H3067" s="1">
        <v>4</v>
      </c>
      <c r="I3067" s="1">
        <f t="shared" si="138"/>
        <v>4.9288730621337891</v>
      </c>
      <c r="J3067" s="1">
        <f t="shared" si="136"/>
        <v>0.9908374091432034</v>
      </c>
    </row>
    <row r="3068" spans="1:10">
      <c r="A3068" s="1">
        <v>7</v>
      </c>
      <c r="B3068" s="1" t="s">
        <v>7</v>
      </c>
      <c r="C3068" s="3">
        <v>43647</v>
      </c>
      <c r="D3068" s="1">
        <v>136.21</v>
      </c>
      <c r="E3068" s="1">
        <v>4.9141979217529297</v>
      </c>
      <c r="F3068" s="1">
        <v>4.9115686416625977</v>
      </c>
      <c r="G3068" s="1">
        <v>4</v>
      </c>
      <c r="H3068" s="1">
        <v>3</v>
      </c>
      <c r="I3068" s="1">
        <f t="shared" si="138"/>
        <v>4.9288730621337891</v>
      </c>
      <c r="J3068" s="1">
        <f t="shared" si="136"/>
        <v>0.99648917303143125</v>
      </c>
    </row>
    <row r="3069" spans="1:10">
      <c r="A3069" s="1">
        <v>8</v>
      </c>
      <c r="B3069" s="1" t="s">
        <v>8</v>
      </c>
      <c r="C3069" s="3">
        <v>43647</v>
      </c>
      <c r="D3069" s="1">
        <v>138.47</v>
      </c>
      <c r="E3069" s="1">
        <v>4.9306535720825195</v>
      </c>
      <c r="F3069" s="1">
        <v>4.9267349243164063</v>
      </c>
      <c r="G3069" s="1">
        <v>3</v>
      </c>
      <c r="H3069" s="1">
        <v>2</v>
      </c>
      <c r="I3069" s="1">
        <f t="shared" si="138"/>
        <v>4.9288730621337891</v>
      </c>
      <c r="J3069" s="1">
        <f t="shared" si="136"/>
        <v>0.99956620148451192</v>
      </c>
    </row>
    <row r="3070" spans="1:10">
      <c r="A3070" s="1">
        <v>9</v>
      </c>
      <c r="B3070" s="1" t="s">
        <v>9</v>
      </c>
      <c r="C3070" s="3">
        <v>43647</v>
      </c>
      <c r="D3070" s="1">
        <v>137.345</v>
      </c>
      <c r="E3070" s="1">
        <v>4.9224958419799805</v>
      </c>
      <c r="F3070" s="1">
        <v>4.9113922119140625</v>
      </c>
      <c r="G3070" s="1">
        <v>4</v>
      </c>
      <c r="H3070" s="1">
        <v>3</v>
      </c>
      <c r="I3070" s="1">
        <f t="shared" si="138"/>
        <v>4.9288730621337891</v>
      </c>
      <c r="J3070" s="1">
        <f t="shared" si="136"/>
        <v>0.99645337788184818</v>
      </c>
    </row>
    <row r="3071" spans="1:10">
      <c r="A3071" s="1">
        <v>10</v>
      </c>
      <c r="B3071" s="1" t="s">
        <v>10</v>
      </c>
      <c r="C3071" s="3">
        <v>43647</v>
      </c>
      <c r="D3071" s="1">
        <v>136.82723392760667</v>
      </c>
      <c r="E3071" s="1">
        <v>4.9187192916870117</v>
      </c>
      <c r="F3071" s="1">
        <v>4.9137468338012695</v>
      </c>
      <c r="G3071" s="1">
        <v>4</v>
      </c>
      <c r="H3071" s="1">
        <v>3</v>
      </c>
      <c r="I3071" s="1">
        <f t="shared" si="138"/>
        <v>4.9288730621337891</v>
      </c>
      <c r="J3071" s="1">
        <f t="shared" si="136"/>
        <v>0.99693109801331115</v>
      </c>
    </row>
    <row r="3072" spans="1:10">
      <c r="A3072" s="1">
        <v>11</v>
      </c>
      <c r="B3072" s="1" t="s">
        <v>11</v>
      </c>
      <c r="C3072" s="3">
        <v>43647</v>
      </c>
      <c r="D3072" s="1">
        <v>135.68657450076802</v>
      </c>
      <c r="E3072" s="1">
        <v>4.9103474617004395</v>
      </c>
      <c r="F3072" s="1">
        <v>4.9072113037109375</v>
      </c>
      <c r="G3072" s="1">
        <v>4</v>
      </c>
      <c r="H3072" s="1">
        <v>3</v>
      </c>
      <c r="I3072" s="1">
        <f t="shared" si="138"/>
        <v>4.9288730621337891</v>
      </c>
      <c r="J3072" s="1">
        <f t="shared" si="136"/>
        <v>0.99560512958037639</v>
      </c>
    </row>
    <row r="3073" spans="1:10">
      <c r="A3073" s="1">
        <v>12</v>
      </c>
      <c r="B3073" s="1" t="s">
        <v>12</v>
      </c>
      <c r="C3073" s="3">
        <v>43647</v>
      </c>
      <c r="D3073" s="1">
        <v>135.57405172413795</v>
      </c>
      <c r="E3073" s="1">
        <v>4.909517765045166</v>
      </c>
      <c r="F3073" s="1">
        <v>4.9098172187805176</v>
      </c>
      <c r="G3073" s="1">
        <v>4</v>
      </c>
      <c r="H3073" s="1">
        <v>3</v>
      </c>
      <c r="I3073" s="1">
        <f t="shared" si="138"/>
        <v>4.9288730621337891</v>
      </c>
      <c r="J3073" s="1">
        <f t="shared" si="136"/>
        <v>0.99613383361408336</v>
      </c>
    </row>
    <row r="3074" spans="1:10">
      <c r="A3074" s="1">
        <v>13</v>
      </c>
      <c r="B3074" s="1" t="s">
        <v>13</v>
      </c>
      <c r="C3074" s="3">
        <v>43647</v>
      </c>
      <c r="D3074" s="1">
        <v>147.16507812499998</v>
      </c>
      <c r="E3074" s="1">
        <v>4.9915547370910645</v>
      </c>
      <c r="F3074" s="1">
        <v>4.9886345863342285</v>
      </c>
      <c r="G3074" s="1">
        <v>1</v>
      </c>
      <c r="H3074" s="1">
        <v>1</v>
      </c>
      <c r="I3074" s="1">
        <f t="shared" si="138"/>
        <v>4.9288730621337891</v>
      </c>
      <c r="J3074" s="1">
        <f t="shared" si="136"/>
        <v>1.0121247846002688</v>
      </c>
    </row>
    <row r="3075" spans="1:10">
      <c r="A3075" s="1">
        <v>14</v>
      </c>
      <c r="B3075" s="1" t="s">
        <v>14</v>
      </c>
      <c r="C3075" s="3">
        <v>43647</v>
      </c>
      <c r="D3075" s="1">
        <v>138.56174496644294</v>
      </c>
      <c r="E3075" s="1">
        <v>4.9313158988952637</v>
      </c>
      <c r="F3075" s="1">
        <v>4.9272580146789551</v>
      </c>
      <c r="G3075" s="1">
        <v>3</v>
      </c>
      <c r="H3075" s="1">
        <v>2</v>
      </c>
      <c r="I3075" s="1">
        <f t="shared" si="138"/>
        <v>4.9288730621337891</v>
      </c>
      <c r="J3075" s="1">
        <f t="shared" ref="J3075:J3138" si="139">F3075/I3075</f>
        <v>0.99967232926584337</v>
      </c>
    </row>
    <row r="3076" spans="1:10">
      <c r="A3076" s="1">
        <v>15</v>
      </c>
      <c r="B3076" s="1" t="s">
        <v>15</v>
      </c>
      <c r="C3076" s="3">
        <v>43647</v>
      </c>
      <c r="D3076" s="1">
        <v>136.09929577464789</v>
      </c>
      <c r="E3076" s="1">
        <v>4.9133849143981934</v>
      </c>
      <c r="F3076" s="1">
        <v>4.9132418632507324</v>
      </c>
      <c r="G3076" s="1">
        <v>4</v>
      </c>
      <c r="H3076" s="1">
        <v>3</v>
      </c>
      <c r="I3076" s="1">
        <f t="shared" si="138"/>
        <v>4.9288730621337891</v>
      </c>
      <c r="J3076" s="1">
        <f t="shared" si="139"/>
        <v>0.99682864649058545</v>
      </c>
    </row>
    <row r="3077" spans="1:10">
      <c r="A3077" s="1">
        <v>16</v>
      </c>
      <c r="B3077" s="1" t="s">
        <v>16</v>
      </c>
      <c r="C3077" s="3">
        <v>43647</v>
      </c>
      <c r="D3077" s="1">
        <v>141.05869565217392</v>
      </c>
      <c r="E3077" s="1">
        <v>4.9491763114929199</v>
      </c>
      <c r="F3077" s="1">
        <v>4.9449067115783691</v>
      </c>
      <c r="G3077" s="1">
        <v>2</v>
      </c>
      <c r="H3077" s="1">
        <v>2</v>
      </c>
      <c r="I3077" s="1">
        <f t="shared" si="138"/>
        <v>4.9288730621337891</v>
      </c>
      <c r="J3077" s="1">
        <f t="shared" si="139"/>
        <v>1.0032530051479229</v>
      </c>
    </row>
    <row r="3078" spans="1:10">
      <c r="A3078" s="1">
        <v>17</v>
      </c>
      <c r="B3078" s="1" t="s">
        <v>17</v>
      </c>
      <c r="C3078" s="3">
        <v>43647</v>
      </c>
      <c r="D3078" s="1">
        <v>149.69999999999999</v>
      </c>
      <c r="E3078" s="1">
        <v>5.0086331367492676</v>
      </c>
      <c r="F3078" s="1">
        <v>5.0019559860229492</v>
      </c>
      <c r="G3078" s="1">
        <v>1</v>
      </c>
      <c r="H3078" s="1">
        <v>1</v>
      </c>
      <c r="I3078" s="1">
        <f t="shared" si="138"/>
        <v>4.9288730621337891</v>
      </c>
      <c r="J3078" s="1">
        <f t="shared" si="139"/>
        <v>1.0148275118810874</v>
      </c>
    </row>
    <row r="3079" spans="1:10">
      <c r="A3079" s="1">
        <v>18</v>
      </c>
      <c r="B3079" s="1" t="s">
        <v>18</v>
      </c>
      <c r="C3079" s="3">
        <v>43647</v>
      </c>
      <c r="D3079" s="1">
        <v>139.74637010676159</v>
      </c>
      <c r="E3079" s="1">
        <v>4.9398293495178223</v>
      </c>
      <c r="F3079" s="1">
        <v>4.9297795295715332</v>
      </c>
      <c r="G3079" s="1">
        <v>3</v>
      </c>
      <c r="H3079" s="1">
        <v>2</v>
      </c>
      <c r="I3079" s="1">
        <f t="shared" si="138"/>
        <v>4.9288730621337891</v>
      </c>
      <c r="J3079" s="1">
        <f t="shared" si="139"/>
        <v>1.0001839096739391</v>
      </c>
    </row>
    <row r="3080" spans="1:10">
      <c r="A3080" s="1">
        <v>19</v>
      </c>
      <c r="B3080" s="1" t="s">
        <v>19</v>
      </c>
      <c r="C3080" s="3">
        <v>43647</v>
      </c>
      <c r="D3080" s="1">
        <v>139.83781725888326</v>
      </c>
      <c r="E3080" s="1">
        <v>4.9404830932617188</v>
      </c>
      <c r="F3080" s="1">
        <v>4.9331450462341309</v>
      </c>
      <c r="G3080" s="1">
        <v>3</v>
      </c>
      <c r="H3080" s="1">
        <v>2</v>
      </c>
      <c r="I3080" s="1">
        <f t="shared" si="138"/>
        <v>4.9288730621337891</v>
      </c>
      <c r="J3080" s="1">
        <f t="shared" si="139"/>
        <v>1.0008667263381485</v>
      </c>
    </row>
    <row r="3081" spans="1:10">
      <c r="A3081" s="1">
        <v>20</v>
      </c>
      <c r="B3081" s="1" t="s">
        <v>20</v>
      </c>
      <c r="C3081" s="3">
        <v>43647</v>
      </c>
      <c r="D3081" s="1">
        <v>140.81</v>
      </c>
      <c r="E3081" s="1">
        <v>4.9474115371704102</v>
      </c>
      <c r="F3081" s="1">
        <v>4.9442524909973145</v>
      </c>
      <c r="G3081" s="1">
        <v>2</v>
      </c>
      <c r="H3081" s="1">
        <v>2</v>
      </c>
      <c r="I3081" s="1">
        <f t="shared" si="138"/>
        <v>4.9288730621337891</v>
      </c>
      <c r="J3081" s="1">
        <f t="shared" si="139"/>
        <v>1.0031202728635229</v>
      </c>
    </row>
    <row r="3082" spans="1:10">
      <c r="A3082" s="1">
        <v>21</v>
      </c>
      <c r="B3082" s="1" t="s">
        <v>21</v>
      </c>
      <c r="C3082" s="3">
        <v>43647</v>
      </c>
      <c r="D3082" s="1">
        <v>136.30920634920633</v>
      </c>
      <c r="E3082" s="1">
        <v>4.9149260520935059</v>
      </c>
      <c r="F3082" s="1">
        <v>4.9032597541809082</v>
      </c>
      <c r="G3082" s="1">
        <v>4</v>
      </c>
      <c r="H3082" s="1">
        <v>3</v>
      </c>
      <c r="I3082" s="1">
        <f t="shared" si="138"/>
        <v>4.9288730621337891</v>
      </c>
      <c r="J3082" s="1">
        <f t="shared" si="139"/>
        <v>0.99480341497336255</v>
      </c>
    </row>
    <row r="3083" spans="1:10">
      <c r="A3083" s="1">
        <v>22</v>
      </c>
      <c r="B3083" s="1" t="s">
        <v>22</v>
      </c>
      <c r="C3083" s="3">
        <v>43647</v>
      </c>
      <c r="D3083" s="1">
        <v>136.12921052631577</v>
      </c>
      <c r="E3083" s="1">
        <v>4.913604736328125</v>
      </c>
      <c r="F3083" s="1">
        <v>4.9098386764526367</v>
      </c>
      <c r="G3083" s="1">
        <v>4</v>
      </c>
      <c r="H3083" s="1">
        <v>3</v>
      </c>
      <c r="I3083" s="1">
        <f t="shared" si="138"/>
        <v>4.9288730621337891</v>
      </c>
      <c r="J3083" s="1">
        <f t="shared" si="139"/>
        <v>0.99613818707822188</v>
      </c>
    </row>
    <row r="3084" spans="1:10">
      <c r="A3084" s="1">
        <v>23</v>
      </c>
      <c r="B3084" s="1" t="s">
        <v>23</v>
      </c>
      <c r="C3084" s="3">
        <v>43647</v>
      </c>
      <c r="D3084" s="1">
        <v>135.00294117647059</v>
      </c>
      <c r="E3084" s="1">
        <v>4.905296802520752</v>
      </c>
      <c r="F3084" s="1">
        <v>4.9040026664733887</v>
      </c>
      <c r="G3084" s="1">
        <v>4</v>
      </c>
      <c r="H3084" s="1">
        <v>3</v>
      </c>
      <c r="I3084" s="1">
        <f t="shared" si="138"/>
        <v>4.9288730621337891</v>
      </c>
      <c r="J3084" s="1">
        <f t="shared" si="139"/>
        <v>0.99495414157620166</v>
      </c>
    </row>
    <row r="3085" spans="1:10">
      <c r="A3085" s="1">
        <v>24</v>
      </c>
      <c r="B3085" s="1" t="s">
        <v>24</v>
      </c>
      <c r="C3085" s="3">
        <v>43647</v>
      </c>
      <c r="D3085" s="1">
        <v>141.06393442622954</v>
      </c>
      <c r="E3085" s="1">
        <v>4.9492130279541016</v>
      </c>
      <c r="F3085" s="1">
        <v>4.9464311599731445</v>
      </c>
      <c r="G3085" s="1">
        <v>2</v>
      </c>
      <c r="H3085" s="1">
        <v>2</v>
      </c>
      <c r="I3085" s="1">
        <f t="shared" si="138"/>
        <v>4.9288730621337891</v>
      </c>
      <c r="J3085" s="1">
        <f t="shared" si="139"/>
        <v>1.0035622945890503</v>
      </c>
    </row>
    <row r="3086" spans="1:10">
      <c r="A3086" s="1">
        <v>25</v>
      </c>
      <c r="B3086" s="1" t="s">
        <v>25</v>
      </c>
      <c r="C3086" s="3">
        <v>43647</v>
      </c>
      <c r="D3086" s="1">
        <v>140.70639130434785</v>
      </c>
      <c r="E3086" s="1">
        <v>4.9466753005981445</v>
      </c>
      <c r="F3086" s="1">
        <v>4.9374899864196777</v>
      </c>
      <c r="G3086" s="1">
        <v>3</v>
      </c>
      <c r="H3086" s="1">
        <v>2</v>
      </c>
      <c r="I3086" s="1">
        <f t="shared" si="138"/>
        <v>4.9288730621337891</v>
      </c>
      <c r="J3086" s="1">
        <f t="shared" si="139"/>
        <v>1.0017482544543677</v>
      </c>
    </row>
    <row r="3087" spans="1:10">
      <c r="A3087" s="1">
        <v>26</v>
      </c>
      <c r="B3087" s="1" t="s">
        <v>26</v>
      </c>
      <c r="C3087" s="3">
        <v>43647</v>
      </c>
      <c r="D3087" s="1">
        <v>133.21</v>
      </c>
      <c r="E3087" s="1">
        <v>4.8919267654418945</v>
      </c>
      <c r="F3087" s="1">
        <v>4.8964376449584961</v>
      </c>
      <c r="G3087" s="1">
        <v>4</v>
      </c>
      <c r="H3087" s="1">
        <v>3</v>
      </c>
      <c r="I3087" s="1">
        <f t="shared" si="138"/>
        <v>4.9288730621337891</v>
      </c>
      <c r="J3087" s="1">
        <f t="shared" si="139"/>
        <v>0.99341930360826713</v>
      </c>
    </row>
    <row r="3088" spans="1:10">
      <c r="A3088" s="1">
        <v>27</v>
      </c>
      <c r="B3088" s="1" t="s">
        <v>27</v>
      </c>
      <c r="C3088" s="3">
        <v>43647</v>
      </c>
      <c r="D3088" s="1">
        <v>138.4950455927052</v>
      </c>
      <c r="E3088" s="1">
        <v>4.9308347702026367</v>
      </c>
      <c r="F3088" s="1">
        <v>4.9304180145263672</v>
      </c>
      <c r="G3088" s="1">
        <v>2</v>
      </c>
      <c r="H3088" s="1">
        <v>2</v>
      </c>
      <c r="I3088" s="1">
        <f t="shared" si="138"/>
        <v>4.9288730621337891</v>
      </c>
      <c r="J3088" s="1">
        <f t="shared" si="139"/>
        <v>1.0003134494179708</v>
      </c>
    </row>
    <row r="3089" spans="1:10">
      <c r="A3089" s="1">
        <v>28</v>
      </c>
      <c r="B3089" s="1" t="s">
        <v>28</v>
      </c>
      <c r="C3089" s="3">
        <v>43647</v>
      </c>
      <c r="D3089" s="1">
        <v>143.16999999999999</v>
      </c>
      <c r="E3089" s="1">
        <v>4.9640326499938965</v>
      </c>
      <c r="F3089" s="1">
        <v>4.9600062370300293</v>
      </c>
      <c r="G3089" s="1">
        <v>2</v>
      </c>
      <c r="H3089" s="1">
        <v>2</v>
      </c>
      <c r="I3089" s="1">
        <f t="shared" si="138"/>
        <v>4.9288730621337891</v>
      </c>
      <c r="J3089" s="1">
        <f t="shared" si="139"/>
        <v>1.0063164894903507</v>
      </c>
    </row>
    <row r="3090" spans="1:10">
      <c r="A3090" s="1">
        <v>29</v>
      </c>
      <c r="B3090" s="1" t="s">
        <v>29</v>
      </c>
      <c r="C3090" s="3">
        <v>43647</v>
      </c>
      <c r="D3090" s="1">
        <v>136.15944444444446</v>
      </c>
      <c r="E3090" s="1">
        <v>4.9138264656066895</v>
      </c>
      <c r="F3090" s="1">
        <v>4.8940067291259766</v>
      </c>
      <c r="G3090" s="1">
        <v>5</v>
      </c>
      <c r="H3090" s="1">
        <v>4</v>
      </c>
      <c r="I3090" s="1">
        <f t="shared" si="138"/>
        <v>4.9288730621337891</v>
      </c>
      <c r="J3090" s="1">
        <f t="shared" si="139"/>
        <v>0.99292610449320062</v>
      </c>
    </row>
    <row r="3091" spans="1:10">
      <c r="A3091" s="1">
        <v>30</v>
      </c>
      <c r="B3091" s="1" t="s">
        <v>30</v>
      </c>
      <c r="C3091" s="3">
        <v>43647</v>
      </c>
      <c r="D3091" s="1">
        <v>138.32</v>
      </c>
      <c r="E3091" s="1">
        <v>4.9295697212219238</v>
      </c>
      <c r="F3091" s="1">
        <v>4.9140081405639648</v>
      </c>
      <c r="G3091" s="1">
        <v>4</v>
      </c>
      <c r="H3091" s="1">
        <v>3</v>
      </c>
      <c r="I3091" s="1">
        <f t="shared" si="138"/>
        <v>4.9288730621337891</v>
      </c>
      <c r="J3091" s="1">
        <f t="shared" si="139"/>
        <v>0.9969841135321531</v>
      </c>
    </row>
    <row r="3092" spans="1:10">
      <c r="A3092" s="1">
        <v>31</v>
      </c>
      <c r="B3092" s="1" t="s">
        <v>31</v>
      </c>
      <c r="C3092" s="3">
        <v>43647</v>
      </c>
      <c r="D3092" s="1">
        <v>143.35235955056183</v>
      </c>
      <c r="E3092" s="1">
        <v>4.9653058052062988</v>
      </c>
      <c r="F3092" s="1">
        <v>4.950249195098877</v>
      </c>
      <c r="G3092" s="1">
        <v>2</v>
      </c>
      <c r="H3092" s="1">
        <v>2</v>
      </c>
      <c r="I3092" s="1">
        <f t="shared" si="138"/>
        <v>4.9288730621337891</v>
      </c>
      <c r="J3092" s="1">
        <f t="shared" si="139"/>
        <v>1.0043369209747581</v>
      </c>
    </row>
    <row r="3093" spans="1:10">
      <c r="A3093" s="1">
        <v>32</v>
      </c>
      <c r="B3093" s="1" t="s">
        <v>32</v>
      </c>
      <c r="C3093" s="3">
        <v>43647</v>
      </c>
      <c r="D3093" s="1">
        <v>134.46296296296296</v>
      </c>
      <c r="E3093" s="1">
        <v>4.9012889862060547</v>
      </c>
      <c r="F3093" s="1">
        <v>4.8971328735351563</v>
      </c>
      <c r="G3093" s="1">
        <v>4</v>
      </c>
      <c r="H3093" s="1">
        <v>3</v>
      </c>
      <c r="I3093" s="1">
        <f t="shared" si="138"/>
        <v>4.9288730621337891</v>
      </c>
      <c r="J3093" s="1">
        <f t="shared" si="139"/>
        <v>0.99356035584635405</v>
      </c>
    </row>
    <row r="3094" spans="1:10">
      <c r="A3094" s="1">
        <v>33</v>
      </c>
      <c r="B3094" s="1" t="s">
        <v>33</v>
      </c>
      <c r="C3094" s="3">
        <v>43647</v>
      </c>
      <c r="D3094" s="1">
        <v>145.5793067226891</v>
      </c>
      <c r="E3094" s="1">
        <v>4.9807209968566895</v>
      </c>
      <c r="F3094" s="1">
        <v>4.9573431015014648</v>
      </c>
      <c r="G3094" s="1">
        <v>2</v>
      </c>
      <c r="H3094" s="1">
        <v>2</v>
      </c>
      <c r="I3094" s="1">
        <f t="shared" si="138"/>
        <v>4.9288730621337891</v>
      </c>
      <c r="J3094" s="1">
        <f t="shared" si="139"/>
        <v>1.005776176218941</v>
      </c>
    </row>
    <row r="3095" spans="1:10">
      <c r="A3095" s="1">
        <v>34</v>
      </c>
      <c r="B3095" s="1" t="s">
        <v>34</v>
      </c>
      <c r="C3095" s="3">
        <v>43647</v>
      </c>
      <c r="D3095" s="1">
        <v>134.16999999999999</v>
      </c>
      <c r="E3095" s="1">
        <v>4.8991074562072754</v>
      </c>
      <c r="F3095" s="1">
        <v>4.8978967666625977</v>
      </c>
      <c r="G3095" s="1">
        <v>5</v>
      </c>
      <c r="H3095" s="1">
        <v>4</v>
      </c>
      <c r="I3095" s="1">
        <f t="shared" si="138"/>
        <v>4.9288730621337891</v>
      </c>
      <c r="J3095" s="1">
        <f t="shared" si="139"/>
        <v>0.99371533916968413</v>
      </c>
    </row>
    <row r="3096" spans="1:10">
      <c r="A3096" s="1">
        <v>1</v>
      </c>
      <c r="B3096" s="1" t="s">
        <v>1</v>
      </c>
      <c r="C3096" s="4">
        <v>43678</v>
      </c>
      <c r="D3096" s="1">
        <v>131.61185185185184</v>
      </c>
      <c r="E3096" s="1">
        <v>4.879857063293457</v>
      </c>
      <c r="F3096" s="1">
        <v>4.8797650337219238</v>
      </c>
      <c r="G3096" s="1">
        <v>5</v>
      </c>
      <c r="H3096" s="1">
        <v>4</v>
      </c>
      <c r="I3096" s="1">
        <f>AVERAGE(F3096:F3129)</f>
        <v>4.9312199003556199</v>
      </c>
      <c r="J3096" s="1">
        <f t="shared" si="139"/>
        <v>0.98956548933662736</v>
      </c>
    </row>
    <row r="3097" spans="1:10">
      <c r="A3097" s="1">
        <v>2</v>
      </c>
      <c r="B3097" s="1" t="s">
        <v>2</v>
      </c>
      <c r="C3097" s="4">
        <v>43678</v>
      </c>
      <c r="D3097" s="1">
        <v>136.12451063829786</v>
      </c>
      <c r="E3097" s="1">
        <v>4.9135699272155762</v>
      </c>
      <c r="F3097" s="1">
        <v>4.909632682800293</v>
      </c>
      <c r="G3097" s="1">
        <v>4</v>
      </c>
      <c r="H3097" s="1">
        <v>3</v>
      </c>
      <c r="I3097" s="1">
        <f>I3096</f>
        <v>4.9312199003556199</v>
      </c>
      <c r="J3097" s="1">
        <f t="shared" si="139"/>
        <v>0.99562233727322313</v>
      </c>
    </row>
    <row r="3098" spans="1:10">
      <c r="A3098" s="1">
        <v>3</v>
      </c>
      <c r="B3098" s="1" t="s">
        <v>3</v>
      </c>
      <c r="C3098" s="4">
        <v>43678</v>
      </c>
      <c r="D3098" s="1">
        <v>145.99722222222221</v>
      </c>
      <c r="E3098" s="1">
        <v>4.9835877418518066</v>
      </c>
      <c r="F3098" s="1">
        <v>4.9817037582397461</v>
      </c>
      <c r="G3098" s="1">
        <v>1</v>
      </c>
      <c r="H3098" s="1">
        <v>1</v>
      </c>
      <c r="I3098" s="1">
        <f t="shared" ref="I3098:I3129" si="140">I3097</f>
        <v>4.9312199003556199</v>
      </c>
      <c r="J3098" s="1">
        <f t="shared" si="139"/>
        <v>1.0102376002093287</v>
      </c>
    </row>
    <row r="3099" spans="1:10">
      <c r="A3099" s="1">
        <v>4</v>
      </c>
      <c r="B3099" s="1" t="s">
        <v>4</v>
      </c>
      <c r="C3099" s="4">
        <v>43678</v>
      </c>
      <c r="D3099" s="1">
        <v>147.08453183520601</v>
      </c>
      <c r="E3099" s="1">
        <v>4.9910073280334473</v>
      </c>
      <c r="F3099" s="1">
        <v>4.9869885444641113</v>
      </c>
      <c r="G3099" s="1">
        <v>1</v>
      </c>
      <c r="H3099" s="1">
        <v>1</v>
      </c>
      <c r="I3099" s="1">
        <f t="shared" si="140"/>
        <v>4.9312199003556199</v>
      </c>
      <c r="J3099" s="1">
        <f t="shared" si="139"/>
        <v>1.0113092997747819</v>
      </c>
    </row>
    <row r="3100" spans="1:10">
      <c r="A3100" s="1">
        <v>5</v>
      </c>
      <c r="B3100" s="1" t="s">
        <v>5</v>
      </c>
      <c r="C3100" s="4">
        <v>43678</v>
      </c>
      <c r="D3100" s="1">
        <v>146.69999999999999</v>
      </c>
      <c r="E3100" s="1">
        <v>4.9883894920349121</v>
      </c>
      <c r="F3100" s="1">
        <v>4.9897809028625488</v>
      </c>
      <c r="G3100" s="1">
        <v>1</v>
      </c>
      <c r="H3100" s="1">
        <v>1</v>
      </c>
      <c r="I3100" s="1">
        <f t="shared" si="140"/>
        <v>4.9312199003556199</v>
      </c>
      <c r="J3100" s="1">
        <f t="shared" si="139"/>
        <v>1.0118755609545431</v>
      </c>
    </row>
    <row r="3101" spans="1:10">
      <c r="A3101" s="1">
        <v>6</v>
      </c>
      <c r="B3101" s="1" t="s">
        <v>6</v>
      </c>
      <c r="C3101" s="4">
        <v>43678</v>
      </c>
      <c r="D3101" s="1">
        <v>133.36000000000001</v>
      </c>
      <c r="E3101" s="1">
        <v>4.8930521011352539</v>
      </c>
      <c r="F3101" s="1">
        <v>4.885930061340332</v>
      </c>
      <c r="G3101" s="1">
        <v>5</v>
      </c>
      <c r="H3101" s="1">
        <v>4</v>
      </c>
      <c r="I3101" s="1">
        <f t="shared" si="140"/>
        <v>4.9312199003556199</v>
      </c>
      <c r="J3101" s="1">
        <f t="shared" si="139"/>
        <v>0.99081569268244929</v>
      </c>
    </row>
    <row r="3102" spans="1:10">
      <c r="A3102" s="1">
        <v>7</v>
      </c>
      <c r="B3102" s="1" t="s">
        <v>7</v>
      </c>
      <c r="C3102" s="4">
        <v>43678</v>
      </c>
      <c r="D3102" s="1">
        <v>136.67750000000001</v>
      </c>
      <c r="E3102" s="1">
        <v>4.9176239967346191</v>
      </c>
      <c r="F3102" s="1">
        <v>4.9140009880065918</v>
      </c>
      <c r="G3102" s="1">
        <v>4</v>
      </c>
      <c r="H3102" s="1">
        <v>3</v>
      </c>
      <c r="I3102" s="1">
        <f t="shared" si="140"/>
        <v>4.9312199003556199</v>
      </c>
      <c r="J3102" s="1">
        <f t="shared" si="139"/>
        <v>0.99650818404026431</v>
      </c>
    </row>
    <row r="3103" spans="1:10">
      <c r="A3103" s="1">
        <v>8</v>
      </c>
      <c r="B3103" s="1" t="s">
        <v>8</v>
      </c>
      <c r="C3103" s="4">
        <v>43678</v>
      </c>
      <c r="D3103" s="1">
        <v>138.69999999999999</v>
      </c>
      <c r="E3103" s="1">
        <v>4.9323134422302246</v>
      </c>
      <c r="F3103" s="1">
        <v>4.9293570518493652</v>
      </c>
      <c r="G3103" s="1">
        <v>3</v>
      </c>
      <c r="H3103" s="1">
        <v>2</v>
      </c>
      <c r="I3103" s="1">
        <f t="shared" si="140"/>
        <v>4.9312199003556199</v>
      </c>
      <c r="J3103" s="1">
        <f t="shared" si="139"/>
        <v>0.99962223373852777</v>
      </c>
    </row>
    <row r="3104" spans="1:10">
      <c r="A3104" s="1">
        <v>9</v>
      </c>
      <c r="B3104" s="1" t="s">
        <v>9</v>
      </c>
      <c r="C3104" s="4">
        <v>43678</v>
      </c>
      <c r="D3104" s="1">
        <v>136.292</v>
      </c>
      <c r="E3104" s="1">
        <v>4.914799690246582</v>
      </c>
      <c r="F3104" s="1">
        <v>4.9136128425598145</v>
      </c>
      <c r="G3104" s="1">
        <v>4</v>
      </c>
      <c r="H3104" s="1">
        <v>3</v>
      </c>
      <c r="I3104" s="1">
        <f t="shared" si="140"/>
        <v>4.9312199003556199</v>
      </c>
      <c r="J3104" s="1">
        <f t="shared" si="139"/>
        <v>0.99642947218911582</v>
      </c>
    </row>
    <row r="3105" spans="1:10">
      <c r="A3105" s="1">
        <v>10</v>
      </c>
      <c r="B3105" s="1" t="s">
        <v>10</v>
      </c>
      <c r="C3105" s="4">
        <v>43678</v>
      </c>
      <c r="D3105" s="1">
        <v>137.36687736358726</v>
      </c>
      <c r="E3105" s="1">
        <v>4.9226551055908203</v>
      </c>
      <c r="F3105" s="1">
        <v>4.9164638519287109</v>
      </c>
      <c r="G3105" s="1">
        <v>4</v>
      </c>
      <c r="H3105" s="1">
        <v>3</v>
      </c>
      <c r="I3105" s="1">
        <f t="shared" si="140"/>
        <v>4.9312199003556199</v>
      </c>
      <c r="J3105" s="1">
        <f t="shared" si="139"/>
        <v>0.99700762717439451</v>
      </c>
    </row>
    <row r="3106" spans="1:10">
      <c r="A3106" s="1">
        <v>11</v>
      </c>
      <c r="B3106" s="1" t="s">
        <v>11</v>
      </c>
      <c r="C3106" s="4">
        <v>43678</v>
      </c>
      <c r="D3106" s="1">
        <v>136.1448079877112</v>
      </c>
      <c r="E3106" s="1">
        <v>4.9137191772460938</v>
      </c>
      <c r="F3106" s="1">
        <v>4.9094562530517578</v>
      </c>
      <c r="G3106" s="1">
        <v>4</v>
      </c>
      <c r="H3106" s="1">
        <v>3</v>
      </c>
      <c r="I3106" s="1">
        <f t="shared" si="140"/>
        <v>4.9312199003556199</v>
      </c>
      <c r="J3106" s="1">
        <f t="shared" si="139"/>
        <v>0.9955865591590648</v>
      </c>
    </row>
    <row r="3107" spans="1:10">
      <c r="A3107" s="1">
        <v>12</v>
      </c>
      <c r="B3107" s="1" t="s">
        <v>12</v>
      </c>
      <c r="C3107" s="4">
        <v>43678</v>
      </c>
      <c r="D3107" s="1">
        <v>135.73774904214562</v>
      </c>
      <c r="E3107" s="1">
        <v>4.9107246398925781</v>
      </c>
      <c r="F3107" s="1">
        <v>4.9119153022766113</v>
      </c>
      <c r="G3107" s="1">
        <v>4</v>
      </c>
      <c r="H3107" s="1">
        <v>3</v>
      </c>
      <c r="I3107" s="1">
        <f t="shared" si="140"/>
        <v>4.9312199003556199</v>
      </c>
      <c r="J3107" s="1">
        <f t="shared" si="139"/>
        <v>0.99608522871234839</v>
      </c>
    </row>
    <row r="3108" spans="1:10">
      <c r="A3108" s="1">
        <v>13</v>
      </c>
      <c r="B3108" s="1" t="s">
        <v>13</v>
      </c>
      <c r="C3108" s="4">
        <v>43678</v>
      </c>
      <c r="D3108" s="1">
        <v>146.67203125000003</v>
      </c>
      <c r="E3108" s="1">
        <v>4.9881992340087891</v>
      </c>
      <c r="F3108" s="1">
        <v>4.991157054901123</v>
      </c>
      <c r="G3108" s="1">
        <v>1</v>
      </c>
      <c r="H3108" s="1">
        <v>1</v>
      </c>
      <c r="I3108" s="1">
        <f t="shared" si="140"/>
        <v>4.9312199003556199</v>
      </c>
      <c r="J3108" s="1">
        <f t="shared" si="139"/>
        <v>1.0121546302449786</v>
      </c>
    </row>
    <row r="3109" spans="1:10">
      <c r="A3109" s="1">
        <v>14</v>
      </c>
      <c r="B3109" s="1" t="s">
        <v>14</v>
      </c>
      <c r="C3109" s="4">
        <v>43678</v>
      </c>
      <c r="D3109" s="1">
        <v>138.59832214765098</v>
      </c>
      <c r="E3109" s="1">
        <v>4.9315800666809082</v>
      </c>
      <c r="F3109" s="1">
        <v>4.9299731254577637</v>
      </c>
      <c r="G3109" s="1">
        <v>3</v>
      </c>
      <c r="H3109" s="1">
        <v>2</v>
      </c>
      <c r="I3109" s="1">
        <f t="shared" si="140"/>
        <v>4.9312199003556199</v>
      </c>
      <c r="J3109" s="1">
        <f t="shared" si="139"/>
        <v>0.99974716704526478</v>
      </c>
    </row>
    <row r="3110" spans="1:10">
      <c r="A3110" s="1">
        <v>15</v>
      </c>
      <c r="B3110" s="1" t="s">
        <v>15</v>
      </c>
      <c r="C3110" s="4">
        <v>43678</v>
      </c>
      <c r="D3110" s="1">
        <v>135.70140845070424</v>
      </c>
      <c r="E3110" s="1">
        <v>4.9104571342468262</v>
      </c>
      <c r="F3110" s="1">
        <v>4.9157929420471191</v>
      </c>
      <c r="G3110" s="1">
        <v>4</v>
      </c>
      <c r="H3110" s="1">
        <v>3</v>
      </c>
      <c r="I3110" s="1">
        <f t="shared" si="140"/>
        <v>4.9312199003556199</v>
      </c>
      <c r="J3110" s="1">
        <f t="shared" si="139"/>
        <v>0.99687157364298673</v>
      </c>
    </row>
    <row r="3111" spans="1:10">
      <c r="A3111" s="1">
        <v>16</v>
      </c>
      <c r="B3111" s="1" t="s">
        <v>16</v>
      </c>
      <c r="C3111" s="4">
        <v>43678</v>
      </c>
      <c r="D3111" s="1">
        <v>140.79347826086956</v>
      </c>
      <c r="E3111" s="1">
        <v>4.9472942352294922</v>
      </c>
      <c r="F3111" s="1">
        <v>4.9469809532165527</v>
      </c>
      <c r="G3111" s="1">
        <v>2</v>
      </c>
      <c r="H3111" s="1">
        <v>2</v>
      </c>
      <c r="I3111" s="1">
        <f t="shared" si="140"/>
        <v>4.9312199003556199</v>
      </c>
      <c r="J3111" s="1">
        <f t="shared" si="139"/>
        <v>1.0031961772501357</v>
      </c>
    </row>
    <row r="3112" spans="1:10">
      <c r="A3112" s="1">
        <v>17</v>
      </c>
      <c r="B3112" s="1" t="s">
        <v>17</v>
      </c>
      <c r="C3112" s="4">
        <v>43678</v>
      </c>
      <c r="D3112" s="1">
        <v>148.32</v>
      </c>
      <c r="E3112" s="1">
        <v>4.9993720054626465</v>
      </c>
      <c r="F3112" s="1">
        <v>5.004274845123291</v>
      </c>
      <c r="G3112" s="1">
        <v>1</v>
      </c>
      <c r="H3112" s="1">
        <v>1</v>
      </c>
      <c r="I3112" s="1">
        <f t="shared" si="140"/>
        <v>4.9312199003556199</v>
      </c>
      <c r="J3112" s="1">
        <f t="shared" si="139"/>
        <v>1.0148147813814596</v>
      </c>
    </row>
    <row r="3113" spans="1:10">
      <c r="A3113" s="1">
        <v>18</v>
      </c>
      <c r="B3113" s="1" t="s">
        <v>18</v>
      </c>
      <c r="C3113" s="4">
        <v>43678</v>
      </c>
      <c r="D3113" s="1">
        <v>138.63459074733098</v>
      </c>
      <c r="E3113" s="1">
        <v>4.9318418502807617</v>
      </c>
      <c r="F3113" s="1">
        <v>4.9322347640991211</v>
      </c>
      <c r="G3113" s="1">
        <v>3</v>
      </c>
      <c r="H3113" s="1">
        <v>2</v>
      </c>
      <c r="I3113" s="1">
        <f t="shared" si="140"/>
        <v>4.9312199003556199</v>
      </c>
      <c r="J3113" s="1">
        <f t="shared" si="139"/>
        <v>1.0002058037897332</v>
      </c>
    </row>
    <row r="3114" spans="1:10">
      <c r="A3114" s="1">
        <v>19</v>
      </c>
      <c r="B3114" s="1" t="s">
        <v>19</v>
      </c>
      <c r="C3114" s="4">
        <v>43678</v>
      </c>
      <c r="D3114" s="1">
        <v>140.06964467005076</v>
      </c>
      <c r="E3114" s="1">
        <v>4.9421396255493164</v>
      </c>
      <c r="F3114" s="1">
        <v>4.9355192184448242</v>
      </c>
      <c r="G3114" s="1">
        <v>3</v>
      </c>
      <c r="H3114" s="1">
        <v>2</v>
      </c>
      <c r="I3114" s="1">
        <f t="shared" si="140"/>
        <v>4.9312199003556199</v>
      </c>
      <c r="J3114" s="1">
        <f t="shared" si="139"/>
        <v>1.0008718568987147</v>
      </c>
    </row>
    <row r="3115" spans="1:10">
      <c r="A3115" s="1">
        <v>20</v>
      </c>
      <c r="B3115" s="1" t="s">
        <v>20</v>
      </c>
      <c r="C3115" s="4">
        <v>43678</v>
      </c>
      <c r="D3115" s="1">
        <v>141.41999999999999</v>
      </c>
      <c r="E3115" s="1">
        <v>4.9517340660095215</v>
      </c>
      <c r="F3115" s="1">
        <v>4.9464192390441895</v>
      </c>
      <c r="G3115" s="1">
        <v>2</v>
      </c>
      <c r="H3115" s="1">
        <v>2</v>
      </c>
      <c r="I3115" s="1">
        <f t="shared" si="140"/>
        <v>4.9312199003556199</v>
      </c>
      <c r="J3115" s="1">
        <f t="shared" si="139"/>
        <v>1.0030822674704638</v>
      </c>
    </row>
    <row r="3116" spans="1:10">
      <c r="A3116" s="1">
        <v>21</v>
      </c>
      <c r="B3116" s="1" t="s">
        <v>21</v>
      </c>
      <c r="C3116" s="4">
        <v>43678</v>
      </c>
      <c r="D3116" s="1">
        <v>136.1311111111111</v>
      </c>
      <c r="E3116" s="1">
        <v>4.9136185646057129</v>
      </c>
      <c r="F3116" s="1">
        <v>4.9054179191589355</v>
      </c>
      <c r="G3116" s="1">
        <v>4</v>
      </c>
      <c r="H3116" s="1">
        <v>3</v>
      </c>
      <c r="I3116" s="1">
        <f t="shared" si="140"/>
        <v>4.9312199003556199</v>
      </c>
      <c r="J3116" s="1">
        <f t="shared" si="139"/>
        <v>0.99476762713526046</v>
      </c>
    </row>
    <row r="3117" spans="1:10">
      <c r="A3117" s="1">
        <v>22</v>
      </c>
      <c r="B3117" s="1" t="s">
        <v>22</v>
      </c>
      <c r="C3117" s="4">
        <v>43678</v>
      </c>
      <c r="D3117" s="1">
        <v>135.59666666666666</v>
      </c>
      <c r="E3117" s="1">
        <v>4.9096846580505371</v>
      </c>
      <c r="F3117" s="1">
        <v>4.9120006561279297</v>
      </c>
      <c r="G3117" s="1">
        <v>4</v>
      </c>
      <c r="H3117" s="1">
        <v>3</v>
      </c>
      <c r="I3117" s="1">
        <f t="shared" si="140"/>
        <v>4.9312199003556199</v>
      </c>
      <c r="J3117" s="1">
        <f t="shared" si="139"/>
        <v>0.99610253758379252</v>
      </c>
    </row>
    <row r="3118" spans="1:10">
      <c r="A3118" s="1">
        <v>23</v>
      </c>
      <c r="B3118" s="1" t="s">
        <v>23</v>
      </c>
      <c r="C3118" s="4">
        <v>43678</v>
      </c>
      <c r="D3118" s="1">
        <v>134.60588235294117</v>
      </c>
      <c r="E3118" s="1">
        <v>4.902350902557373</v>
      </c>
      <c r="F3118" s="1">
        <v>4.9055399894714355</v>
      </c>
      <c r="G3118" s="1">
        <v>4</v>
      </c>
      <c r="H3118" s="1">
        <v>3</v>
      </c>
      <c r="I3118" s="1">
        <f t="shared" si="140"/>
        <v>4.9312199003556199</v>
      </c>
      <c r="J3118" s="1">
        <f t="shared" si="139"/>
        <v>0.99479238172235385</v>
      </c>
    </row>
    <row r="3119" spans="1:10">
      <c r="A3119" s="1">
        <v>24</v>
      </c>
      <c r="B3119" s="1" t="s">
        <v>24</v>
      </c>
      <c r="C3119" s="4">
        <v>43678</v>
      </c>
      <c r="D3119" s="1">
        <v>140.85081967213117</v>
      </c>
      <c r="E3119" s="1">
        <v>4.9477014541625977</v>
      </c>
      <c r="F3119" s="1">
        <v>4.9489321708679199</v>
      </c>
      <c r="G3119" s="1">
        <v>2</v>
      </c>
      <c r="H3119" s="1">
        <v>2</v>
      </c>
      <c r="I3119" s="1">
        <f t="shared" si="140"/>
        <v>4.9312199003556199</v>
      </c>
      <c r="J3119" s="1">
        <f t="shared" si="139"/>
        <v>1.0035918638532064</v>
      </c>
    </row>
    <row r="3120" spans="1:10">
      <c r="A3120" s="1">
        <v>25</v>
      </c>
      <c r="B3120" s="1" t="s">
        <v>25</v>
      </c>
      <c r="C3120" s="4">
        <v>43678</v>
      </c>
      <c r="D3120" s="1">
        <v>141.0127391304348</v>
      </c>
      <c r="E3120" s="1">
        <v>4.948850154876709</v>
      </c>
      <c r="F3120" s="1">
        <v>4.9399991035461426</v>
      </c>
      <c r="G3120" s="1">
        <v>3</v>
      </c>
      <c r="H3120" s="1">
        <v>2</v>
      </c>
      <c r="I3120" s="1">
        <f t="shared" si="140"/>
        <v>4.9312199003556199</v>
      </c>
      <c r="J3120" s="1">
        <f t="shared" si="139"/>
        <v>1.0017803309055209</v>
      </c>
    </row>
    <row r="3121" spans="1:10">
      <c r="A3121" s="1">
        <v>26</v>
      </c>
      <c r="B3121" s="1" t="s">
        <v>26</v>
      </c>
      <c r="C3121" s="4">
        <v>43678</v>
      </c>
      <c r="D3121" s="1">
        <v>133.78</v>
      </c>
      <c r="E3121" s="1">
        <v>4.8961968421936035</v>
      </c>
      <c r="F3121" s="1">
        <v>4.8978066444396973</v>
      </c>
      <c r="G3121" s="1">
        <v>4</v>
      </c>
      <c r="H3121" s="1">
        <v>3</v>
      </c>
      <c r="I3121" s="1">
        <f t="shared" si="140"/>
        <v>4.9312199003556199</v>
      </c>
      <c r="J3121" s="1">
        <f t="shared" si="139"/>
        <v>0.99322413995094538</v>
      </c>
    </row>
    <row r="3122" spans="1:10">
      <c r="A3122" s="1">
        <v>27</v>
      </c>
      <c r="B3122" s="1" t="s">
        <v>27</v>
      </c>
      <c r="C3122" s="4">
        <v>43678</v>
      </c>
      <c r="D3122" s="1">
        <v>138.9932218844985</v>
      </c>
      <c r="E3122" s="1">
        <v>4.9344253540039063</v>
      </c>
      <c r="F3122" s="1">
        <v>4.9330205917358398</v>
      </c>
      <c r="G3122" s="1">
        <v>2</v>
      </c>
      <c r="H3122" s="1">
        <v>2</v>
      </c>
      <c r="I3122" s="1">
        <f t="shared" si="140"/>
        <v>4.9312199003556199</v>
      </c>
      <c r="J3122" s="1">
        <f t="shared" si="139"/>
        <v>1.0003651614441469</v>
      </c>
    </row>
    <row r="3123" spans="1:10">
      <c r="A3123" s="1">
        <v>28</v>
      </c>
      <c r="B3123" s="1" t="s">
        <v>28</v>
      </c>
      <c r="C3123" s="4">
        <v>43678</v>
      </c>
      <c r="D3123" s="1">
        <v>143.62</v>
      </c>
      <c r="E3123" s="1">
        <v>4.9671707153320313</v>
      </c>
      <c r="F3123" s="1">
        <v>4.9634909629821777</v>
      </c>
      <c r="G3123" s="1">
        <v>2</v>
      </c>
      <c r="H3123" s="1">
        <v>2</v>
      </c>
      <c r="I3123" s="1">
        <f t="shared" si="140"/>
        <v>4.9312199003556199</v>
      </c>
      <c r="J3123" s="1">
        <f t="shared" si="139"/>
        <v>1.0065442351545164</v>
      </c>
    </row>
    <row r="3124" spans="1:10">
      <c r="A3124" s="1">
        <v>29</v>
      </c>
      <c r="B3124" s="1" t="s">
        <v>29</v>
      </c>
      <c r="C3124" s="4">
        <v>43678</v>
      </c>
      <c r="D3124" s="1">
        <v>133.83305555555555</v>
      </c>
      <c r="E3124" s="1">
        <v>4.8965930938720703</v>
      </c>
      <c r="F3124" s="1">
        <v>4.8961329460144043</v>
      </c>
      <c r="G3124" s="1">
        <v>5</v>
      </c>
      <c r="H3124" s="1">
        <v>4</v>
      </c>
      <c r="I3124" s="1">
        <f t="shared" si="140"/>
        <v>4.9312199003556199</v>
      </c>
      <c r="J3124" s="1">
        <f t="shared" si="139"/>
        <v>0.99288473135446964</v>
      </c>
    </row>
    <row r="3125" spans="1:10">
      <c r="A3125" s="1">
        <v>30</v>
      </c>
      <c r="B3125" s="1" t="s">
        <v>30</v>
      </c>
      <c r="C3125" s="4">
        <v>43678</v>
      </c>
      <c r="D3125" s="1">
        <v>136.25</v>
      </c>
      <c r="E3125" s="1">
        <v>4.9144916534423828</v>
      </c>
      <c r="F3125" s="1">
        <v>4.9165081977844238</v>
      </c>
      <c r="G3125" s="1">
        <v>4</v>
      </c>
      <c r="H3125" s="1">
        <v>3</v>
      </c>
      <c r="I3125" s="1">
        <f t="shared" si="140"/>
        <v>4.9312199003556199</v>
      </c>
      <c r="J3125" s="1">
        <f t="shared" si="139"/>
        <v>0.99701662005173708</v>
      </c>
    </row>
    <row r="3126" spans="1:10">
      <c r="A3126" s="1">
        <v>31</v>
      </c>
      <c r="B3126" s="1" t="s">
        <v>31</v>
      </c>
      <c r="C3126" s="4">
        <v>43678</v>
      </c>
      <c r="D3126" s="1">
        <v>143.26921348314607</v>
      </c>
      <c r="E3126" s="1">
        <v>4.9647254943847656</v>
      </c>
      <c r="F3126" s="1">
        <v>4.952397346496582</v>
      </c>
      <c r="G3126" s="1">
        <v>2</v>
      </c>
      <c r="H3126" s="1">
        <v>2</v>
      </c>
      <c r="I3126" s="1">
        <f t="shared" si="140"/>
        <v>4.9312199003556199</v>
      </c>
      <c r="J3126" s="1">
        <f t="shared" si="139"/>
        <v>1.004294565354799</v>
      </c>
    </row>
    <row r="3127" spans="1:10">
      <c r="A3127" s="1">
        <v>32</v>
      </c>
      <c r="B3127" s="1" t="s">
        <v>32</v>
      </c>
      <c r="C3127" s="4">
        <v>43678</v>
      </c>
      <c r="D3127" s="1">
        <v>134.2654882154882</v>
      </c>
      <c r="E3127" s="1">
        <v>4.8998188972473145</v>
      </c>
      <c r="F3127" s="1">
        <v>4.8991599082946777</v>
      </c>
      <c r="G3127" s="1">
        <v>4</v>
      </c>
      <c r="H3127" s="1">
        <v>3</v>
      </c>
      <c r="I3127" s="1">
        <f t="shared" si="140"/>
        <v>4.9312199003556199</v>
      </c>
      <c r="J3127" s="1">
        <f t="shared" si="139"/>
        <v>0.99349856775630097</v>
      </c>
    </row>
    <row r="3128" spans="1:10">
      <c r="A3128" s="1">
        <v>33</v>
      </c>
      <c r="B3128" s="1" t="s">
        <v>33</v>
      </c>
      <c r="C3128" s="4">
        <v>43678</v>
      </c>
      <c r="D3128" s="1">
        <v>145.84134453781513</v>
      </c>
      <c r="E3128" s="1">
        <v>4.9825191497802734</v>
      </c>
      <c r="F3128" s="1">
        <v>4.9598889350891113</v>
      </c>
      <c r="G3128" s="1">
        <v>2</v>
      </c>
      <c r="H3128" s="1">
        <v>2</v>
      </c>
      <c r="I3128" s="1">
        <f t="shared" si="140"/>
        <v>4.9312199003556199</v>
      </c>
      <c r="J3128" s="1">
        <f t="shared" si="139"/>
        <v>1.0058137814400498</v>
      </c>
    </row>
    <row r="3129" spans="1:10">
      <c r="A3129" s="1">
        <v>34</v>
      </c>
      <c r="B3129" s="1" t="s">
        <v>34</v>
      </c>
      <c r="C3129" s="4">
        <v>43678</v>
      </c>
      <c r="D3129" s="1">
        <v>134.27000000000001</v>
      </c>
      <c r="E3129" s="1">
        <v>4.8998527526855469</v>
      </c>
      <c r="F3129" s="1">
        <v>4.9002218246459961</v>
      </c>
      <c r="G3129" s="1">
        <v>5</v>
      </c>
      <c r="H3129" s="1">
        <v>4</v>
      </c>
      <c r="I3129" s="1">
        <f t="shared" si="140"/>
        <v>4.9312199003556199</v>
      </c>
      <c r="J3129" s="1">
        <f t="shared" si="139"/>
        <v>0.99371391332449233</v>
      </c>
    </row>
    <row r="3130" spans="1:10">
      <c r="A3130" s="1">
        <v>1</v>
      </c>
      <c r="B3130" s="1" t="s">
        <v>1</v>
      </c>
      <c r="C3130" s="3">
        <v>43709</v>
      </c>
      <c r="D3130" s="1">
        <v>131.18950617283949</v>
      </c>
      <c r="E3130" s="1">
        <v>4.8766427040100098</v>
      </c>
      <c r="F3130" s="1">
        <v>4.8819332122802734</v>
      </c>
      <c r="G3130" s="1">
        <v>5</v>
      </c>
      <c r="H3130" s="1">
        <v>4</v>
      </c>
      <c r="I3130" s="1">
        <f>AVERAGE(F3130:F3163)</f>
        <v>4.9335631622987632</v>
      </c>
      <c r="J3130" s="1">
        <f t="shared" si="139"/>
        <v>0.98953495712530148</v>
      </c>
    </row>
    <row r="3131" spans="1:10">
      <c r="A3131" s="1">
        <v>2</v>
      </c>
      <c r="B3131" s="1" t="s">
        <v>2</v>
      </c>
      <c r="C3131" s="3">
        <v>43709</v>
      </c>
      <c r="D3131" s="1">
        <v>135.32825531914895</v>
      </c>
      <c r="E3131" s="1">
        <v>4.9077033996582031</v>
      </c>
      <c r="F3131" s="1">
        <v>4.911799430847168</v>
      </c>
      <c r="G3131" s="1">
        <v>4</v>
      </c>
      <c r="H3131" s="1">
        <v>3</v>
      </c>
      <c r="I3131" s="1">
        <f>I3130</f>
        <v>4.9335631622987632</v>
      </c>
      <c r="J3131" s="1">
        <f t="shared" si="139"/>
        <v>0.99558863832576239</v>
      </c>
    </row>
    <row r="3132" spans="1:10">
      <c r="A3132" s="1">
        <v>3</v>
      </c>
      <c r="B3132" s="1" t="s">
        <v>3</v>
      </c>
      <c r="C3132" s="3">
        <v>43709</v>
      </c>
      <c r="D3132" s="1">
        <v>146.32777777777778</v>
      </c>
      <c r="E3132" s="1">
        <v>4.9858493804931641</v>
      </c>
      <c r="F3132" s="1">
        <v>4.9844021797180176</v>
      </c>
      <c r="G3132" s="1">
        <v>1</v>
      </c>
      <c r="H3132" s="1">
        <v>1</v>
      </c>
      <c r="I3132" s="1">
        <f t="shared" ref="I3132:I3163" si="141">I3131</f>
        <v>4.9335631622987632</v>
      </c>
      <c r="J3132" s="1">
        <f t="shared" si="139"/>
        <v>1.0103047261678446</v>
      </c>
    </row>
    <row r="3133" spans="1:10">
      <c r="A3133" s="1">
        <v>4</v>
      </c>
      <c r="B3133" s="1" t="s">
        <v>4</v>
      </c>
      <c r="C3133" s="3">
        <v>43709</v>
      </c>
      <c r="D3133" s="1">
        <v>146.90895131086143</v>
      </c>
      <c r="E3133" s="1">
        <v>4.9898128509521484</v>
      </c>
      <c r="F3133" s="1">
        <v>4.9897408485412598</v>
      </c>
      <c r="G3133" s="1">
        <v>1</v>
      </c>
      <c r="H3133" s="1">
        <v>1</v>
      </c>
      <c r="I3133" s="1">
        <f t="shared" si="141"/>
        <v>4.9335631622987632</v>
      </c>
      <c r="J3133" s="1">
        <f t="shared" si="139"/>
        <v>1.0113868383548414</v>
      </c>
    </row>
    <row r="3134" spans="1:10">
      <c r="A3134" s="1">
        <v>5</v>
      </c>
      <c r="B3134" s="1" t="s">
        <v>5</v>
      </c>
      <c r="C3134" s="3">
        <v>43709</v>
      </c>
      <c r="D3134" s="1">
        <v>147.63999999999999</v>
      </c>
      <c r="E3134" s="1">
        <v>4.994776725769043</v>
      </c>
      <c r="F3134" s="1">
        <v>4.9920425415039063</v>
      </c>
      <c r="G3134" s="1">
        <v>1</v>
      </c>
      <c r="H3134" s="1">
        <v>1</v>
      </c>
      <c r="I3134" s="1">
        <f t="shared" si="141"/>
        <v>4.9335631622987632</v>
      </c>
      <c r="J3134" s="1">
        <f t="shared" si="139"/>
        <v>1.0118533760045945</v>
      </c>
    </row>
    <row r="3135" spans="1:10">
      <c r="A3135" s="1">
        <v>6</v>
      </c>
      <c r="B3135" s="1" t="s">
        <v>6</v>
      </c>
      <c r="C3135" s="3">
        <v>43709</v>
      </c>
      <c r="D3135" s="1">
        <v>132.91</v>
      </c>
      <c r="E3135" s="1">
        <v>4.8896722793579102</v>
      </c>
      <c r="F3135" s="1">
        <v>4.888148307800293</v>
      </c>
      <c r="G3135" s="1">
        <v>5</v>
      </c>
      <c r="H3135" s="1">
        <v>4</v>
      </c>
      <c r="I3135" s="1">
        <f t="shared" si="141"/>
        <v>4.9335631622987632</v>
      </c>
      <c r="J3135" s="1">
        <f t="shared" si="139"/>
        <v>0.99079471509648021</v>
      </c>
    </row>
    <row r="3136" spans="1:10">
      <c r="A3136" s="1">
        <v>7</v>
      </c>
      <c r="B3136" s="1" t="s">
        <v>7</v>
      </c>
      <c r="C3136" s="3">
        <v>43709</v>
      </c>
      <c r="D3136" s="1">
        <v>136.73500000000001</v>
      </c>
      <c r="E3136" s="1">
        <v>4.9180445671081543</v>
      </c>
      <c r="F3136" s="1">
        <v>4.9164299964904785</v>
      </c>
      <c r="G3136" s="1">
        <v>4</v>
      </c>
      <c r="H3136" s="1">
        <v>3</v>
      </c>
      <c r="I3136" s="1">
        <f t="shared" si="141"/>
        <v>4.9335631622987632</v>
      </c>
      <c r="J3136" s="1">
        <f t="shared" si="139"/>
        <v>0.99652722277091477</v>
      </c>
    </row>
    <row r="3137" spans="1:10">
      <c r="A3137" s="1">
        <v>8</v>
      </c>
      <c r="B3137" s="1" t="s">
        <v>8</v>
      </c>
      <c r="C3137" s="3">
        <v>43709</v>
      </c>
      <c r="D3137" s="1">
        <v>138.65</v>
      </c>
      <c r="E3137" s="1">
        <v>4.931952953338623</v>
      </c>
      <c r="F3137" s="1">
        <v>4.931978702545166</v>
      </c>
      <c r="G3137" s="1">
        <v>3</v>
      </c>
      <c r="H3137" s="1">
        <v>2</v>
      </c>
      <c r="I3137" s="1">
        <f t="shared" si="141"/>
        <v>4.9335631622987632</v>
      </c>
      <c r="J3137" s="1">
        <f t="shared" si="139"/>
        <v>0.99967884068745583</v>
      </c>
    </row>
    <row r="3138" spans="1:10">
      <c r="A3138" s="1">
        <v>9</v>
      </c>
      <c r="B3138" s="1" t="s">
        <v>9</v>
      </c>
      <c r="C3138" s="3">
        <v>43709</v>
      </c>
      <c r="D3138" s="1">
        <v>135.94300000000001</v>
      </c>
      <c r="E3138" s="1">
        <v>4.9122357368469238</v>
      </c>
      <c r="F3138" s="1">
        <v>4.9158287048339844</v>
      </c>
      <c r="G3138" s="1">
        <v>4</v>
      </c>
      <c r="H3138" s="1">
        <v>3</v>
      </c>
      <c r="I3138" s="1">
        <f t="shared" si="141"/>
        <v>4.9335631622987632</v>
      </c>
      <c r="J3138" s="1">
        <f t="shared" si="139"/>
        <v>0.99640534500494449</v>
      </c>
    </row>
    <row r="3139" spans="1:10">
      <c r="A3139" s="1">
        <v>10</v>
      </c>
      <c r="B3139" s="1" t="s">
        <v>10</v>
      </c>
      <c r="C3139" s="3">
        <v>43709</v>
      </c>
      <c r="D3139" s="1">
        <v>137.04313884386818</v>
      </c>
      <c r="E3139" s="1">
        <v>4.9202957153320313</v>
      </c>
      <c r="F3139" s="1">
        <v>4.9191799163818359</v>
      </c>
      <c r="G3139" s="1">
        <v>4</v>
      </c>
      <c r="H3139" s="1">
        <v>3</v>
      </c>
      <c r="I3139" s="1">
        <f t="shared" si="141"/>
        <v>4.9335631622987632</v>
      </c>
      <c r="J3139" s="1">
        <f t="shared" ref="J3139:J3202" si="142">F3139/I3139</f>
        <v>0.99708461299799689</v>
      </c>
    </row>
    <row r="3140" spans="1:10">
      <c r="A3140" s="1">
        <v>11</v>
      </c>
      <c r="B3140" s="1" t="s">
        <v>11</v>
      </c>
      <c r="C3140" s="3">
        <v>43709</v>
      </c>
      <c r="D3140" s="1">
        <v>135.80505376344087</v>
      </c>
      <c r="E3140" s="1">
        <v>4.9112205505371094</v>
      </c>
      <c r="F3140" s="1">
        <v>4.9117002487182617</v>
      </c>
      <c r="G3140" s="1">
        <v>4</v>
      </c>
      <c r="H3140" s="1">
        <v>3</v>
      </c>
      <c r="I3140" s="1">
        <f t="shared" si="141"/>
        <v>4.9335631622987632</v>
      </c>
      <c r="J3140" s="1">
        <f t="shared" si="142"/>
        <v>0.99556853477673635</v>
      </c>
    </row>
    <row r="3141" spans="1:10">
      <c r="A3141" s="1">
        <v>12</v>
      </c>
      <c r="B3141" s="1" t="s">
        <v>12</v>
      </c>
      <c r="C3141" s="3">
        <v>43709</v>
      </c>
      <c r="D3141" s="1">
        <v>135.64750957854406</v>
      </c>
      <c r="E3141" s="1">
        <v>4.9100594520568848</v>
      </c>
      <c r="F3141" s="1">
        <v>4.9140100479125977</v>
      </c>
      <c r="G3141" s="1">
        <v>4</v>
      </c>
      <c r="H3141" s="1">
        <v>3</v>
      </c>
      <c r="I3141" s="1">
        <f t="shared" si="141"/>
        <v>4.9335631622987632</v>
      </c>
      <c r="J3141" s="1">
        <f t="shared" si="142"/>
        <v>0.99603671550501549</v>
      </c>
    </row>
    <row r="3142" spans="1:10">
      <c r="A3142" s="1">
        <v>13</v>
      </c>
      <c r="B3142" s="1" t="s">
        <v>13</v>
      </c>
      <c r="C3142" s="3">
        <v>43709</v>
      </c>
      <c r="D3142" s="1">
        <v>146.976015625</v>
      </c>
      <c r="E3142" s="1">
        <v>4.9902691841125488</v>
      </c>
      <c r="F3142" s="1">
        <v>4.9936747550964355</v>
      </c>
      <c r="G3142" s="1">
        <v>1</v>
      </c>
      <c r="H3142" s="1">
        <v>1</v>
      </c>
      <c r="I3142" s="1">
        <f t="shared" si="141"/>
        <v>4.9335631622987632</v>
      </c>
      <c r="J3142" s="1">
        <f t="shared" si="142"/>
        <v>1.0121842146984217</v>
      </c>
    </row>
    <row r="3143" spans="1:10">
      <c r="A3143" s="1">
        <v>14</v>
      </c>
      <c r="B3143" s="1" t="s">
        <v>14</v>
      </c>
      <c r="C3143" s="3">
        <v>43709</v>
      </c>
      <c r="D3143" s="1">
        <v>138.61187919463083</v>
      </c>
      <c r="E3143" s="1">
        <v>4.9316778182983398</v>
      </c>
      <c r="F3143" s="1">
        <v>4.9326877593994141</v>
      </c>
      <c r="G3143" s="1">
        <v>3</v>
      </c>
      <c r="H3143" s="1">
        <v>2</v>
      </c>
      <c r="I3143" s="1">
        <f t="shared" si="141"/>
        <v>4.9335631622987632</v>
      </c>
      <c r="J3143" s="1">
        <f t="shared" si="142"/>
        <v>0.99982256173265627</v>
      </c>
    </row>
    <row r="3144" spans="1:10">
      <c r="A3144" s="1">
        <v>15</v>
      </c>
      <c r="B3144" s="1" t="s">
        <v>15</v>
      </c>
      <c r="C3144" s="3">
        <v>43709</v>
      </c>
      <c r="D3144" s="1">
        <v>135.61000000000001</v>
      </c>
      <c r="E3144" s="1">
        <v>4.909782886505127</v>
      </c>
      <c r="F3144" s="1">
        <v>4.9183416366577148</v>
      </c>
      <c r="G3144" s="1">
        <v>4</v>
      </c>
      <c r="H3144" s="1">
        <v>3</v>
      </c>
      <c r="I3144" s="1">
        <f t="shared" si="141"/>
        <v>4.9335631622987632</v>
      </c>
      <c r="J3144" s="1">
        <f t="shared" si="142"/>
        <v>0.99691469934805577</v>
      </c>
    </row>
    <row r="3145" spans="1:10">
      <c r="A3145" s="1">
        <v>16</v>
      </c>
      <c r="B3145" s="1" t="s">
        <v>16</v>
      </c>
      <c r="C3145" s="3">
        <v>43709</v>
      </c>
      <c r="D3145" s="1">
        <v>140.40869565217389</v>
      </c>
      <c r="E3145" s="1">
        <v>4.9445571899414063</v>
      </c>
      <c r="F3145" s="1">
        <v>4.9490489959716797</v>
      </c>
      <c r="G3145" s="1">
        <v>2</v>
      </c>
      <c r="H3145" s="1">
        <v>2</v>
      </c>
      <c r="I3145" s="1">
        <f t="shared" si="141"/>
        <v>4.9335631622987632</v>
      </c>
      <c r="J3145" s="1">
        <f t="shared" si="142"/>
        <v>1.0031388741085259</v>
      </c>
    </row>
    <row r="3146" spans="1:10">
      <c r="A3146" s="1">
        <v>17</v>
      </c>
      <c r="B3146" s="1" t="s">
        <v>17</v>
      </c>
      <c r="C3146" s="3">
        <v>43709</v>
      </c>
      <c r="D3146" s="1">
        <v>147.47</v>
      </c>
      <c r="E3146" s="1">
        <v>4.9936246871948242</v>
      </c>
      <c r="F3146" s="1">
        <v>5.0065855979919434</v>
      </c>
      <c r="G3146" s="1">
        <v>1</v>
      </c>
      <c r="H3146" s="1">
        <v>1</v>
      </c>
      <c r="I3146" s="1">
        <f t="shared" si="141"/>
        <v>4.9335631622987632</v>
      </c>
      <c r="J3146" s="1">
        <f t="shared" si="142"/>
        <v>1.014801155532213</v>
      </c>
    </row>
    <row r="3147" spans="1:10">
      <c r="A3147" s="1">
        <v>18</v>
      </c>
      <c r="B3147" s="1" t="s">
        <v>18</v>
      </c>
      <c r="C3147" s="3">
        <v>43709</v>
      </c>
      <c r="D3147" s="1">
        <v>137.95284697508896</v>
      </c>
      <c r="E3147" s="1">
        <v>4.9269118309020996</v>
      </c>
      <c r="F3147" s="1">
        <v>4.9346823692321777</v>
      </c>
      <c r="G3147" s="1">
        <v>3</v>
      </c>
      <c r="H3147" s="1">
        <v>2</v>
      </c>
      <c r="I3147" s="1">
        <f t="shared" si="141"/>
        <v>4.9335631622987632</v>
      </c>
      <c r="J3147" s="1">
        <f t="shared" si="142"/>
        <v>1.0002268557017708</v>
      </c>
    </row>
    <row r="3148" spans="1:10">
      <c r="A3148" s="1">
        <v>19</v>
      </c>
      <c r="B3148" s="1" t="s">
        <v>19</v>
      </c>
      <c r="C3148" s="3">
        <v>43709</v>
      </c>
      <c r="D3148" s="1">
        <v>139.79167512690356</v>
      </c>
      <c r="E3148" s="1">
        <v>4.9401531219482422</v>
      </c>
      <c r="F3148" s="1">
        <v>4.9378924369812012</v>
      </c>
      <c r="G3148" s="1">
        <v>3</v>
      </c>
      <c r="H3148" s="1">
        <v>2</v>
      </c>
      <c r="I3148" s="1">
        <f t="shared" si="141"/>
        <v>4.9335631622987632</v>
      </c>
      <c r="J3148" s="1">
        <f t="shared" si="142"/>
        <v>1.0008775147981324</v>
      </c>
    </row>
    <row r="3149" spans="1:10">
      <c r="A3149" s="1">
        <v>20</v>
      </c>
      <c r="B3149" s="1" t="s">
        <v>20</v>
      </c>
      <c r="C3149" s="3">
        <v>43709</v>
      </c>
      <c r="D3149" s="1">
        <v>140.31</v>
      </c>
      <c r="E3149" s="1">
        <v>4.9438543319702148</v>
      </c>
      <c r="F3149" s="1">
        <v>4.9485816955566406</v>
      </c>
      <c r="G3149" s="1">
        <v>2</v>
      </c>
      <c r="H3149" s="1">
        <v>2</v>
      </c>
      <c r="I3149" s="1">
        <f t="shared" si="141"/>
        <v>4.9335631622987632</v>
      </c>
      <c r="J3149" s="1">
        <f t="shared" si="142"/>
        <v>1.0030441554640763</v>
      </c>
    </row>
    <row r="3150" spans="1:10">
      <c r="A3150" s="1">
        <v>21</v>
      </c>
      <c r="B3150" s="1" t="s">
        <v>21</v>
      </c>
      <c r="C3150" s="3">
        <v>43709</v>
      </c>
      <c r="D3150" s="1">
        <v>136.14920634920634</v>
      </c>
      <c r="E3150" s="1">
        <v>4.9137516021728516</v>
      </c>
      <c r="F3150" s="1">
        <v>4.9075741767883301</v>
      </c>
      <c r="G3150" s="1">
        <v>4</v>
      </c>
      <c r="H3150" s="1">
        <v>3</v>
      </c>
      <c r="I3150" s="1">
        <f t="shared" si="141"/>
        <v>4.9335631622987632</v>
      </c>
      <c r="J3150" s="1">
        <f t="shared" si="142"/>
        <v>0.99473220780691829</v>
      </c>
    </row>
    <row r="3151" spans="1:10">
      <c r="A3151" s="1">
        <v>22</v>
      </c>
      <c r="B3151" s="1" t="s">
        <v>22</v>
      </c>
      <c r="C3151" s="3">
        <v>43709</v>
      </c>
      <c r="D3151" s="1">
        <v>135.08131578947368</v>
      </c>
      <c r="E3151" s="1">
        <v>4.9058771133422852</v>
      </c>
      <c r="F3151" s="1">
        <v>4.914158821105957</v>
      </c>
      <c r="G3151" s="1">
        <v>4</v>
      </c>
      <c r="H3151" s="1">
        <v>3</v>
      </c>
      <c r="I3151" s="1">
        <f t="shared" si="141"/>
        <v>4.9335631622987632</v>
      </c>
      <c r="J3151" s="1">
        <f t="shared" si="142"/>
        <v>0.9960668708285545</v>
      </c>
    </row>
    <row r="3152" spans="1:10">
      <c r="A3152" s="1">
        <v>23</v>
      </c>
      <c r="B3152" s="1" t="s">
        <v>23</v>
      </c>
      <c r="C3152" s="3">
        <v>43709</v>
      </c>
      <c r="D3152" s="1">
        <v>133.94147058823529</v>
      </c>
      <c r="E3152" s="1">
        <v>4.8974027633666992</v>
      </c>
      <c r="F3152" s="1">
        <v>4.9070725440979004</v>
      </c>
      <c r="G3152" s="1">
        <v>4</v>
      </c>
      <c r="H3152" s="1">
        <v>3</v>
      </c>
      <c r="I3152" s="1">
        <f t="shared" si="141"/>
        <v>4.9335631622987632</v>
      </c>
      <c r="J3152" s="1">
        <f t="shared" si="142"/>
        <v>0.99463053024165204</v>
      </c>
    </row>
    <row r="3153" spans="1:10">
      <c r="A3153" s="1">
        <v>24</v>
      </c>
      <c r="B3153" s="1" t="s">
        <v>24</v>
      </c>
      <c r="C3153" s="3">
        <v>43709</v>
      </c>
      <c r="D3153" s="1">
        <v>139.1709836065574</v>
      </c>
      <c r="E3153" s="1">
        <v>4.9357032775878906</v>
      </c>
      <c r="F3153" s="1">
        <v>4.9514236450195313</v>
      </c>
      <c r="G3153" s="1">
        <v>2</v>
      </c>
      <c r="H3153" s="1">
        <v>2</v>
      </c>
      <c r="I3153" s="1">
        <f t="shared" si="141"/>
        <v>4.9335631622987632</v>
      </c>
      <c r="J3153" s="1">
        <f t="shared" si="142"/>
        <v>1.0036201994650142</v>
      </c>
    </row>
    <row r="3154" spans="1:10">
      <c r="A3154" s="1">
        <v>25</v>
      </c>
      <c r="B3154" s="1" t="s">
        <v>25</v>
      </c>
      <c r="C3154" s="3">
        <v>43709</v>
      </c>
      <c r="D3154" s="1">
        <v>140.56708695652173</v>
      </c>
      <c r="E3154" s="1">
        <v>4.9456849098205566</v>
      </c>
      <c r="F3154" s="1">
        <v>4.9425048828125</v>
      </c>
      <c r="G3154" s="1">
        <v>3</v>
      </c>
      <c r="H3154" s="1">
        <v>2</v>
      </c>
      <c r="I3154" s="1">
        <f t="shared" si="141"/>
        <v>4.9335631622987632</v>
      </c>
      <c r="J3154" s="1">
        <f t="shared" si="142"/>
        <v>1.0018124264795205</v>
      </c>
    </row>
    <row r="3155" spans="1:10">
      <c r="A3155" s="1">
        <v>26</v>
      </c>
      <c r="B3155" s="1" t="s">
        <v>26</v>
      </c>
      <c r="C3155" s="3">
        <v>43709</v>
      </c>
      <c r="D3155" s="1">
        <v>133.09</v>
      </c>
      <c r="E3155" s="1">
        <v>4.8910255432128906</v>
      </c>
      <c r="F3155" s="1">
        <v>4.8991718292236328</v>
      </c>
      <c r="G3155" s="1">
        <v>4</v>
      </c>
      <c r="H3155" s="1">
        <v>3</v>
      </c>
      <c r="I3155" s="1">
        <f t="shared" si="141"/>
        <v>4.9335631622987632</v>
      </c>
      <c r="J3155" s="1">
        <f t="shared" si="142"/>
        <v>0.99302910858870896</v>
      </c>
    </row>
    <row r="3156" spans="1:10">
      <c r="A3156" s="1">
        <v>27</v>
      </c>
      <c r="B3156" s="1" t="s">
        <v>27</v>
      </c>
      <c r="C3156" s="3">
        <v>43709</v>
      </c>
      <c r="D3156" s="1">
        <v>138.78142857142859</v>
      </c>
      <c r="E3156" s="1">
        <v>4.9329004287719727</v>
      </c>
      <c r="F3156" s="1">
        <v>4.9356184005737305</v>
      </c>
      <c r="G3156" s="1">
        <v>2</v>
      </c>
      <c r="H3156" s="1">
        <v>2</v>
      </c>
      <c r="I3156" s="1">
        <f t="shared" si="141"/>
        <v>4.9335631622987632</v>
      </c>
      <c r="J3156" s="1">
        <f t="shared" si="142"/>
        <v>1.0004165829457041</v>
      </c>
    </row>
    <row r="3157" spans="1:10">
      <c r="A3157" s="1">
        <v>28</v>
      </c>
      <c r="B3157" s="1" t="s">
        <v>28</v>
      </c>
      <c r="C3157" s="3">
        <v>43709</v>
      </c>
      <c r="D3157" s="1">
        <v>143.12</v>
      </c>
      <c r="E3157" s="1">
        <v>4.9636836051940918</v>
      </c>
      <c r="F3157" s="1">
        <v>4.9669709205627441</v>
      </c>
      <c r="G3157" s="1">
        <v>2</v>
      </c>
      <c r="H3157" s="1">
        <v>2</v>
      </c>
      <c r="I3157" s="1">
        <f t="shared" si="141"/>
        <v>4.9335631622987632</v>
      </c>
      <c r="J3157" s="1">
        <f t="shared" si="142"/>
        <v>1.0067715274265212</v>
      </c>
    </row>
    <row r="3158" spans="1:10">
      <c r="A3158" s="1">
        <v>29</v>
      </c>
      <c r="B3158" s="1" t="s">
        <v>29</v>
      </c>
      <c r="C3158" s="3">
        <v>43709</v>
      </c>
      <c r="D3158" s="1">
        <v>134.25986111111112</v>
      </c>
      <c r="E3158" s="1">
        <v>4.8997774124145508</v>
      </c>
      <c r="F3158" s="1">
        <v>4.8982548713684082</v>
      </c>
      <c r="G3158" s="1">
        <v>5</v>
      </c>
      <c r="H3158" s="1">
        <v>4</v>
      </c>
      <c r="I3158" s="1">
        <f t="shared" si="141"/>
        <v>4.9335631622987632</v>
      </c>
      <c r="J3158" s="1">
        <f t="shared" si="142"/>
        <v>0.99284324741189622</v>
      </c>
    </row>
    <row r="3159" spans="1:10">
      <c r="A3159" s="1">
        <v>30</v>
      </c>
      <c r="B3159" s="1" t="s">
        <v>30</v>
      </c>
      <c r="C3159" s="3">
        <v>43709</v>
      </c>
      <c r="D3159" s="1">
        <v>134.84</v>
      </c>
      <c r="E3159" s="1">
        <v>4.9040889739990234</v>
      </c>
      <c r="F3159" s="1">
        <v>4.9190120697021484</v>
      </c>
      <c r="G3159" s="1">
        <v>4</v>
      </c>
      <c r="H3159" s="1">
        <v>3</v>
      </c>
      <c r="I3159" s="1">
        <f t="shared" si="141"/>
        <v>4.9335631622987632</v>
      </c>
      <c r="J3159" s="1">
        <f t="shared" si="142"/>
        <v>0.99705059160733744</v>
      </c>
    </row>
    <row r="3160" spans="1:10">
      <c r="A3160" s="1">
        <v>31</v>
      </c>
      <c r="B3160" s="1" t="s">
        <v>31</v>
      </c>
      <c r="C3160" s="3">
        <v>43709</v>
      </c>
      <c r="D3160" s="1">
        <v>141.8843820224719</v>
      </c>
      <c r="E3160" s="1">
        <v>4.955012321472168</v>
      </c>
      <c r="F3160" s="1">
        <v>4.9545397758483887</v>
      </c>
      <c r="G3160" s="1">
        <v>2</v>
      </c>
      <c r="H3160" s="1">
        <v>2</v>
      </c>
      <c r="I3160" s="1">
        <f t="shared" si="141"/>
        <v>4.9335631622987632</v>
      </c>
      <c r="J3160" s="1">
        <f t="shared" si="142"/>
        <v>1.0042518181808078</v>
      </c>
    </row>
    <row r="3161" spans="1:10">
      <c r="A3161" s="1">
        <v>32</v>
      </c>
      <c r="B3161" s="1" t="s">
        <v>32</v>
      </c>
      <c r="C3161" s="3">
        <v>43709</v>
      </c>
      <c r="D3161" s="1">
        <v>134.02461279461278</v>
      </c>
      <c r="E3161" s="1">
        <v>4.8980236053466797</v>
      </c>
      <c r="F3161" s="1">
        <v>4.90118408203125</v>
      </c>
      <c r="G3161" s="1">
        <v>4</v>
      </c>
      <c r="H3161" s="1">
        <v>3</v>
      </c>
      <c r="I3161" s="1">
        <f t="shared" si="141"/>
        <v>4.9335631622987632</v>
      </c>
      <c r="J3161" s="1">
        <f t="shared" si="142"/>
        <v>0.99343697866990999</v>
      </c>
    </row>
    <row r="3162" spans="1:10">
      <c r="A3162" s="1">
        <v>33</v>
      </c>
      <c r="B3162" s="1" t="s">
        <v>33</v>
      </c>
      <c r="C3162" s="3">
        <v>43709</v>
      </c>
      <c r="D3162" s="1">
        <v>143.20449579831933</v>
      </c>
      <c r="E3162" s="1">
        <v>4.9642734527587891</v>
      </c>
      <c r="F3162" s="1">
        <v>4.9624266624450684</v>
      </c>
      <c r="G3162" s="1">
        <v>2</v>
      </c>
      <c r="H3162" s="1">
        <v>2</v>
      </c>
      <c r="I3162" s="1">
        <f t="shared" si="141"/>
        <v>4.9335631622987632</v>
      </c>
      <c r="J3162" s="1">
        <f t="shared" si="142"/>
        <v>1.0058504369350887</v>
      </c>
    </row>
    <row r="3163" spans="1:10">
      <c r="A3163" s="1">
        <v>34</v>
      </c>
      <c r="B3163" s="1" t="s">
        <v>34</v>
      </c>
      <c r="C3163" s="3">
        <v>43709</v>
      </c>
      <c r="D3163" s="1">
        <v>134.18</v>
      </c>
      <c r="E3163" s="1">
        <v>4.8991823196411133</v>
      </c>
      <c r="F3163" s="1">
        <v>4.9025454521179199</v>
      </c>
      <c r="G3163" s="1">
        <v>5</v>
      </c>
      <c r="H3163" s="1">
        <v>4</v>
      </c>
      <c r="I3163" s="1">
        <f t="shared" si="141"/>
        <v>4.9335631622987632</v>
      </c>
      <c r="J3163" s="1">
        <f t="shared" si="142"/>
        <v>0.99371291921062777</v>
      </c>
    </row>
    <row r="3164" spans="1:10">
      <c r="A3164" s="1">
        <v>1</v>
      </c>
      <c r="B3164" s="1" t="s">
        <v>1</v>
      </c>
      <c r="C3164" s="3">
        <v>43739</v>
      </c>
      <c r="D3164" s="1">
        <v>131.47703703703704</v>
      </c>
      <c r="E3164" s="1">
        <v>4.8788323402404785</v>
      </c>
      <c r="F3164" s="1">
        <v>4.8840985298156738</v>
      </c>
      <c r="G3164" s="1">
        <v>5</v>
      </c>
      <c r="H3164" s="1">
        <v>4</v>
      </c>
      <c r="I3164" s="1">
        <f>AVERAGE(F3164:F3197)</f>
        <v>4.9359042083515838</v>
      </c>
      <c r="J3164" s="1">
        <f t="shared" si="142"/>
        <v>0.98950431848976028</v>
      </c>
    </row>
    <row r="3165" spans="1:10">
      <c r="A3165" s="1">
        <v>2</v>
      </c>
      <c r="B3165" s="1" t="s">
        <v>2</v>
      </c>
      <c r="C3165" s="3">
        <v>43739</v>
      </c>
      <c r="D3165" s="1">
        <v>135.46187234042554</v>
      </c>
      <c r="E3165" s="1">
        <v>4.9086904525756836</v>
      </c>
      <c r="F3165" s="1">
        <v>4.9139642715454102</v>
      </c>
      <c r="G3165" s="1">
        <v>4</v>
      </c>
      <c r="H3165" s="1">
        <v>3</v>
      </c>
      <c r="I3165" s="1">
        <f>I3164</f>
        <v>4.9359042083515838</v>
      </c>
      <c r="J3165" s="1">
        <f t="shared" si="142"/>
        <v>0.99555503188877714</v>
      </c>
    </row>
    <row r="3166" spans="1:10">
      <c r="A3166" s="1">
        <v>3</v>
      </c>
      <c r="B3166" s="1" t="s">
        <v>3</v>
      </c>
      <c r="C3166" s="3">
        <v>43739</v>
      </c>
      <c r="D3166" s="1">
        <v>146.35055555555556</v>
      </c>
      <c r="E3166" s="1">
        <v>4.9860048294067383</v>
      </c>
      <c r="F3166" s="1">
        <v>4.9870967864990234</v>
      </c>
      <c r="G3166" s="1">
        <v>1</v>
      </c>
      <c r="H3166" s="1">
        <v>1</v>
      </c>
      <c r="I3166" s="1">
        <f t="shared" ref="I3166:I3197" si="143">I3165</f>
        <v>4.9359042083515838</v>
      </c>
      <c r="J3166" s="1">
        <f t="shared" si="142"/>
        <v>1.0103714691344337</v>
      </c>
    </row>
    <row r="3167" spans="1:10">
      <c r="A3167" s="1">
        <v>4</v>
      </c>
      <c r="B3167" s="1" t="s">
        <v>4</v>
      </c>
      <c r="C3167" s="3">
        <v>43739</v>
      </c>
      <c r="D3167" s="1">
        <v>147.09524344569286</v>
      </c>
      <c r="E3167" s="1">
        <v>4.9910802841186523</v>
      </c>
      <c r="F3167" s="1">
        <v>4.9924921989440918</v>
      </c>
      <c r="G3167" s="1">
        <v>1</v>
      </c>
      <c r="H3167" s="1">
        <v>1</v>
      </c>
      <c r="I3167" s="1">
        <f t="shared" si="143"/>
        <v>4.9359042083515838</v>
      </c>
      <c r="J3167" s="1">
        <f t="shared" si="142"/>
        <v>1.0114645641819306</v>
      </c>
    </row>
    <row r="3168" spans="1:10">
      <c r="A3168" s="1">
        <v>5</v>
      </c>
      <c r="B3168" s="1" t="s">
        <v>5</v>
      </c>
      <c r="C3168" s="3">
        <v>43739</v>
      </c>
      <c r="D3168" s="1">
        <v>146.82</v>
      </c>
      <c r="E3168" s="1">
        <v>4.9892072677612305</v>
      </c>
      <c r="F3168" s="1">
        <v>4.9943008422851563</v>
      </c>
      <c r="G3168" s="1">
        <v>1</v>
      </c>
      <c r="H3168" s="1">
        <v>1</v>
      </c>
      <c r="I3168" s="1">
        <f t="shared" si="143"/>
        <v>4.9359042083515838</v>
      </c>
      <c r="J3168" s="1">
        <f t="shared" si="142"/>
        <v>1.0118309901222891</v>
      </c>
    </row>
    <row r="3169" spans="1:10">
      <c r="A3169" s="1">
        <v>6</v>
      </c>
      <c r="B3169" s="1" t="s">
        <v>6</v>
      </c>
      <c r="C3169" s="3">
        <v>43739</v>
      </c>
      <c r="D3169" s="1">
        <v>132.94</v>
      </c>
      <c r="E3169" s="1">
        <v>4.8898978233337402</v>
      </c>
      <c r="F3169" s="1">
        <v>4.8903660774230957</v>
      </c>
      <c r="G3169" s="1">
        <v>5</v>
      </c>
      <c r="H3169" s="1">
        <v>4</v>
      </c>
      <c r="I3169" s="1">
        <f t="shared" si="143"/>
        <v>4.9359042083515838</v>
      </c>
      <c r="J3169" s="1">
        <f t="shared" si="142"/>
        <v>0.99077410561342794</v>
      </c>
    </row>
    <row r="3170" spans="1:10">
      <c r="A3170" s="1">
        <v>7</v>
      </c>
      <c r="B3170" s="1" t="s">
        <v>7</v>
      </c>
      <c r="C3170" s="3">
        <v>43739</v>
      </c>
      <c r="D3170" s="1">
        <v>136.63750000000002</v>
      </c>
      <c r="E3170" s="1">
        <v>4.9173312187194824</v>
      </c>
      <c r="F3170" s="1">
        <v>4.918856143951416</v>
      </c>
      <c r="G3170" s="1">
        <v>4</v>
      </c>
      <c r="H3170" s="1">
        <v>3</v>
      </c>
      <c r="I3170" s="1">
        <f t="shared" si="143"/>
        <v>4.9359042083515838</v>
      </c>
      <c r="J3170" s="1">
        <f t="shared" si="142"/>
        <v>0.99654611117223013</v>
      </c>
    </row>
    <row r="3171" spans="1:10">
      <c r="A3171" s="1">
        <v>8</v>
      </c>
      <c r="B3171" s="1" t="s">
        <v>8</v>
      </c>
      <c r="C3171" s="3">
        <v>43739</v>
      </c>
      <c r="D3171" s="1">
        <v>138.94</v>
      </c>
      <c r="E3171" s="1">
        <v>4.9340419769287109</v>
      </c>
      <c r="F3171" s="1">
        <v>4.9345998764038086</v>
      </c>
      <c r="G3171" s="1">
        <v>3</v>
      </c>
      <c r="H3171" s="1">
        <v>2</v>
      </c>
      <c r="I3171" s="1">
        <f t="shared" si="143"/>
        <v>4.9359042083515838</v>
      </c>
      <c r="J3171" s="1">
        <f t="shared" si="142"/>
        <v>0.99973574609783389</v>
      </c>
    </row>
    <row r="3172" spans="1:10">
      <c r="A3172" s="1">
        <v>9</v>
      </c>
      <c r="B3172" s="1" t="s">
        <v>9</v>
      </c>
      <c r="C3172" s="3">
        <v>43739</v>
      </c>
      <c r="D3172" s="1">
        <v>136.05299999999997</v>
      </c>
      <c r="E3172" s="1">
        <v>4.9130444526672363</v>
      </c>
      <c r="F3172" s="1">
        <v>4.9180417060852051</v>
      </c>
      <c r="G3172" s="1">
        <v>4</v>
      </c>
      <c r="H3172" s="1">
        <v>3</v>
      </c>
      <c r="I3172" s="1">
        <f t="shared" si="143"/>
        <v>4.9359042083515838</v>
      </c>
      <c r="J3172" s="1">
        <f t="shared" si="142"/>
        <v>0.99638110840235605</v>
      </c>
    </row>
    <row r="3173" spans="1:10">
      <c r="A3173" s="1">
        <v>10</v>
      </c>
      <c r="B3173" s="1" t="s">
        <v>10</v>
      </c>
      <c r="C3173" s="3">
        <v>43739</v>
      </c>
      <c r="D3173" s="1">
        <v>136.95340896812533</v>
      </c>
      <c r="E3173" s="1">
        <v>4.9196410179138184</v>
      </c>
      <c r="F3173" s="1">
        <v>4.9218950271606445</v>
      </c>
      <c r="G3173" s="1">
        <v>4</v>
      </c>
      <c r="H3173" s="1">
        <v>3</v>
      </c>
      <c r="I3173" s="1">
        <f t="shared" si="143"/>
        <v>4.9359042083515838</v>
      </c>
      <c r="J3173" s="1">
        <f t="shared" si="142"/>
        <v>0.99716178017246859</v>
      </c>
    </row>
    <row r="3174" spans="1:10">
      <c r="A3174" s="1">
        <v>11</v>
      </c>
      <c r="B3174" s="1" t="s">
        <v>11</v>
      </c>
      <c r="C3174" s="3">
        <v>43739</v>
      </c>
      <c r="D3174" s="1">
        <v>135.83107526881719</v>
      </c>
      <c r="E3174" s="1">
        <v>4.911412239074707</v>
      </c>
      <c r="F3174" s="1">
        <v>4.9139432907104492</v>
      </c>
      <c r="G3174" s="1">
        <v>4</v>
      </c>
      <c r="H3174" s="1">
        <v>3</v>
      </c>
      <c r="I3174" s="1">
        <f t="shared" si="143"/>
        <v>4.9359042083515838</v>
      </c>
      <c r="J3174" s="1">
        <f t="shared" si="142"/>
        <v>0.99555078123194196</v>
      </c>
    </row>
    <row r="3175" spans="1:10">
      <c r="A3175" s="1">
        <v>12</v>
      </c>
      <c r="B3175" s="1" t="s">
        <v>12</v>
      </c>
      <c r="C3175" s="3">
        <v>43739</v>
      </c>
      <c r="D3175" s="1">
        <v>135.61473180076629</v>
      </c>
      <c r="E3175" s="1">
        <v>4.909818172454834</v>
      </c>
      <c r="F3175" s="1">
        <v>4.9161033630371094</v>
      </c>
      <c r="G3175" s="1">
        <v>4</v>
      </c>
      <c r="H3175" s="1">
        <v>3</v>
      </c>
      <c r="I3175" s="1">
        <f t="shared" si="143"/>
        <v>4.9359042083515838</v>
      </c>
      <c r="J3175" s="1">
        <f t="shared" si="142"/>
        <v>0.99598840567428937</v>
      </c>
    </row>
    <row r="3176" spans="1:10">
      <c r="A3176" s="1">
        <v>13</v>
      </c>
      <c r="B3176" s="1" t="s">
        <v>13</v>
      </c>
      <c r="C3176" s="3">
        <v>43739</v>
      </c>
      <c r="D3176" s="1">
        <v>147.03609375000002</v>
      </c>
      <c r="E3176" s="1">
        <v>4.9906783103942871</v>
      </c>
      <c r="F3176" s="1">
        <v>4.9961886405944824</v>
      </c>
      <c r="G3176" s="1">
        <v>1</v>
      </c>
      <c r="H3176" s="1">
        <v>1</v>
      </c>
      <c r="I3176" s="1">
        <f t="shared" si="143"/>
        <v>4.9359042083515838</v>
      </c>
      <c r="J3176" s="1">
        <f t="shared" si="142"/>
        <v>1.0122134526316164</v>
      </c>
    </row>
    <row r="3177" spans="1:10">
      <c r="A3177" s="1">
        <v>14</v>
      </c>
      <c r="B3177" s="1" t="s">
        <v>14</v>
      </c>
      <c r="C3177" s="3">
        <v>43739</v>
      </c>
      <c r="D3177" s="1">
        <v>138.83758389261743</v>
      </c>
      <c r="E3177" s="1">
        <v>4.9333047866821289</v>
      </c>
      <c r="F3177" s="1">
        <v>4.9354019165039063</v>
      </c>
      <c r="G3177" s="1">
        <v>3</v>
      </c>
      <c r="H3177" s="1">
        <v>2</v>
      </c>
      <c r="I3177" s="1">
        <f t="shared" si="143"/>
        <v>4.9359042083515838</v>
      </c>
      <c r="J3177" s="1">
        <f t="shared" si="142"/>
        <v>0.99989823711594161</v>
      </c>
    </row>
    <row r="3178" spans="1:10">
      <c r="A3178" s="1">
        <v>15</v>
      </c>
      <c r="B3178" s="1" t="s">
        <v>15</v>
      </c>
      <c r="C3178" s="3">
        <v>43739</v>
      </c>
      <c r="D3178" s="1">
        <v>136.26633802816903</v>
      </c>
      <c r="E3178" s="1">
        <v>4.9146113395690918</v>
      </c>
      <c r="F3178" s="1">
        <v>4.9208889007568359</v>
      </c>
      <c r="G3178" s="1">
        <v>4</v>
      </c>
      <c r="H3178" s="1">
        <v>3</v>
      </c>
      <c r="I3178" s="1">
        <f t="shared" si="143"/>
        <v>4.9359042083515838</v>
      </c>
      <c r="J3178" s="1">
        <f t="shared" si="142"/>
        <v>0.99695794185605513</v>
      </c>
    </row>
    <row r="3179" spans="1:10">
      <c r="A3179" s="1">
        <v>16</v>
      </c>
      <c r="B3179" s="1" t="s">
        <v>16</v>
      </c>
      <c r="C3179" s="3">
        <v>43739</v>
      </c>
      <c r="D3179" s="1">
        <v>139.8908695652174</v>
      </c>
      <c r="E3179" s="1">
        <v>4.9408626556396484</v>
      </c>
      <c r="F3179" s="1">
        <v>4.951113224029541</v>
      </c>
      <c r="G3179" s="1">
        <v>2</v>
      </c>
      <c r="H3179" s="1">
        <v>2</v>
      </c>
      <c r="I3179" s="1">
        <f t="shared" si="143"/>
        <v>4.9359042083515838</v>
      </c>
      <c r="J3179" s="1">
        <f t="shared" si="142"/>
        <v>1.0030813028446184</v>
      </c>
    </row>
    <row r="3180" spans="1:10">
      <c r="A3180" s="1">
        <v>17</v>
      </c>
      <c r="B3180" s="1" t="s">
        <v>17</v>
      </c>
      <c r="C3180" s="3">
        <v>43739</v>
      </c>
      <c r="D3180" s="1">
        <v>147.03</v>
      </c>
      <c r="E3180" s="1">
        <v>4.9906368255615234</v>
      </c>
      <c r="F3180" s="1">
        <v>5.0088920593261719</v>
      </c>
      <c r="G3180" s="1">
        <v>1</v>
      </c>
      <c r="H3180" s="1">
        <v>1</v>
      </c>
      <c r="I3180" s="1">
        <f t="shared" si="143"/>
        <v>4.9359042083515838</v>
      </c>
      <c r="J3180" s="1">
        <f t="shared" si="142"/>
        <v>1.0147871287394703</v>
      </c>
    </row>
    <row r="3181" spans="1:10">
      <c r="A3181" s="1">
        <v>18</v>
      </c>
      <c r="B3181" s="1" t="s">
        <v>18</v>
      </c>
      <c r="C3181" s="3">
        <v>43739</v>
      </c>
      <c r="D3181" s="1">
        <v>137.57427046263345</v>
      </c>
      <c r="E3181" s="1">
        <v>4.924163818359375</v>
      </c>
      <c r="F3181" s="1">
        <v>4.9371256828308105</v>
      </c>
      <c r="G3181" s="1">
        <v>3</v>
      </c>
      <c r="H3181" s="1">
        <v>2</v>
      </c>
      <c r="I3181" s="1">
        <f t="shared" si="143"/>
        <v>4.9359042083515838</v>
      </c>
      <c r="J3181" s="1">
        <f t="shared" si="142"/>
        <v>1.0002474672172852</v>
      </c>
    </row>
    <row r="3182" spans="1:10">
      <c r="A3182" s="1">
        <v>19</v>
      </c>
      <c r="B3182" s="1" t="s">
        <v>19</v>
      </c>
      <c r="C3182" s="3">
        <v>43739</v>
      </c>
      <c r="D3182" s="1">
        <v>139.66020304568528</v>
      </c>
      <c r="E3182" s="1">
        <v>4.9392123222351074</v>
      </c>
      <c r="F3182" s="1">
        <v>4.9402656555175781</v>
      </c>
      <c r="G3182" s="1">
        <v>3</v>
      </c>
      <c r="H3182" s="1">
        <v>2</v>
      </c>
      <c r="I3182" s="1">
        <f t="shared" si="143"/>
        <v>4.9359042083515838</v>
      </c>
      <c r="J3182" s="1">
        <f t="shared" si="142"/>
        <v>1.0008836166550021</v>
      </c>
    </row>
    <row r="3183" spans="1:10">
      <c r="A3183" s="1">
        <v>20</v>
      </c>
      <c r="B3183" s="1" t="s">
        <v>20</v>
      </c>
      <c r="C3183" s="3">
        <v>43739</v>
      </c>
      <c r="D3183" s="1">
        <v>140.32</v>
      </c>
      <c r="E3183" s="1">
        <v>4.9439253807067871</v>
      </c>
      <c r="F3183" s="1">
        <v>4.9507417678833008</v>
      </c>
      <c r="G3183" s="1">
        <v>2</v>
      </c>
      <c r="H3183" s="1">
        <v>2</v>
      </c>
      <c r="I3183" s="1">
        <f t="shared" si="143"/>
        <v>4.9359042083515838</v>
      </c>
      <c r="J3183" s="1">
        <f t="shared" si="142"/>
        <v>1.0030060468974684</v>
      </c>
    </row>
    <row r="3184" spans="1:10">
      <c r="A3184" s="1">
        <v>21</v>
      </c>
      <c r="B3184" s="1" t="s">
        <v>21</v>
      </c>
      <c r="C3184" s="3">
        <v>43739</v>
      </c>
      <c r="D3184" s="1">
        <v>136.49142857142857</v>
      </c>
      <c r="E3184" s="1">
        <v>4.9162616729736328</v>
      </c>
      <c r="F3184" s="1">
        <v>4.9097285270690918</v>
      </c>
      <c r="G3184" s="1">
        <v>4</v>
      </c>
      <c r="H3184" s="1">
        <v>3</v>
      </c>
      <c r="I3184" s="1">
        <f t="shared" si="143"/>
        <v>4.9359042083515838</v>
      </c>
      <c r="J3184" s="1">
        <f t="shared" si="142"/>
        <v>0.99469688223726005</v>
      </c>
    </row>
    <row r="3185" spans="1:10">
      <c r="A3185" s="1">
        <v>22</v>
      </c>
      <c r="B3185" s="1" t="s">
        <v>22</v>
      </c>
      <c r="C3185" s="3">
        <v>43739</v>
      </c>
      <c r="D3185" s="1">
        <v>135.6767543859649</v>
      </c>
      <c r="E3185" s="1">
        <v>4.9102754592895508</v>
      </c>
      <c r="F3185" s="1">
        <v>4.9163150787353516</v>
      </c>
      <c r="G3185" s="1">
        <v>4</v>
      </c>
      <c r="H3185" s="1">
        <v>3</v>
      </c>
      <c r="I3185" s="1">
        <f t="shared" si="143"/>
        <v>4.9359042083515838</v>
      </c>
      <c r="J3185" s="1">
        <f t="shared" si="142"/>
        <v>0.99603129866598961</v>
      </c>
    </row>
    <row r="3186" spans="1:10">
      <c r="A3186" s="1">
        <v>23</v>
      </c>
      <c r="B3186" s="1" t="s">
        <v>23</v>
      </c>
      <c r="C3186" s="3">
        <v>43739</v>
      </c>
      <c r="D3186" s="1">
        <v>134.08852941176471</v>
      </c>
      <c r="E3186" s="1">
        <v>4.8985004425048828</v>
      </c>
      <c r="F3186" s="1">
        <v>4.9086027145385742</v>
      </c>
      <c r="G3186" s="1">
        <v>4</v>
      </c>
      <c r="H3186" s="1">
        <v>3</v>
      </c>
      <c r="I3186" s="1">
        <f t="shared" si="143"/>
        <v>4.9359042083515838</v>
      </c>
      <c r="J3186" s="1">
        <f t="shared" si="142"/>
        <v>0.99446879585571879</v>
      </c>
    </row>
    <row r="3187" spans="1:10">
      <c r="A3187" s="1">
        <v>24</v>
      </c>
      <c r="B3187" s="1" t="s">
        <v>24</v>
      </c>
      <c r="C3187" s="3">
        <v>43739</v>
      </c>
      <c r="D3187" s="1">
        <v>138.76229508196724</v>
      </c>
      <c r="E3187" s="1">
        <v>4.9327621459960938</v>
      </c>
      <c r="F3187" s="1">
        <v>4.9539093971252441</v>
      </c>
      <c r="G3187" s="1">
        <v>2</v>
      </c>
      <c r="H3187" s="1">
        <v>2</v>
      </c>
      <c r="I3187" s="1">
        <f t="shared" si="143"/>
        <v>4.9359042083515838</v>
      </c>
      <c r="J3187" s="1">
        <f t="shared" si="142"/>
        <v>1.0036477994737409</v>
      </c>
    </row>
    <row r="3188" spans="1:10">
      <c r="A3188" s="1">
        <v>25</v>
      </c>
      <c r="B3188" s="1" t="s">
        <v>25</v>
      </c>
      <c r="C3188" s="3">
        <v>43739</v>
      </c>
      <c r="D3188" s="1">
        <v>140.46734782608695</v>
      </c>
      <c r="E3188" s="1">
        <v>4.9449748992919922</v>
      </c>
      <c r="F3188" s="1">
        <v>4.9450082778930664</v>
      </c>
      <c r="G3188" s="1">
        <v>3</v>
      </c>
      <c r="H3188" s="1">
        <v>2</v>
      </c>
      <c r="I3188" s="1">
        <f t="shared" si="143"/>
        <v>4.9359042083515838</v>
      </c>
      <c r="J3188" s="1">
        <f t="shared" si="142"/>
        <v>1.0018444583114232</v>
      </c>
    </row>
    <row r="3189" spans="1:10">
      <c r="A3189" s="1">
        <v>26</v>
      </c>
      <c r="B3189" s="1" t="s">
        <v>26</v>
      </c>
      <c r="C3189" s="3">
        <v>43739</v>
      </c>
      <c r="D3189" s="1">
        <v>133.28</v>
      </c>
      <c r="E3189" s="1">
        <v>4.8924522399902344</v>
      </c>
      <c r="F3189" s="1">
        <v>4.9005355834960938</v>
      </c>
      <c r="G3189" s="1">
        <v>4</v>
      </c>
      <c r="H3189" s="1">
        <v>3</v>
      </c>
      <c r="I3189" s="1">
        <f t="shared" si="143"/>
        <v>4.9359042083515838</v>
      </c>
      <c r="J3189" s="1">
        <f t="shared" si="142"/>
        <v>0.99283441830259866</v>
      </c>
    </row>
    <row r="3190" spans="1:10">
      <c r="A3190" s="1">
        <v>27</v>
      </c>
      <c r="B3190" s="1" t="s">
        <v>27</v>
      </c>
      <c r="C3190" s="3">
        <v>43739</v>
      </c>
      <c r="D3190" s="1">
        <v>138.87595744680854</v>
      </c>
      <c r="E3190" s="1">
        <v>4.9335813522338867</v>
      </c>
      <c r="F3190" s="1">
        <v>4.9382133483886719</v>
      </c>
      <c r="G3190" s="1">
        <v>2</v>
      </c>
      <c r="H3190" s="1">
        <v>2</v>
      </c>
      <c r="I3190" s="1">
        <f t="shared" si="143"/>
        <v>4.9359042083515838</v>
      </c>
      <c r="J3190" s="1">
        <f t="shared" si="142"/>
        <v>1.0004678251318535</v>
      </c>
    </row>
    <row r="3191" spans="1:10">
      <c r="A3191" s="1">
        <v>28</v>
      </c>
      <c r="B3191" s="1" t="s">
        <v>28</v>
      </c>
      <c r="C3191" s="3">
        <v>43739</v>
      </c>
      <c r="D3191" s="1">
        <v>142.83000000000001</v>
      </c>
      <c r="E3191" s="1">
        <v>4.9616551399230957</v>
      </c>
      <c r="F3191" s="1">
        <v>4.9704480171203613</v>
      </c>
      <c r="G3191" s="1">
        <v>2</v>
      </c>
      <c r="H3191" s="1">
        <v>2</v>
      </c>
      <c r="I3191" s="1">
        <f t="shared" si="143"/>
        <v>4.9359042083515838</v>
      </c>
      <c r="J3191" s="1">
        <f t="shared" si="142"/>
        <v>1.0069984763298949</v>
      </c>
    </row>
    <row r="3192" spans="1:10">
      <c r="A3192" s="1">
        <v>29</v>
      </c>
      <c r="B3192" s="1" t="s">
        <v>29</v>
      </c>
      <c r="C3192" s="3">
        <v>43739</v>
      </c>
      <c r="D3192" s="1">
        <v>133.61763888888888</v>
      </c>
      <c r="E3192" s="1">
        <v>4.8949823379516602</v>
      </c>
      <c r="F3192" s="1">
        <v>4.9003744125366211</v>
      </c>
      <c r="G3192" s="1">
        <v>5</v>
      </c>
      <c r="H3192" s="1">
        <v>4</v>
      </c>
      <c r="I3192" s="1">
        <f t="shared" si="143"/>
        <v>4.9359042083515838</v>
      </c>
      <c r="J3192" s="1">
        <f t="shared" si="142"/>
        <v>0.99280176552963773</v>
      </c>
    </row>
    <row r="3193" spans="1:10">
      <c r="A3193" s="1">
        <v>30</v>
      </c>
      <c r="B3193" s="1" t="s">
        <v>30</v>
      </c>
      <c r="C3193" s="3">
        <v>43739</v>
      </c>
      <c r="D3193" s="1">
        <v>136.49</v>
      </c>
      <c r="E3193" s="1">
        <v>4.9162511825561523</v>
      </c>
      <c r="F3193" s="1">
        <v>4.9215202331542969</v>
      </c>
      <c r="G3193" s="1">
        <v>4</v>
      </c>
      <c r="H3193" s="1">
        <v>3</v>
      </c>
      <c r="I3193" s="1">
        <f t="shared" si="143"/>
        <v>4.9359042083515838</v>
      </c>
      <c r="J3193" s="1">
        <f t="shared" si="142"/>
        <v>0.99708584798445865</v>
      </c>
    </row>
    <row r="3194" spans="1:10">
      <c r="A3194" s="1">
        <v>31</v>
      </c>
      <c r="B3194" s="1" t="s">
        <v>31</v>
      </c>
      <c r="C3194" s="3">
        <v>43739</v>
      </c>
      <c r="D3194" s="1">
        <v>141.45865168539328</v>
      </c>
      <c r="E3194" s="1">
        <v>4.9520072937011719</v>
      </c>
      <c r="F3194" s="1">
        <v>4.9566783905029297</v>
      </c>
      <c r="G3194" s="1">
        <v>2</v>
      </c>
      <c r="H3194" s="1">
        <v>2</v>
      </c>
      <c r="I3194" s="1">
        <f t="shared" si="143"/>
        <v>4.9359042083515838</v>
      </c>
      <c r="J3194" s="1">
        <f t="shared" si="142"/>
        <v>1.0042087895701453</v>
      </c>
    </row>
    <row r="3195" spans="1:10">
      <c r="A3195" s="1">
        <v>32</v>
      </c>
      <c r="B3195" s="1" t="s">
        <v>32</v>
      </c>
      <c r="C3195" s="3">
        <v>43739</v>
      </c>
      <c r="D3195" s="1">
        <v>133.92131313131313</v>
      </c>
      <c r="E3195" s="1">
        <v>4.8972525596618652</v>
      </c>
      <c r="F3195" s="1">
        <v>4.9032058715820313</v>
      </c>
      <c r="G3195" s="1">
        <v>4</v>
      </c>
      <c r="H3195" s="1">
        <v>3</v>
      </c>
      <c r="I3195" s="1">
        <f t="shared" si="143"/>
        <v>4.9359042083515838</v>
      </c>
      <c r="J3195" s="1">
        <f t="shared" si="142"/>
        <v>0.99337541099071036</v>
      </c>
    </row>
    <row r="3196" spans="1:10">
      <c r="A3196" s="1">
        <v>33</v>
      </c>
      <c r="B3196" s="1" t="s">
        <v>33</v>
      </c>
      <c r="C3196" s="3">
        <v>43739</v>
      </c>
      <c r="D3196" s="1">
        <v>142.81035714285713</v>
      </c>
      <c r="E3196" s="1">
        <v>4.9615178108215332</v>
      </c>
      <c r="F3196" s="1">
        <v>4.9649591445922852</v>
      </c>
      <c r="G3196" s="1">
        <v>2</v>
      </c>
      <c r="H3196" s="1">
        <v>2</v>
      </c>
      <c r="I3196" s="1">
        <f t="shared" si="143"/>
        <v>4.9359042083515838</v>
      </c>
      <c r="J3196" s="1">
        <f t="shared" si="142"/>
        <v>1.0058864465383142</v>
      </c>
    </row>
    <row r="3197" spans="1:10">
      <c r="A3197" s="1">
        <v>34</v>
      </c>
      <c r="B3197" s="1" t="s">
        <v>34</v>
      </c>
      <c r="C3197" s="3">
        <v>43739</v>
      </c>
      <c r="D3197" s="1">
        <v>134.41999999999999</v>
      </c>
      <c r="E3197" s="1">
        <v>4.9009690284729004</v>
      </c>
      <c r="F3197" s="1">
        <v>4.9048681259155273</v>
      </c>
      <c r="G3197" s="1">
        <v>5</v>
      </c>
      <c r="H3197" s="1">
        <v>4</v>
      </c>
      <c r="I3197" s="1">
        <f t="shared" si="143"/>
        <v>4.9359042083515838</v>
      </c>
      <c r="J3197" s="1">
        <f t="shared" si="142"/>
        <v>0.99371217893905983</v>
      </c>
    </row>
    <row r="3198" spans="1:10">
      <c r="A3198" s="1">
        <v>1</v>
      </c>
      <c r="B3198" s="1" t="s">
        <v>1</v>
      </c>
      <c r="C3198" s="3">
        <v>43770</v>
      </c>
      <c r="D3198" s="1">
        <v>131.32407407407408</v>
      </c>
      <c r="E3198" s="1">
        <v>4.8776679039001465</v>
      </c>
      <c r="F3198" s="1">
        <v>4.8862624168395996</v>
      </c>
      <c r="G3198" s="1">
        <v>5</v>
      </c>
      <c r="H3198" s="1">
        <v>4</v>
      </c>
      <c r="I3198" s="1">
        <f>AVERAGE(F3198:F3231)</f>
        <v>4.938244146459243</v>
      </c>
      <c r="J3198" s="1">
        <f t="shared" si="142"/>
        <v>0.98947364122186732</v>
      </c>
    </row>
    <row r="3199" spans="1:10">
      <c r="A3199" s="1">
        <v>2</v>
      </c>
      <c r="B3199" s="1" t="s">
        <v>2</v>
      </c>
      <c r="C3199" s="3">
        <v>43770</v>
      </c>
      <c r="D3199" s="1">
        <v>135.4982978723404</v>
      </c>
      <c r="E3199" s="1">
        <v>4.908958911895752</v>
      </c>
      <c r="F3199" s="1">
        <v>4.9161286354064941</v>
      </c>
      <c r="G3199" s="1">
        <v>4</v>
      </c>
      <c r="H3199" s="1">
        <v>3</v>
      </c>
      <c r="I3199" s="1">
        <f>I3198</f>
        <v>4.938244146459243</v>
      </c>
      <c r="J3199" s="1">
        <f t="shared" si="142"/>
        <v>0.99552158411029434</v>
      </c>
    </row>
    <row r="3200" spans="1:10">
      <c r="A3200" s="1">
        <v>3</v>
      </c>
      <c r="B3200" s="1" t="s">
        <v>3</v>
      </c>
      <c r="C3200" s="3">
        <v>43770</v>
      </c>
      <c r="D3200" s="1">
        <v>145.03037037037035</v>
      </c>
      <c r="E3200" s="1">
        <v>4.9769430160522461</v>
      </c>
      <c r="F3200" s="1">
        <v>4.9897894859313965</v>
      </c>
      <c r="G3200" s="1">
        <v>1</v>
      </c>
      <c r="H3200" s="1">
        <v>1</v>
      </c>
      <c r="I3200" s="1">
        <f t="shared" ref="I3200:I3231" si="144">I3199</f>
        <v>4.938244146459243</v>
      </c>
      <c r="J3200" s="1">
        <f t="shared" si="142"/>
        <v>1.0104379892819013</v>
      </c>
    </row>
    <row r="3201" spans="1:10">
      <c r="A3201" s="1">
        <v>4</v>
      </c>
      <c r="B3201" s="1" t="s">
        <v>4</v>
      </c>
      <c r="C3201" s="3">
        <v>43770</v>
      </c>
      <c r="D3201" s="1">
        <v>147.62063670411985</v>
      </c>
      <c r="E3201" s="1">
        <v>4.9946455955505371</v>
      </c>
      <c r="F3201" s="1">
        <v>4.9952435493469238</v>
      </c>
      <c r="G3201" s="1">
        <v>1</v>
      </c>
      <c r="H3201" s="1">
        <v>1</v>
      </c>
      <c r="I3201" s="1">
        <f t="shared" si="144"/>
        <v>4.938244146459243</v>
      </c>
      <c r="J3201" s="1">
        <f t="shared" si="142"/>
        <v>1.0115424432646876</v>
      </c>
    </row>
    <row r="3202" spans="1:10">
      <c r="A3202" s="1">
        <v>5</v>
      </c>
      <c r="B3202" s="1" t="s">
        <v>5</v>
      </c>
      <c r="C3202" s="3">
        <v>43770</v>
      </c>
      <c r="D3202" s="1">
        <v>146.43</v>
      </c>
      <c r="E3202" s="1">
        <v>4.9865474700927734</v>
      </c>
      <c r="F3202" s="1">
        <v>4.9965581893920898</v>
      </c>
      <c r="G3202" s="1">
        <v>1</v>
      </c>
      <c r="H3202" s="1">
        <v>1</v>
      </c>
      <c r="I3202" s="1">
        <f t="shared" si="144"/>
        <v>4.938244146459243</v>
      </c>
      <c r="J3202" s="1">
        <f t="shared" si="142"/>
        <v>1.011808659354086</v>
      </c>
    </row>
    <row r="3203" spans="1:10">
      <c r="A3203" s="1">
        <v>6</v>
      </c>
      <c r="B3203" s="1" t="s">
        <v>6</v>
      </c>
      <c r="C3203" s="3">
        <v>43770</v>
      </c>
      <c r="D3203" s="1">
        <v>133.25</v>
      </c>
      <c r="E3203" s="1">
        <v>4.8922271728515625</v>
      </c>
      <c r="F3203" s="1">
        <v>4.8925838470458984</v>
      </c>
      <c r="G3203" s="1">
        <v>5</v>
      </c>
      <c r="H3203" s="1">
        <v>4</v>
      </c>
      <c r="I3203" s="1">
        <f t="shared" si="144"/>
        <v>4.938244146459243</v>
      </c>
      <c r="J3203" s="1">
        <f t="shared" ref="J3203:J3265" si="145">F3203/I3203</f>
        <v>0.99075373795641852</v>
      </c>
    </row>
    <row r="3204" spans="1:10">
      <c r="A3204" s="1">
        <v>7</v>
      </c>
      <c r="B3204" s="1" t="s">
        <v>7</v>
      </c>
      <c r="C3204" s="3">
        <v>43770</v>
      </c>
      <c r="D3204" s="1">
        <v>135.85499999999999</v>
      </c>
      <c r="E3204" s="1">
        <v>4.911588191986084</v>
      </c>
      <c r="F3204" s="1">
        <v>4.9212808609008789</v>
      </c>
      <c r="G3204" s="1">
        <v>4</v>
      </c>
      <c r="H3204" s="1">
        <v>3</v>
      </c>
      <c r="I3204" s="1">
        <f t="shared" si="144"/>
        <v>4.938244146459243</v>
      </c>
      <c r="J3204" s="1">
        <f t="shared" si="145"/>
        <v>0.99656491557418703</v>
      </c>
    </row>
    <row r="3205" spans="1:10">
      <c r="A3205" s="1">
        <v>8</v>
      </c>
      <c r="B3205" s="1" t="s">
        <v>8</v>
      </c>
      <c r="C3205" s="3">
        <v>43770</v>
      </c>
      <c r="D3205" s="1">
        <v>139.19999999999999</v>
      </c>
      <c r="E3205" s="1">
        <v>4.9359116554260254</v>
      </c>
      <c r="F3205" s="1">
        <v>4.9372210502624512</v>
      </c>
      <c r="G3205" s="1">
        <v>3</v>
      </c>
      <c r="H3205" s="1">
        <v>2</v>
      </c>
      <c r="I3205" s="1">
        <f t="shared" si="144"/>
        <v>4.938244146459243</v>
      </c>
      <c r="J3205" s="1">
        <f t="shared" si="145"/>
        <v>0.99979282186816842</v>
      </c>
    </row>
    <row r="3206" spans="1:10">
      <c r="A3206" s="1">
        <v>9</v>
      </c>
      <c r="B3206" s="1" t="s">
        <v>9</v>
      </c>
      <c r="C3206" s="3">
        <v>43770</v>
      </c>
      <c r="D3206" s="1">
        <v>135.78499999999997</v>
      </c>
      <c r="E3206" s="1">
        <v>4.9110727310180664</v>
      </c>
      <c r="F3206" s="1">
        <v>4.920252799987793</v>
      </c>
      <c r="G3206" s="1">
        <v>4</v>
      </c>
      <c r="H3206" s="1">
        <v>3</v>
      </c>
      <c r="I3206" s="1">
        <f t="shared" si="144"/>
        <v>4.938244146459243</v>
      </c>
      <c r="J3206" s="1">
        <f t="shared" si="145"/>
        <v>0.99635673208171571</v>
      </c>
    </row>
    <row r="3207" spans="1:10">
      <c r="A3207" s="1">
        <v>10</v>
      </c>
      <c r="B3207" s="1" t="s">
        <v>10</v>
      </c>
      <c r="C3207" s="3">
        <v>43770</v>
      </c>
      <c r="D3207" s="1">
        <v>137.25085899513775</v>
      </c>
      <c r="E3207" s="1">
        <v>4.9218101501464844</v>
      </c>
      <c r="F3207" s="1">
        <v>4.9246091842651367</v>
      </c>
      <c r="G3207" s="1">
        <v>4</v>
      </c>
      <c r="H3207" s="1">
        <v>3</v>
      </c>
      <c r="I3207" s="1">
        <f t="shared" si="144"/>
        <v>4.938244146459243</v>
      </c>
      <c r="J3207" s="1">
        <f t="shared" si="145"/>
        <v>0.99723890480305988</v>
      </c>
    </row>
    <row r="3208" spans="1:10">
      <c r="A3208" s="1">
        <v>11</v>
      </c>
      <c r="B3208" s="1" t="s">
        <v>11</v>
      </c>
      <c r="C3208" s="3">
        <v>43770</v>
      </c>
      <c r="D3208" s="1">
        <v>136.10362519201226</v>
      </c>
      <c r="E3208" s="1">
        <v>4.9134163856506348</v>
      </c>
      <c r="F3208" s="1">
        <v>4.9161863327026367</v>
      </c>
      <c r="G3208" s="1">
        <v>4</v>
      </c>
      <c r="H3208" s="1">
        <v>3</v>
      </c>
      <c r="I3208" s="1">
        <f t="shared" si="144"/>
        <v>4.938244146459243</v>
      </c>
      <c r="J3208" s="1">
        <f t="shared" si="145"/>
        <v>0.995533267877729</v>
      </c>
    </row>
    <row r="3209" spans="1:10">
      <c r="A3209" s="1">
        <v>12</v>
      </c>
      <c r="B3209" s="1" t="s">
        <v>12</v>
      </c>
      <c r="C3209" s="3">
        <v>43770</v>
      </c>
      <c r="D3209" s="1">
        <v>135.92976053639848</v>
      </c>
      <c r="E3209" s="1">
        <v>4.9121384620666504</v>
      </c>
      <c r="F3209" s="1">
        <v>4.9181952476501465</v>
      </c>
      <c r="G3209" s="1">
        <v>4</v>
      </c>
      <c r="H3209" s="1">
        <v>3</v>
      </c>
      <c r="I3209" s="1">
        <f t="shared" si="144"/>
        <v>4.938244146459243</v>
      </c>
      <c r="J3209" s="1">
        <f t="shared" si="145"/>
        <v>0.9959400754165888</v>
      </c>
    </row>
    <row r="3210" spans="1:10">
      <c r="A3210" s="1">
        <v>13</v>
      </c>
      <c r="B3210" s="1" t="s">
        <v>13</v>
      </c>
      <c r="C3210" s="3">
        <v>43770</v>
      </c>
      <c r="D3210" s="1">
        <v>146.84804687500002</v>
      </c>
      <c r="E3210" s="1">
        <v>4.9893984794616699</v>
      </c>
      <c r="F3210" s="1">
        <v>4.9987006187438965</v>
      </c>
      <c r="G3210" s="1">
        <v>1</v>
      </c>
      <c r="H3210" s="1">
        <v>1</v>
      </c>
      <c r="I3210" s="1">
        <f t="shared" si="144"/>
        <v>4.938244146459243</v>
      </c>
      <c r="J3210" s="1">
        <f t="shared" si="145"/>
        <v>1.0122425037101499</v>
      </c>
    </row>
    <row r="3211" spans="1:10">
      <c r="A3211" s="1">
        <v>14</v>
      </c>
      <c r="B3211" s="1" t="s">
        <v>14</v>
      </c>
      <c r="C3211" s="3">
        <v>43770</v>
      </c>
      <c r="D3211" s="1">
        <v>139.15657718120804</v>
      </c>
      <c r="E3211" s="1">
        <v>4.9355998039245605</v>
      </c>
      <c r="F3211" s="1">
        <v>4.9381160736083984</v>
      </c>
      <c r="G3211" s="1">
        <v>3</v>
      </c>
      <c r="H3211" s="1">
        <v>2</v>
      </c>
      <c r="I3211" s="1">
        <f t="shared" si="144"/>
        <v>4.938244146459243</v>
      </c>
      <c r="J3211" s="1">
        <f t="shared" si="145"/>
        <v>0.99997406510349707</v>
      </c>
    </row>
    <row r="3212" spans="1:10">
      <c r="A3212" s="1">
        <v>15</v>
      </c>
      <c r="B3212" s="1" t="s">
        <v>15</v>
      </c>
      <c r="C3212" s="3">
        <v>43770</v>
      </c>
      <c r="D3212" s="1">
        <v>136.79830985915495</v>
      </c>
      <c r="E3212" s="1">
        <v>4.9185075759887695</v>
      </c>
      <c r="F3212" s="1">
        <v>4.9234356880187988</v>
      </c>
      <c r="G3212" s="1">
        <v>4</v>
      </c>
      <c r="H3212" s="1">
        <v>3</v>
      </c>
      <c r="I3212" s="1">
        <f t="shared" si="144"/>
        <v>4.938244146459243</v>
      </c>
      <c r="J3212" s="1">
        <f t="shared" si="145"/>
        <v>0.99700127049184839</v>
      </c>
    </row>
    <row r="3213" spans="1:10">
      <c r="A3213" s="1">
        <v>16</v>
      </c>
      <c r="B3213" s="1" t="s">
        <v>16</v>
      </c>
      <c r="C3213" s="3">
        <v>43770</v>
      </c>
      <c r="D3213" s="1">
        <v>140.18695652173912</v>
      </c>
      <c r="E3213" s="1">
        <v>4.9429769515991211</v>
      </c>
      <c r="F3213" s="1">
        <v>4.9531755447387695</v>
      </c>
      <c r="G3213" s="1">
        <v>2</v>
      </c>
      <c r="H3213" s="1">
        <v>2</v>
      </c>
      <c r="I3213" s="1">
        <f t="shared" si="144"/>
        <v>4.938244146459243</v>
      </c>
      <c r="J3213" s="1">
        <f t="shared" si="145"/>
        <v>1.003023624963993</v>
      </c>
    </row>
    <row r="3214" spans="1:10">
      <c r="A3214" s="1">
        <v>17</v>
      </c>
      <c r="B3214" s="1" t="s">
        <v>17</v>
      </c>
      <c r="C3214" s="3">
        <v>43770</v>
      </c>
      <c r="D3214" s="1">
        <v>147.94999999999999</v>
      </c>
      <c r="E3214" s="1">
        <v>4.9968743324279785</v>
      </c>
      <c r="F3214" s="1">
        <v>5.0111966133117676</v>
      </c>
      <c r="G3214" s="1">
        <v>1</v>
      </c>
      <c r="H3214" s="1">
        <v>1</v>
      </c>
      <c r="I3214" s="1">
        <f t="shared" si="144"/>
        <v>4.938244146459243</v>
      </c>
      <c r="J3214" s="1">
        <f t="shared" si="145"/>
        <v>1.0147729566803279</v>
      </c>
    </row>
    <row r="3215" spans="1:10">
      <c r="A3215" s="1">
        <v>18</v>
      </c>
      <c r="B3215" s="1" t="s">
        <v>18</v>
      </c>
      <c r="C3215" s="3">
        <v>43770</v>
      </c>
      <c r="D3215" s="1">
        <v>137.5329537366548</v>
      </c>
      <c r="E3215" s="1">
        <v>4.923863410949707</v>
      </c>
      <c r="F3215" s="1">
        <v>4.9395675659179688</v>
      </c>
      <c r="G3215" s="1">
        <v>3</v>
      </c>
      <c r="H3215" s="1">
        <v>2</v>
      </c>
      <c r="I3215" s="1">
        <f t="shared" si="144"/>
        <v>4.938244146459243</v>
      </c>
      <c r="J3215" s="1">
        <f t="shared" si="145"/>
        <v>1.0002679939305299</v>
      </c>
    </row>
    <row r="3216" spans="1:10">
      <c r="A3216" s="1">
        <v>19</v>
      </c>
      <c r="B3216" s="1" t="s">
        <v>19</v>
      </c>
      <c r="C3216" s="3">
        <v>43770</v>
      </c>
      <c r="D3216" s="1">
        <v>139.81203045685277</v>
      </c>
      <c r="E3216" s="1">
        <v>4.9402990341186523</v>
      </c>
      <c r="F3216" s="1">
        <v>4.9426383972167969</v>
      </c>
      <c r="G3216" s="1">
        <v>3</v>
      </c>
      <c r="H3216" s="1">
        <v>2</v>
      </c>
      <c r="I3216" s="1">
        <f t="shared" si="144"/>
        <v>4.938244146459243</v>
      </c>
      <c r="J3216" s="1">
        <f t="shared" si="145"/>
        <v>1.0008898407262234</v>
      </c>
    </row>
    <row r="3217" spans="1:10">
      <c r="A3217" s="1">
        <v>20</v>
      </c>
      <c r="B3217" s="1" t="s">
        <v>20</v>
      </c>
      <c r="C3217" s="3">
        <v>43770</v>
      </c>
      <c r="D3217" s="1">
        <v>140.91</v>
      </c>
      <c r="E3217" s="1">
        <v>4.9481215476989746</v>
      </c>
      <c r="F3217" s="1">
        <v>4.9529013633728027</v>
      </c>
      <c r="G3217" s="1">
        <v>2</v>
      </c>
      <c r="H3217" s="1">
        <v>2</v>
      </c>
      <c r="I3217" s="1">
        <f t="shared" si="144"/>
        <v>4.938244146459243</v>
      </c>
      <c r="J3217" s="1">
        <f t="shared" si="145"/>
        <v>1.0029681029286632</v>
      </c>
    </row>
    <row r="3218" spans="1:10">
      <c r="A3218" s="1">
        <v>21</v>
      </c>
      <c r="B3218" s="1" t="s">
        <v>21</v>
      </c>
      <c r="C3218" s="3">
        <v>43770</v>
      </c>
      <c r="D3218" s="1">
        <v>135.40158730158728</v>
      </c>
      <c r="E3218" s="1">
        <v>4.9082450866699219</v>
      </c>
      <c r="F3218" s="1">
        <v>4.9118814468383789</v>
      </c>
      <c r="G3218" s="1">
        <v>4</v>
      </c>
      <c r="H3218" s="1">
        <v>3</v>
      </c>
      <c r="I3218" s="1">
        <f t="shared" si="144"/>
        <v>4.938244146459243</v>
      </c>
      <c r="J3218" s="1">
        <f t="shared" si="145"/>
        <v>0.99466152364302074</v>
      </c>
    </row>
    <row r="3219" spans="1:10">
      <c r="A3219" s="1">
        <v>22</v>
      </c>
      <c r="B3219" s="1" t="s">
        <v>22</v>
      </c>
      <c r="C3219" s="3">
        <v>43770</v>
      </c>
      <c r="D3219" s="1">
        <v>136.00991228070174</v>
      </c>
      <c r="E3219" s="1">
        <v>4.9127278327941895</v>
      </c>
      <c r="F3219" s="1">
        <v>4.9184703826904297</v>
      </c>
      <c r="G3219" s="1">
        <v>4</v>
      </c>
      <c r="H3219" s="1">
        <v>3</v>
      </c>
      <c r="I3219" s="1">
        <f t="shared" si="144"/>
        <v>4.938244146459243</v>
      </c>
      <c r="J3219" s="1">
        <f t="shared" si="145"/>
        <v>0.99599579057204146</v>
      </c>
    </row>
    <row r="3220" spans="1:10">
      <c r="A3220" s="1">
        <v>23</v>
      </c>
      <c r="B3220" s="1" t="s">
        <v>23</v>
      </c>
      <c r="C3220" s="3">
        <v>43770</v>
      </c>
      <c r="D3220" s="1">
        <v>134.51411764705884</v>
      </c>
      <c r="E3220" s="1">
        <v>4.9016690254211426</v>
      </c>
      <c r="F3220" s="1">
        <v>4.9101324081420898</v>
      </c>
      <c r="G3220" s="1">
        <v>4</v>
      </c>
      <c r="H3220" s="1">
        <v>3</v>
      </c>
      <c r="I3220" s="1">
        <f t="shared" si="144"/>
        <v>4.938244146459243</v>
      </c>
      <c r="J3220" s="1">
        <f t="shared" si="145"/>
        <v>0.99430734133764742</v>
      </c>
    </row>
    <row r="3221" spans="1:10">
      <c r="A3221" s="1">
        <v>24</v>
      </c>
      <c r="B3221" s="1" t="s">
        <v>24</v>
      </c>
      <c r="C3221" s="3">
        <v>43770</v>
      </c>
      <c r="D3221" s="1">
        <v>140.07557377049181</v>
      </c>
      <c r="E3221" s="1">
        <v>4.9421820640563965</v>
      </c>
      <c r="F3221" s="1">
        <v>4.956392765045166</v>
      </c>
      <c r="G3221" s="1">
        <v>2</v>
      </c>
      <c r="H3221" s="1">
        <v>2</v>
      </c>
      <c r="I3221" s="1">
        <f t="shared" si="144"/>
        <v>4.938244146459243</v>
      </c>
      <c r="J3221" s="1">
        <f t="shared" si="145"/>
        <v>1.0036751156985495</v>
      </c>
    </row>
    <row r="3222" spans="1:10">
      <c r="A3222" s="1">
        <v>25</v>
      </c>
      <c r="B3222" s="1" t="s">
        <v>25</v>
      </c>
      <c r="C3222" s="3">
        <v>43770</v>
      </c>
      <c r="D3222" s="1">
        <v>140.14713043478261</v>
      </c>
      <c r="E3222" s="1">
        <v>4.942692756652832</v>
      </c>
      <c r="F3222" s="1">
        <v>4.947509765625</v>
      </c>
      <c r="G3222" s="1">
        <v>3</v>
      </c>
      <c r="H3222" s="1">
        <v>2</v>
      </c>
      <c r="I3222" s="1">
        <f t="shared" si="144"/>
        <v>4.938244146459243</v>
      </c>
      <c r="J3222" s="1">
        <f t="shared" si="145"/>
        <v>1.0018762983139262</v>
      </c>
    </row>
    <row r="3223" spans="1:10">
      <c r="A3223" s="1">
        <v>26</v>
      </c>
      <c r="B3223" s="1" t="s">
        <v>26</v>
      </c>
      <c r="C3223" s="3">
        <v>43770</v>
      </c>
      <c r="D3223" s="1">
        <v>133.59</v>
      </c>
      <c r="E3223" s="1">
        <v>4.894775390625</v>
      </c>
      <c r="F3223" s="1">
        <v>4.9018979072570801</v>
      </c>
      <c r="G3223" s="1">
        <v>4</v>
      </c>
      <c r="H3223" s="1">
        <v>3</v>
      </c>
      <c r="I3223" s="1">
        <f t="shared" si="144"/>
        <v>4.938244146459243</v>
      </c>
      <c r="J3223" s="1">
        <f t="shared" si="145"/>
        <v>0.99263984563658658</v>
      </c>
    </row>
    <row r="3224" spans="1:10">
      <c r="A3224" s="1">
        <v>27</v>
      </c>
      <c r="B3224" s="1" t="s">
        <v>27</v>
      </c>
      <c r="C3224" s="3">
        <v>43770</v>
      </c>
      <c r="D3224" s="1">
        <v>139.02844984802431</v>
      </c>
      <c r="E3224" s="1">
        <v>4.9346785545349121</v>
      </c>
      <c r="F3224" s="1">
        <v>4.9408068656921387</v>
      </c>
      <c r="G3224" s="1">
        <v>2</v>
      </c>
      <c r="H3224" s="1">
        <v>2</v>
      </c>
      <c r="I3224" s="1">
        <f t="shared" si="144"/>
        <v>4.938244146459243</v>
      </c>
      <c r="J3224" s="1">
        <f t="shared" si="145"/>
        <v>1.0005189535302206</v>
      </c>
    </row>
    <row r="3225" spans="1:10">
      <c r="A3225" s="1">
        <v>28</v>
      </c>
      <c r="B3225" s="1" t="s">
        <v>28</v>
      </c>
      <c r="C3225" s="3">
        <v>43770</v>
      </c>
      <c r="D3225" s="1">
        <v>143.21</v>
      </c>
      <c r="E3225" s="1">
        <v>4.9643120765686035</v>
      </c>
      <c r="F3225" s="1">
        <v>4.9739236831665039</v>
      </c>
      <c r="G3225" s="1">
        <v>2</v>
      </c>
      <c r="H3225" s="1">
        <v>2</v>
      </c>
      <c r="I3225" s="1">
        <f t="shared" si="144"/>
        <v>4.938244146459243</v>
      </c>
      <c r="J3225" s="1">
        <f t="shared" si="145"/>
        <v>1.007225146357505</v>
      </c>
    </row>
    <row r="3226" spans="1:10">
      <c r="A3226" s="1">
        <v>29</v>
      </c>
      <c r="B3226" s="1" t="s">
        <v>29</v>
      </c>
      <c r="C3226" s="3">
        <v>43770</v>
      </c>
      <c r="D3226" s="1">
        <v>133.57569444444445</v>
      </c>
      <c r="E3226" s="1">
        <v>4.8946681022644043</v>
      </c>
      <c r="F3226" s="1">
        <v>4.9024925231933594</v>
      </c>
      <c r="G3226" s="1">
        <v>5</v>
      </c>
      <c r="H3226" s="1">
        <v>4</v>
      </c>
      <c r="I3226" s="1">
        <f t="shared" si="144"/>
        <v>4.938244146459243</v>
      </c>
      <c r="J3226" s="1">
        <f t="shared" si="145"/>
        <v>0.99276025603320606</v>
      </c>
    </row>
    <row r="3227" spans="1:10">
      <c r="A3227" s="1">
        <v>30</v>
      </c>
      <c r="B3227" s="1" t="s">
        <v>30</v>
      </c>
      <c r="C3227" s="3">
        <v>43770</v>
      </c>
      <c r="D3227" s="1">
        <v>140.99</v>
      </c>
      <c r="E3227" s="1">
        <v>4.9486889839172363</v>
      </c>
      <c r="F3227" s="1">
        <v>4.9240298271179199</v>
      </c>
      <c r="G3227" s="1">
        <v>4</v>
      </c>
      <c r="H3227" s="1">
        <v>3</v>
      </c>
      <c r="I3227" s="1">
        <f t="shared" si="144"/>
        <v>4.938244146459243</v>
      </c>
      <c r="J3227" s="1">
        <f t="shared" si="145"/>
        <v>0.99712158432840647</v>
      </c>
    </row>
    <row r="3228" spans="1:10">
      <c r="A3228" s="1">
        <v>31</v>
      </c>
      <c r="B3228" s="1" t="s">
        <v>31</v>
      </c>
      <c r="C3228" s="3">
        <v>43770</v>
      </c>
      <c r="D3228" s="1">
        <v>141.02191011235954</v>
      </c>
      <c r="E3228" s="1">
        <v>4.9489154815673828</v>
      </c>
      <c r="F3228" s="1">
        <v>4.9588141441345215</v>
      </c>
      <c r="G3228" s="1">
        <v>2</v>
      </c>
      <c r="H3228" s="1">
        <v>2</v>
      </c>
      <c r="I3228" s="1">
        <f t="shared" si="144"/>
        <v>4.938244146459243</v>
      </c>
      <c r="J3228" s="1">
        <f t="shared" si="145"/>
        <v>1.0041654476905577</v>
      </c>
    </row>
    <row r="3229" spans="1:10">
      <c r="A3229" s="1">
        <v>32</v>
      </c>
      <c r="B3229" s="1" t="s">
        <v>32</v>
      </c>
      <c r="C3229" s="3">
        <v>43770</v>
      </c>
      <c r="D3229" s="1">
        <v>134.28478114478114</v>
      </c>
      <c r="E3229" s="1">
        <v>4.8999629020690918</v>
      </c>
      <c r="F3229" s="1">
        <v>4.9052271842956543</v>
      </c>
      <c r="G3229" s="1">
        <v>4</v>
      </c>
      <c r="H3229" s="1">
        <v>3</v>
      </c>
      <c r="I3229" s="1">
        <f t="shared" si="144"/>
        <v>4.938244146459243</v>
      </c>
      <c r="J3229" s="1">
        <f t="shared" si="145"/>
        <v>0.99331402798558222</v>
      </c>
    </row>
    <row r="3230" spans="1:10">
      <c r="A3230" s="1">
        <v>33</v>
      </c>
      <c r="B3230" s="1" t="s">
        <v>33</v>
      </c>
      <c r="C3230" s="3">
        <v>43770</v>
      </c>
      <c r="D3230" s="1">
        <v>141.86596638655465</v>
      </c>
      <c r="E3230" s="1">
        <v>4.9548826217651367</v>
      </c>
      <c r="F3230" s="1">
        <v>4.9674882888793945</v>
      </c>
      <c r="G3230" s="1">
        <v>2</v>
      </c>
      <c r="H3230" s="1">
        <v>2</v>
      </c>
      <c r="I3230" s="1">
        <f t="shared" si="144"/>
        <v>4.938244146459243</v>
      </c>
      <c r="J3230" s="1">
        <f t="shared" si="145"/>
        <v>1.005921971768269</v>
      </c>
    </row>
    <row r="3231" spans="1:10">
      <c r="A3231" s="1">
        <v>34</v>
      </c>
      <c r="B3231" s="1" t="s">
        <v>34</v>
      </c>
      <c r="C3231" s="3">
        <v>43770</v>
      </c>
      <c r="D3231" s="1">
        <v>134.84</v>
      </c>
      <c r="E3231" s="1">
        <v>4.9040889739990234</v>
      </c>
      <c r="F3231" s="1">
        <v>4.9071903228759766</v>
      </c>
      <c r="G3231" s="1">
        <v>5</v>
      </c>
      <c r="H3231" s="1">
        <v>4</v>
      </c>
      <c r="I3231" s="1">
        <f t="shared" si="144"/>
        <v>4.938244146459243</v>
      </c>
      <c r="J3231" s="1">
        <f t="shared" si="145"/>
        <v>0.99371156575854347</v>
      </c>
    </row>
    <row r="3232" spans="1:10">
      <c r="A3232" s="1">
        <v>1</v>
      </c>
      <c r="B3232" s="1" t="s">
        <v>1</v>
      </c>
      <c r="C3232" s="3">
        <v>43800</v>
      </c>
      <c r="D3232" s="1">
        <v>131.87419753086419</v>
      </c>
      <c r="E3232" s="1">
        <v>4.8818483352661133</v>
      </c>
      <c r="F3232" s="1">
        <v>4.8884258270263672</v>
      </c>
      <c r="G3232" s="1">
        <v>5</v>
      </c>
      <c r="H3232" s="1">
        <v>4</v>
      </c>
      <c r="I3232" s="1">
        <f>AVERAGE(F3232:F3265)</f>
        <v>4.9405837339513443</v>
      </c>
      <c r="J3232" s="1">
        <f t="shared" si="145"/>
        <v>0.98944296671533938</v>
      </c>
    </row>
    <row r="3233" spans="1:10">
      <c r="A3233" s="1">
        <v>2</v>
      </c>
      <c r="B3233" s="1" t="s">
        <v>2</v>
      </c>
      <c r="C3233" s="3">
        <v>43800</v>
      </c>
      <c r="D3233" s="1">
        <v>136.46378723404254</v>
      </c>
      <c r="E3233" s="1">
        <v>4.9160594940185547</v>
      </c>
      <c r="F3233" s="1">
        <v>4.9182925224304199</v>
      </c>
      <c r="G3233" s="1">
        <v>4</v>
      </c>
      <c r="H3233" s="1">
        <v>3</v>
      </c>
      <c r="I3233" s="1">
        <f>I3232</f>
        <v>4.9405837339513443</v>
      </c>
      <c r="J3233" s="1">
        <f t="shared" si="145"/>
        <v>0.99548814214649561</v>
      </c>
    </row>
    <row r="3234" spans="1:10">
      <c r="A3234" s="1">
        <v>3</v>
      </c>
      <c r="B3234" s="1" t="s">
        <v>3</v>
      </c>
      <c r="C3234" s="3">
        <v>43800</v>
      </c>
      <c r="D3234" s="1">
        <v>145.9885185185185</v>
      </c>
      <c r="E3234" s="1">
        <v>4.9835281372070313</v>
      </c>
      <c r="F3234" s="1">
        <v>4.9924817085266113</v>
      </c>
      <c r="G3234" s="1">
        <v>1</v>
      </c>
      <c r="H3234" s="1">
        <v>1</v>
      </c>
      <c r="I3234" s="1">
        <f t="shared" ref="I3234:I3265" si="146">I3233</f>
        <v>4.9405837339513443</v>
      </c>
      <c r="J3234" s="1">
        <f t="shared" si="145"/>
        <v>1.0105044216169494</v>
      </c>
    </row>
    <row r="3235" spans="1:10">
      <c r="A3235" s="1">
        <v>4</v>
      </c>
      <c r="B3235" s="1" t="s">
        <v>4</v>
      </c>
      <c r="C3235" s="3">
        <v>43800</v>
      </c>
      <c r="D3235" s="1">
        <v>147.93516853932584</v>
      </c>
      <c r="E3235" s="1">
        <v>4.9967741966247559</v>
      </c>
      <c r="F3235" s="1">
        <v>4.9979944229125977</v>
      </c>
      <c r="G3235" s="1">
        <v>1</v>
      </c>
      <c r="H3235" s="1">
        <v>1</v>
      </c>
      <c r="I3235" s="1">
        <f t="shared" si="146"/>
        <v>4.9405837339513443</v>
      </c>
      <c r="J3235" s="1">
        <f t="shared" si="145"/>
        <v>1.0116202238546694</v>
      </c>
    </row>
    <row r="3236" spans="1:10">
      <c r="A3236" s="1">
        <v>5</v>
      </c>
      <c r="B3236" s="1" t="s">
        <v>5</v>
      </c>
      <c r="C3236" s="3">
        <v>43800</v>
      </c>
      <c r="D3236" s="1">
        <v>147.30000000000001</v>
      </c>
      <c r="E3236" s="1">
        <v>4.9924712181091309</v>
      </c>
      <c r="F3236" s="1">
        <v>4.998814582824707</v>
      </c>
      <c r="G3236" s="1">
        <v>1</v>
      </c>
      <c r="H3236" s="1">
        <v>1</v>
      </c>
      <c r="I3236" s="1">
        <f t="shared" si="146"/>
        <v>4.9405837339513443</v>
      </c>
      <c r="J3236" s="1">
        <f t="shared" si="145"/>
        <v>1.0117862285124741</v>
      </c>
    </row>
    <row r="3237" spans="1:10">
      <c r="A3237" s="1">
        <v>6</v>
      </c>
      <c r="B3237" s="1" t="s">
        <v>6</v>
      </c>
      <c r="C3237" s="3">
        <v>43800</v>
      </c>
      <c r="D3237" s="1">
        <v>133.53</v>
      </c>
      <c r="E3237" s="1">
        <v>4.8943262100219727</v>
      </c>
      <c r="F3237" s="1">
        <v>4.8948020935058594</v>
      </c>
      <c r="G3237" s="1">
        <v>5</v>
      </c>
      <c r="H3237" s="1">
        <v>4</v>
      </c>
      <c r="I3237" s="1">
        <f t="shared" si="146"/>
        <v>4.9405837339513443</v>
      </c>
      <c r="J3237" s="1">
        <f t="shared" si="145"/>
        <v>0.99073355641543392</v>
      </c>
    </row>
    <row r="3238" spans="1:10">
      <c r="A3238" s="1">
        <v>7</v>
      </c>
      <c r="B3238" s="1" t="s">
        <v>7</v>
      </c>
      <c r="C3238" s="3">
        <v>43800</v>
      </c>
      <c r="D3238" s="1">
        <v>136.76499999999999</v>
      </c>
      <c r="E3238" s="1">
        <v>4.9182639122009277</v>
      </c>
      <c r="F3238" s="1">
        <v>4.9237055778503418</v>
      </c>
      <c r="G3238" s="1">
        <v>4</v>
      </c>
      <c r="H3238" s="1">
        <v>3</v>
      </c>
      <c r="I3238" s="1">
        <f t="shared" si="146"/>
        <v>4.9405837339513443</v>
      </c>
      <c r="J3238" s="1">
        <f t="shared" si="145"/>
        <v>0.9965837728880057</v>
      </c>
    </row>
    <row r="3239" spans="1:10">
      <c r="A3239" s="1">
        <v>8</v>
      </c>
      <c r="B3239" s="1" t="s">
        <v>8</v>
      </c>
      <c r="C3239" s="3">
        <v>43800</v>
      </c>
      <c r="D3239" s="1">
        <v>139.62</v>
      </c>
      <c r="E3239" s="1">
        <v>4.9389243125915527</v>
      </c>
      <c r="F3239" s="1">
        <v>4.9398422241210938</v>
      </c>
      <c r="G3239" s="1">
        <v>3</v>
      </c>
      <c r="H3239" s="1">
        <v>2</v>
      </c>
      <c r="I3239" s="1">
        <f t="shared" si="146"/>
        <v>4.9405837339513443</v>
      </c>
      <c r="J3239" s="1">
        <f t="shared" si="145"/>
        <v>0.99984991453031047</v>
      </c>
    </row>
    <row r="3240" spans="1:10">
      <c r="A3240" s="1">
        <v>9</v>
      </c>
      <c r="B3240" s="1" t="s">
        <v>9</v>
      </c>
      <c r="C3240" s="3">
        <v>43800</v>
      </c>
      <c r="D3240" s="1">
        <v>136.28199999999998</v>
      </c>
      <c r="E3240" s="1">
        <v>4.9147262573242188</v>
      </c>
      <c r="F3240" s="1">
        <v>4.9224629402160645</v>
      </c>
      <c r="G3240" s="1">
        <v>4</v>
      </c>
      <c r="H3240" s="1">
        <v>3</v>
      </c>
      <c r="I3240" s="1">
        <f t="shared" si="146"/>
        <v>4.9405837339513443</v>
      </c>
      <c r="J3240" s="1">
        <f t="shared" si="145"/>
        <v>0.99633225652856461</v>
      </c>
    </row>
    <row r="3241" spans="1:10">
      <c r="A3241" s="1">
        <v>10</v>
      </c>
      <c r="B3241" s="1" t="s">
        <v>10</v>
      </c>
      <c r="C3241" s="3">
        <v>43800</v>
      </c>
      <c r="D3241" s="1">
        <v>137.72759589411129</v>
      </c>
      <c r="E3241" s="1">
        <v>4.9252777099609375</v>
      </c>
      <c r="F3241" s="1">
        <v>4.9273233413696289</v>
      </c>
      <c r="G3241" s="1">
        <v>4</v>
      </c>
      <c r="H3241" s="1">
        <v>3</v>
      </c>
      <c r="I3241" s="1">
        <f t="shared" si="146"/>
        <v>4.9405837339513443</v>
      </c>
      <c r="J3241" s="1">
        <f t="shared" si="145"/>
        <v>0.99731602715472856</v>
      </c>
    </row>
    <row r="3242" spans="1:10">
      <c r="A3242" s="1">
        <v>11</v>
      </c>
      <c r="B3242" s="1" t="s">
        <v>11</v>
      </c>
      <c r="C3242" s="3">
        <v>43800</v>
      </c>
      <c r="D3242" s="1">
        <v>136.70533026113671</v>
      </c>
      <c r="E3242" s="1">
        <v>4.9178276062011719</v>
      </c>
      <c r="F3242" s="1">
        <v>4.918428897857666</v>
      </c>
      <c r="G3242" s="1">
        <v>4</v>
      </c>
      <c r="H3242" s="1">
        <v>3</v>
      </c>
      <c r="I3242" s="1">
        <f t="shared" si="146"/>
        <v>4.9405837339513443</v>
      </c>
      <c r="J3242" s="1">
        <f t="shared" si="145"/>
        <v>0.99551574524657238</v>
      </c>
    </row>
    <row r="3243" spans="1:10">
      <c r="A3243" s="1">
        <v>12</v>
      </c>
      <c r="B3243" s="1" t="s">
        <v>12</v>
      </c>
      <c r="C3243" s="3">
        <v>43800</v>
      </c>
      <c r="D3243" s="1">
        <v>136.6500670498084</v>
      </c>
      <c r="E3243" s="1">
        <v>4.9174232482910156</v>
      </c>
      <c r="F3243" s="1">
        <v>4.9202871322631836</v>
      </c>
      <c r="G3243" s="1">
        <v>4</v>
      </c>
      <c r="H3243" s="1">
        <v>3</v>
      </c>
      <c r="I3243" s="1">
        <f t="shared" si="146"/>
        <v>4.9405837339513443</v>
      </c>
      <c r="J3243" s="1">
        <f t="shared" si="145"/>
        <v>0.99589186161370291</v>
      </c>
    </row>
    <row r="3244" spans="1:10">
      <c r="A3244" s="1">
        <v>13</v>
      </c>
      <c r="B3244" s="1" t="s">
        <v>13</v>
      </c>
      <c r="C3244" s="3">
        <v>43800</v>
      </c>
      <c r="D3244" s="1">
        <v>147.32843749999998</v>
      </c>
      <c r="E3244" s="1">
        <v>4.9926643371582031</v>
      </c>
      <c r="F3244" s="1">
        <v>5.0012121200561523</v>
      </c>
      <c r="G3244" s="1">
        <v>1</v>
      </c>
      <c r="H3244" s="1">
        <v>1</v>
      </c>
      <c r="I3244" s="1">
        <f t="shared" si="146"/>
        <v>4.9405837339513443</v>
      </c>
      <c r="J3244" s="1">
        <f t="shared" si="145"/>
        <v>1.0122715025935445</v>
      </c>
    </row>
    <row r="3245" spans="1:10">
      <c r="A3245" s="1">
        <v>14</v>
      </c>
      <c r="B3245" s="1" t="s">
        <v>14</v>
      </c>
      <c r="C3245" s="3">
        <v>43800</v>
      </c>
      <c r="D3245" s="1">
        <v>139.90268456375836</v>
      </c>
      <c r="E3245" s="1">
        <v>4.9409470558166504</v>
      </c>
      <c r="F3245" s="1">
        <v>4.9408302307128906</v>
      </c>
      <c r="G3245" s="1">
        <v>3</v>
      </c>
      <c r="H3245" s="1">
        <v>2</v>
      </c>
      <c r="I3245" s="1">
        <f t="shared" si="146"/>
        <v>4.9405837339513443</v>
      </c>
      <c r="J3245" s="1">
        <f t="shared" si="145"/>
        <v>1.0000498922343635</v>
      </c>
    </row>
    <row r="3246" spans="1:10">
      <c r="A3246" s="1">
        <v>15</v>
      </c>
      <c r="B3246" s="1" t="s">
        <v>15</v>
      </c>
      <c r="C3246" s="3">
        <v>43800</v>
      </c>
      <c r="D3246" s="1">
        <v>137.69760563380282</v>
      </c>
      <c r="E3246" s="1">
        <v>4.9250597953796387</v>
      </c>
      <c r="F3246" s="1">
        <v>4.9259824752807617</v>
      </c>
      <c r="G3246" s="1">
        <v>4</v>
      </c>
      <c r="H3246" s="1">
        <v>3</v>
      </c>
      <c r="I3246" s="1">
        <f t="shared" si="146"/>
        <v>4.9405837339513443</v>
      </c>
      <c r="J3246" s="1">
        <f t="shared" si="145"/>
        <v>0.99704462884208522</v>
      </c>
    </row>
    <row r="3247" spans="1:10">
      <c r="A3247" s="1">
        <v>16</v>
      </c>
      <c r="B3247" s="1" t="s">
        <v>16</v>
      </c>
      <c r="C3247" s="3">
        <v>43800</v>
      </c>
      <c r="D3247" s="1">
        <v>140.75260869565216</v>
      </c>
      <c r="E3247" s="1">
        <v>4.9470038414001465</v>
      </c>
      <c r="F3247" s="1">
        <v>4.9552369117736816</v>
      </c>
      <c r="G3247" s="1">
        <v>2</v>
      </c>
      <c r="H3247" s="1">
        <v>2</v>
      </c>
      <c r="I3247" s="1">
        <f t="shared" si="146"/>
        <v>4.9405837339513443</v>
      </c>
      <c r="J3247" s="1">
        <f t="shared" si="145"/>
        <v>1.0029658798659036</v>
      </c>
    </row>
    <row r="3248" spans="1:10">
      <c r="A3248" s="1">
        <v>17</v>
      </c>
      <c r="B3248" s="1" t="s">
        <v>17</v>
      </c>
      <c r="C3248" s="3">
        <v>43800</v>
      </c>
      <c r="D3248" s="1">
        <v>149.56</v>
      </c>
      <c r="E3248" s="1">
        <v>5.007697582244873</v>
      </c>
      <c r="F3248" s="1">
        <v>5.0135006904602051</v>
      </c>
      <c r="G3248" s="1">
        <v>1</v>
      </c>
      <c r="H3248" s="1">
        <v>1</v>
      </c>
      <c r="I3248" s="1">
        <f t="shared" si="146"/>
        <v>4.9405837339513443</v>
      </c>
      <c r="J3248" s="1">
        <f t="shared" si="145"/>
        <v>1.0147587735448709</v>
      </c>
    </row>
    <row r="3249" spans="1:10">
      <c r="A3249" s="1">
        <v>18</v>
      </c>
      <c r="B3249" s="1" t="s">
        <v>18</v>
      </c>
      <c r="C3249" s="3">
        <v>43800</v>
      </c>
      <c r="D3249" s="1">
        <v>139.27590747330959</v>
      </c>
      <c r="E3249" s="1">
        <v>4.9364566802978516</v>
      </c>
      <c r="F3249" s="1">
        <v>4.9420089721679688</v>
      </c>
      <c r="G3249" s="1">
        <v>3</v>
      </c>
      <c r="H3249" s="1">
        <v>2</v>
      </c>
      <c r="I3249" s="1">
        <f t="shared" si="146"/>
        <v>4.9405837339513443</v>
      </c>
      <c r="J3249" s="1">
        <f t="shared" si="145"/>
        <v>1.0002884756727894</v>
      </c>
    </row>
    <row r="3250" spans="1:10">
      <c r="A3250" s="1">
        <v>19</v>
      </c>
      <c r="B3250" s="1" t="s">
        <v>19</v>
      </c>
      <c r="C3250" s="3">
        <v>43800</v>
      </c>
      <c r="D3250" s="1">
        <v>140.45878172588831</v>
      </c>
      <c r="E3250" s="1">
        <v>4.9449138641357422</v>
      </c>
      <c r="F3250" s="1">
        <v>4.9450111389160156</v>
      </c>
      <c r="G3250" s="1">
        <v>3</v>
      </c>
      <c r="H3250" s="1">
        <v>2</v>
      </c>
      <c r="I3250" s="1">
        <f t="shared" si="146"/>
        <v>4.9405837339513443</v>
      </c>
      <c r="J3250" s="1">
        <f t="shared" si="145"/>
        <v>1.0008961299318229</v>
      </c>
    </row>
    <row r="3251" spans="1:10">
      <c r="A3251" s="1">
        <v>20</v>
      </c>
      <c r="B3251" s="1" t="s">
        <v>20</v>
      </c>
      <c r="C3251" s="3">
        <v>43800</v>
      </c>
      <c r="D3251" s="1">
        <v>141.11000000000001</v>
      </c>
      <c r="E3251" s="1">
        <v>4.9495396614074707</v>
      </c>
      <c r="F3251" s="1">
        <v>4.9550600051879883</v>
      </c>
      <c r="G3251" s="1">
        <v>2</v>
      </c>
      <c r="H3251" s="1">
        <v>2</v>
      </c>
      <c r="I3251" s="1">
        <f t="shared" si="146"/>
        <v>4.9405837339513443</v>
      </c>
      <c r="J3251" s="1">
        <f t="shared" si="145"/>
        <v>1.0029300730472726</v>
      </c>
    </row>
    <row r="3252" spans="1:10">
      <c r="A3252" s="1">
        <v>21</v>
      </c>
      <c r="B3252" s="1" t="s">
        <v>21</v>
      </c>
      <c r="C3252" s="3">
        <v>43800</v>
      </c>
      <c r="D3252" s="1">
        <v>135.01555555555555</v>
      </c>
      <c r="E3252" s="1">
        <v>4.9053897857666016</v>
      </c>
      <c r="F3252" s="1">
        <v>4.9140334129333496</v>
      </c>
      <c r="G3252" s="1">
        <v>4</v>
      </c>
      <c r="H3252" s="1">
        <v>3</v>
      </c>
      <c r="I3252" s="1">
        <f t="shared" si="146"/>
        <v>4.9405837339513443</v>
      </c>
      <c r="J3252" s="1">
        <f t="shared" si="145"/>
        <v>0.99462607609794307</v>
      </c>
    </row>
    <row r="3253" spans="1:10">
      <c r="A3253" s="1">
        <v>22</v>
      </c>
      <c r="B3253" s="1" t="s">
        <v>22</v>
      </c>
      <c r="C3253" s="3">
        <v>43800</v>
      </c>
      <c r="D3253" s="1">
        <v>136.50377192982455</v>
      </c>
      <c r="E3253" s="1">
        <v>4.9163522720336914</v>
      </c>
      <c r="F3253" s="1">
        <v>4.9206252098083496</v>
      </c>
      <c r="G3253" s="1">
        <v>4</v>
      </c>
      <c r="H3253" s="1">
        <v>3</v>
      </c>
      <c r="I3253" s="1">
        <f t="shared" si="146"/>
        <v>4.9405837339513443</v>
      </c>
      <c r="J3253" s="1">
        <f t="shared" si="145"/>
        <v>0.99596029027787925</v>
      </c>
    </row>
    <row r="3254" spans="1:10">
      <c r="A3254" s="1">
        <v>23</v>
      </c>
      <c r="B3254" s="1" t="s">
        <v>23</v>
      </c>
      <c r="C3254" s="3">
        <v>43800</v>
      </c>
      <c r="D3254" s="1">
        <v>135.59308823529412</v>
      </c>
      <c r="E3254" s="1">
        <v>4.9096584320068359</v>
      </c>
      <c r="F3254" s="1">
        <v>4.9116616249084473</v>
      </c>
      <c r="G3254" s="1">
        <v>4</v>
      </c>
      <c r="H3254" s="1">
        <v>3</v>
      </c>
      <c r="I3254" s="1">
        <f t="shared" si="146"/>
        <v>4.9405837339513443</v>
      </c>
      <c r="J3254" s="1">
        <f t="shared" si="145"/>
        <v>0.99414601379101297</v>
      </c>
    </row>
    <row r="3255" spans="1:10">
      <c r="A3255" s="1">
        <v>24</v>
      </c>
      <c r="B3255" s="1" t="s">
        <v>24</v>
      </c>
      <c r="C3255" s="3">
        <v>43800</v>
      </c>
      <c r="D3255" s="1">
        <v>141.07639344262296</v>
      </c>
      <c r="E3255" s="1">
        <v>4.9493017196655273</v>
      </c>
      <c r="F3255" s="1">
        <v>4.9588756561279297</v>
      </c>
      <c r="G3255" s="1">
        <v>2</v>
      </c>
      <c r="H3255" s="1">
        <v>2</v>
      </c>
      <c r="I3255" s="1">
        <f t="shared" si="146"/>
        <v>4.9405837339513443</v>
      </c>
      <c r="J3255" s="1">
        <f t="shared" si="145"/>
        <v>1.0037023807634076</v>
      </c>
    </row>
    <row r="3256" spans="1:10">
      <c r="A3256" s="1">
        <v>25</v>
      </c>
      <c r="B3256" s="1" t="s">
        <v>25</v>
      </c>
      <c r="C3256" s="3">
        <v>43800</v>
      </c>
      <c r="D3256" s="1">
        <v>139.91665217391306</v>
      </c>
      <c r="E3256" s="1">
        <v>4.9410467147827148</v>
      </c>
      <c r="F3256" s="1">
        <v>4.9500107765197754</v>
      </c>
      <c r="G3256" s="1">
        <v>3</v>
      </c>
      <c r="H3256" s="1">
        <v>2</v>
      </c>
      <c r="I3256" s="1">
        <f t="shared" si="146"/>
        <v>4.9405837339513443</v>
      </c>
      <c r="J3256" s="1">
        <f t="shared" si="145"/>
        <v>1.0019080827440792</v>
      </c>
    </row>
    <row r="3257" spans="1:10">
      <c r="A3257" s="1">
        <v>26</v>
      </c>
      <c r="B3257" s="1" t="s">
        <v>26</v>
      </c>
      <c r="C3257" s="3">
        <v>43800</v>
      </c>
      <c r="D3257" s="1">
        <v>134.52000000000001</v>
      </c>
      <c r="E3257" s="1">
        <v>4.9017128944396973</v>
      </c>
      <c r="F3257" s="1">
        <v>4.9032607078552246</v>
      </c>
      <c r="G3257" s="1">
        <v>4</v>
      </c>
      <c r="H3257" s="1">
        <v>3</v>
      </c>
      <c r="I3257" s="1">
        <f t="shared" si="146"/>
        <v>4.9405837339513443</v>
      </c>
      <c r="J3257" s="1">
        <f t="shared" si="145"/>
        <v>0.99244562422054738</v>
      </c>
    </row>
    <row r="3258" spans="1:10">
      <c r="A3258" s="1">
        <v>27</v>
      </c>
      <c r="B3258" s="1" t="s">
        <v>27</v>
      </c>
      <c r="C3258" s="3">
        <v>43800</v>
      </c>
      <c r="D3258" s="1">
        <v>139.07896656534956</v>
      </c>
      <c r="E3258" s="1">
        <v>4.9350419044494629</v>
      </c>
      <c r="F3258" s="1">
        <v>4.9433994293212891</v>
      </c>
      <c r="G3258" s="1">
        <v>2</v>
      </c>
      <c r="H3258" s="1">
        <v>2</v>
      </c>
      <c r="I3258" s="1">
        <f t="shared" si="146"/>
        <v>4.9405837339513443</v>
      </c>
      <c r="J3258" s="1">
        <f t="shared" si="145"/>
        <v>1.0005699114763698</v>
      </c>
    </row>
    <row r="3259" spans="1:10">
      <c r="A3259" s="1">
        <v>28</v>
      </c>
      <c r="B3259" s="1" t="s">
        <v>28</v>
      </c>
      <c r="C3259" s="3">
        <v>43800</v>
      </c>
      <c r="D3259" s="1">
        <v>144.4</v>
      </c>
      <c r="E3259" s="1">
        <v>4.9725871086120605</v>
      </c>
      <c r="F3259" s="1">
        <v>4.9773988723754883</v>
      </c>
      <c r="G3259" s="1">
        <v>2</v>
      </c>
      <c r="H3259" s="1">
        <v>2</v>
      </c>
      <c r="I3259" s="1">
        <f t="shared" si="146"/>
        <v>4.9405837339513443</v>
      </c>
      <c r="J3259" s="1">
        <f t="shared" si="145"/>
        <v>1.0074515766570564</v>
      </c>
    </row>
    <row r="3260" spans="1:10">
      <c r="A3260" s="1">
        <v>29</v>
      </c>
      <c r="B3260" s="1" t="s">
        <v>29</v>
      </c>
      <c r="C3260" s="3">
        <v>43800</v>
      </c>
      <c r="D3260" s="1">
        <v>134.15847222222223</v>
      </c>
      <c r="E3260" s="1">
        <v>4.8990216255187988</v>
      </c>
      <c r="F3260" s="1">
        <v>4.9046106338500977</v>
      </c>
      <c r="G3260" s="1">
        <v>5</v>
      </c>
      <c r="H3260" s="1">
        <v>4</v>
      </c>
      <c r="I3260" s="1">
        <f t="shared" si="146"/>
        <v>4.9405837339513443</v>
      </c>
      <c r="J3260" s="1">
        <f t="shared" si="145"/>
        <v>0.99271885630557333</v>
      </c>
    </row>
    <row r="3261" spans="1:10">
      <c r="A3261" s="1">
        <v>30</v>
      </c>
      <c r="B3261" s="1" t="s">
        <v>30</v>
      </c>
      <c r="C3261" s="3">
        <v>43800</v>
      </c>
      <c r="D3261" s="1">
        <v>138.34</v>
      </c>
      <c r="E3261" s="1">
        <v>4.9297142028808594</v>
      </c>
      <c r="F3261" s="1">
        <v>4.9265403747558594</v>
      </c>
      <c r="G3261" s="1">
        <v>4</v>
      </c>
      <c r="H3261" s="1">
        <v>3</v>
      </c>
      <c r="I3261" s="1">
        <f t="shared" si="146"/>
        <v>4.9405837339513443</v>
      </c>
      <c r="J3261" s="1">
        <f t="shared" si="145"/>
        <v>0.99715755061512668</v>
      </c>
    </row>
    <row r="3262" spans="1:10">
      <c r="A3262" s="1">
        <v>31</v>
      </c>
      <c r="B3262" s="1" t="s">
        <v>31</v>
      </c>
      <c r="C3262" s="3">
        <v>43800</v>
      </c>
      <c r="D3262" s="1">
        <v>141.10831460674157</v>
      </c>
      <c r="E3262" s="1">
        <v>4.9495277404785156</v>
      </c>
      <c r="F3262" s="1">
        <v>4.9609494209289551</v>
      </c>
      <c r="G3262" s="1">
        <v>2</v>
      </c>
      <c r="H3262" s="1">
        <v>2</v>
      </c>
      <c r="I3262" s="1">
        <f t="shared" si="146"/>
        <v>4.9405837339513443</v>
      </c>
      <c r="J3262" s="1">
        <f t="shared" si="145"/>
        <v>1.0041221216103795</v>
      </c>
    </row>
    <row r="3263" spans="1:10">
      <c r="A3263" s="1">
        <v>32</v>
      </c>
      <c r="B3263" s="1" t="s">
        <v>32</v>
      </c>
      <c r="C3263" s="3">
        <v>43800</v>
      </c>
      <c r="D3263" s="1">
        <v>134.7849494949495</v>
      </c>
      <c r="E3263" s="1">
        <v>4.9036803245544434</v>
      </c>
      <c r="F3263" s="1">
        <v>4.9072480201721191</v>
      </c>
      <c r="G3263" s="1">
        <v>4</v>
      </c>
      <c r="H3263" s="1">
        <v>3</v>
      </c>
      <c r="I3263" s="1">
        <f t="shared" si="146"/>
        <v>4.9405837339513443</v>
      </c>
      <c r="J3263" s="1">
        <f t="shared" si="145"/>
        <v>0.99325267709761811</v>
      </c>
    </row>
    <row r="3264" spans="1:10">
      <c r="A3264" s="1">
        <v>33</v>
      </c>
      <c r="B3264" s="1" t="s">
        <v>33</v>
      </c>
      <c r="C3264" s="3">
        <v>43800</v>
      </c>
      <c r="D3264" s="1">
        <v>141.59586134453781</v>
      </c>
      <c r="E3264" s="1">
        <v>4.952977180480957</v>
      </c>
      <c r="F3264" s="1">
        <v>4.9700160026550293</v>
      </c>
      <c r="G3264" s="1">
        <v>2</v>
      </c>
      <c r="H3264" s="1">
        <v>2</v>
      </c>
      <c r="I3264" s="1">
        <f t="shared" si="146"/>
        <v>4.9405837339513443</v>
      </c>
      <c r="J3264" s="1">
        <f t="shared" si="145"/>
        <v>1.0059572451938075</v>
      </c>
    </row>
    <row r="3265" spans="1:10">
      <c r="A3265" s="1">
        <v>34</v>
      </c>
      <c r="B3265" s="1" t="s">
        <v>34</v>
      </c>
      <c r="C3265" s="3">
        <v>43800</v>
      </c>
      <c r="D3265" s="1">
        <v>135.46</v>
      </c>
      <c r="E3265" s="1">
        <v>4.9086766242980957</v>
      </c>
      <c r="F3265" s="1">
        <v>4.909512996673584</v>
      </c>
      <c r="G3265" s="1">
        <v>5</v>
      </c>
      <c r="H3265" s="1">
        <v>4</v>
      </c>
      <c r="I3265" s="1">
        <f t="shared" si="146"/>
        <v>4.9405837339513443</v>
      </c>
      <c r="J3265" s="1">
        <f t="shared" si="145"/>
        <v>0.99371112019329932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971E-B12E-4C05-AE8D-DE8DEA4690C6}">
  <sheetPr codeName="Sheet7"/>
  <dimension ref="A1:AB108"/>
  <sheetViews>
    <sheetView zoomScale="70" zoomScaleNormal="70" workbookViewId="0">
      <pane xSplit="4" ySplit="1" topLeftCell="E56" activePane="bottomRight" state="frozen"/>
      <selection pane="topRight" activeCell="E1" sqref="E1"/>
      <selection pane="bottomLeft" activeCell="A2" sqref="A2"/>
      <selection pane="bottomRight" activeCell="E38" sqref="E38"/>
    </sheetView>
  </sheetViews>
  <sheetFormatPr defaultRowHeight="18"/>
  <cols>
    <col min="3" max="3" width="7.75" bestFit="1" customWidth="1"/>
    <col min="4" max="4" width="31.25" bestFit="1" customWidth="1"/>
    <col min="13" max="13" width="12.33203125" bestFit="1" customWidth="1"/>
    <col min="20" max="20" width="12.33203125" bestFit="1" customWidth="1"/>
  </cols>
  <sheetData>
    <row r="1" spans="1:28">
      <c r="A1" t="s">
        <v>182</v>
      </c>
      <c r="B1" t="s">
        <v>183</v>
      </c>
      <c r="C1" t="s">
        <v>184</v>
      </c>
      <c r="D1" t="s">
        <v>185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</row>
    <row r="2" spans="1:28">
      <c r="A2">
        <v>95.340776599999998</v>
      </c>
      <c r="B2">
        <v>5.570284</v>
      </c>
      <c r="C2">
        <v>1</v>
      </c>
      <c r="D2" t="s">
        <v>1</v>
      </c>
      <c r="E2">
        <v>3.8564591119207399</v>
      </c>
      <c r="F2">
        <v>10.281268473022999</v>
      </c>
      <c r="G2">
        <v>8.1692721550290006</v>
      </c>
      <c r="H2">
        <v>3.24458103198819</v>
      </c>
      <c r="I2">
        <v>6.3353239442701001</v>
      </c>
      <c r="J2">
        <v>3.2013228016749</v>
      </c>
      <c r="K2">
        <v>1.2247494366137199</v>
      </c>
      <c r="L2">
        <v>2.3326506564280698</v>
      </c>
      <c r="M2">
        <v>2.03736596276975</v>
      </c>
      <c r="N2">
        <v>8.4904668713174694</v>
      </c>
      <c r="O2">
        <v>8.1264424307859997</v>
      </c>
      <c r="P2">
        <v>2.3865702263678199</v>
      </c>
      <c r="Q2">
        <v>5.1423124815833203</v>
      </c>
      <c r="R2">
        <v>3.7235050521669399</v>
      </c>
      <c r="S2">
        <v>1.53310370025488</v>
      </c>
      <c r="T2">
        <v>2.0125235528971102</v>
      </c>
      <c r="U2">
        <v>0.21827281361876799</v>
      </c>
      <c r="V2">
        <v>6.6996652696119403</v>
      </c>
      <c r="W2">
        <v>8.0836127065430006</v>
      </c>
      <c r="X2">
        <v>1.52855942074745</v>
      </c>
      <c r="Y2">
        <v>3.9493010188965401</v>
      </c>
      <c r="Z2">
        <v>4.2456873026589896</v>
      </c>
      <c r="AA2">
        <v>1.84145796389604</v>
      </c>
      <c r="AB2">
        <v>1.6923964493661501</v>
      </c>
    </row>
    <row r="3" spans="1:28">
      <c r="A3">
        <v>98.671962600000001</v>
      </c>
      <c r="B3">
        <v>3.5805996000000002</v>
      </c>
      <c r="C3">
        <v>33</v>
      </c>
      <c r="D3" t="s">
        <v>33</v>
      </c>
      <c r="E3">
        <v>2.51954544665052</v>
      </c>
      <c r="F3">
        <v>8.3922038142363107</v>
      </c>
      <c r="G3">
        <v>8.9758868454613907</v>
      </c>
      <c r="H3">
        <v>2.4131716272784001</v>
      </c>
      <c r="I3">
        <v>4.1020241115634697</v>
      </c>
      <c r="J3">
        <v>3.6222867112685102</v>
      </c>
      <c r="K3">
        <v>2.58972165023052</v>
      </c>
      <c r="L3">
        <v>1.9386396812409501</v>
      </c>
      <c r="M3">
        <v>2.7869281797045602</v>
      </c>
      <c r="N3">
        <v>8.7700167459936509</v>
      </c>
      <c r="O3">
        <v>8.8145639073749091</v>
      </c>
      <c r="P3">
        <v>2.57945350822036</v>
      </c>
      <c r="Q3">
        <v>4.5486840781047997</v>
      </c>
      <c r="R3">
        <v>3.5380939293497899</v>
      </c>
      <c r="S3">
        <v>2.3167272075071601</v>
      </c>
      <c r="T3">
        <v>2.0174418762783701</v>
      </c>
      <c r="U3">
        <v>3.8564591119207399</v>
      </c>
      <c r="V3">
        <v>10.281268473022999</v>
      </c>
      <c r="W3">
        <v>8.1692721550290006</v>
      </c>
      <c r="X3">
        <v>3.24458103198819</v>
      </c>
      <c r="Y3">
        <v>6.3353239442701001</v>
      </c>
      <c r="Z3">
        <v>3.2013228016749</v>
      </c>
      <c r="AA3">
        <v>1.2247494366137199</v>
      </c>
      <c r="AB3">
        <v>2.3326506564280698</v>
      </c>
    </row>
    <row r="4" spans="1:28">
      <c r="A4">
        <v>100.3603818</v>
      </c>
      <c r="B4">
        <v>-0.93770189999999998</v>
      </c>
      <c r="C4">
        <v>31</v>
      </c>
      <c r="D4" t="s">
        <v>31</v>
      </c>
      <c r="E4">
        <v>4.0009233821121803</v>
      </c>
      <c r="F4">
        <v>9.4371736252985308</v>
      </c>
      <c r="G4">
        <v>9.1037391771172196</v>
      </c>
      <c r="H4">
        <v>2.6280951328808499</v>
      </c>
      <c r="I4">
        <v>4.94249494351783</v>
      </c>
      <c r="J4">
        <v>3.4489807925454601</v>
      </c>
      <c r="K4">
        <v>2.2481422376790801</v>
      </c>
      <c r="L4">
        <v>2.2529792790557002</v>
      </c>
      <c r="M4">
        <v>4.03314301635492</v>
      </c>
      <c r="N4">
        <v>9.5458381792699303</v>
      </c>
      <c r="O4">
        <v>9.5988373625396495</v>
      </c>
      <c r="P4">
        <v>2.3176635687960001</v>
      </c>
      <c r="Q4">
        <v>4.9319240861361902</v>
      </c>
      <c r="R4">
        <v>3.16423080530011</v>
      </c>
      <c r="S4">
        <v>2.3181149071220299</v>
      </c>
      <c r="T4">
        <v>2.1362939718743399</v>
      </c>
      <c r="U4">
        <v>4.1620215533259</v>
      </c>
      <c r="V4">
        <v>9.9804963951555195</v>
      </c>
      <c r="W4">
        <v>11.5792301042293</v>
      </c>
      <c r="X4">
        <v>1.07593731245663</v>
      </c>
      <c r="Y4">
        <v>4.8896406566096404</v>
      </c>
      <c r="Z4">
        <v>2.0252308563187098</v>
      </c>
      <c r="AA4">
        <v>2.5980055848938499</v>
      </c>
      <c r="AB4">
        <v>1.6695527431488899</v>
      </c>
    </row>
    <row r="5" spans="1:28">
      <c r="A5">
        <v>101.4457821</v>
      </c>
      <c r="B5">
        <v>0.51770780000000005</v>
      </c>
      <c r="C5">
        <v>25</v>
      </c>
      <c r="D5" t="s">
        <v>25</v>
      </c>
      <c r="E5">
        <v>3.6529515533302299</v>
      </c>
      <c r="F5">
        <v>9.1098460260248597</v>
      </c>
      <c r="G5">
        <v>9.0229170280579005</v>
      </c>
      <c r="H5">
        <v>2.5214005934023</v>
      </c>
      <c r="I5">
        <v>4.7871664505119504</v>
      </c>
      <c r="J5">
        <v>3.0204719673764302</v>
      </c>
      <c r="K5">
        <v>2.56580284126224</v>
      </c>
      <c r="L5">
        <v>1.8589032401177601</v>
      </c>
      <c r="M5">
        <v>3.58678249405025</v>
      </c>
      <c r="N5">
        <v>9.1097547961118508</v>
      </c>
      <c r="O5">
        <v>8.9480131553790194</v>
      </c>
      <c r="P5">
        <v>2.5470403851387098</v>
      </c>
      <c r="Q5">
        <v>4.6377441003476401</v>
      </c>
      <c r="R5">
        <v>3.25590992127773</v>
      </c>
      <c r="S5">
        <v>2.5420520165605902</v>
      </c>
      <c r="T5">
        <v>1.9596257013788001</v>
      </c>
      <c r="U5">
        <v>3.3221062569303399</v>
      </c>
      <c r="V5">
        <v>9.10938987645984</v>
      </c>
      <c r="W5">
        <v>8.6483976646635199</v>
      </c>
      <c r="X5">
        <v>2.6495995520843501</v>
      </c>
      <c r="Y5">
        <v>4.0400546996904403</v>
      </c>
      <c r="Z5">
        <v>4.1976617368829201</v>
      </c>
      <c r="AA5">
        <v>2.4470487177540199</v>
      </c>
      <c r="AB5">
        <v>2.3625155464229599</v>
      </c>
    </row>
    <row r="6" spans="1:28">
      <c r="A6">
        <v>103.5836632</v>
      </c>
      <c r="B6">
        <v>-1.6032617</v>
      </c>
      <c r="C6">
        <v>9</v>
      </c>
      <c r="D6" t="s">
        <v>9</v>
      </c>
      <c r="E6">
        <v>3.9594088354919399</v>
      </c>
      <c r="F6">
        <v>8.9802274795256007</v>
      </c>
      <c r="G6">
        <v>9.3669026749657593</v>
      </c>
      <c r="H6">
        <v>2.9568792240876598</v>
      </c>
      <c r="I6">
        <v>4.6312457549711299</v>
      </c>
      <c r="J6">
        <v>3.3152439322590701</v>
      </c>
      <c r="K6">
        <v>2.7993950723886099</v>
      </c>
      <c r="L6">
        <v>2.2765567412141401</v>
      </c>
      <c r="M6">
        <v>3.9962853426141201</v>
      </c>
      <c r="N6">
        <v>8.8971029139080802</v>
      </c>
      <c r="O6">
        <v>9.2788964280511603</v>
      </c>
      <c r="P6">
        <v>2.7296813071236001</v>
      </c>
      <c r="Q6">
        <v>4.59743937999108</v>
      </c>
      <c r="R6">
        <v>3.2466044079790199</v>
      </c>
      <c r="S6">
        <v>2.82349320621356</v>
      </c>
      <c r="T6">
        <v>2.15180800316474</v>
      </c>
      <c r="U6">
        <v>4.2175443853472103</v>
      </c>
      <c r="V6">
        <v>8.3983555202029496</v>
      </c>
      <c r="W6">
        <v>8.7508589465635502</v>
      </c>
      <c r="X6">
        <v>1.3664938053392399</v>
      </c>
      <c r="Y6">
        <v>4.3946011301107797</v>
      </c>
      <c r="Z6">
        <v>2.8347672622986901</v>
      </c>
      <c r="AA6">
        <v>2.9680820091632101</v>
      </c>
      <c r="AB6">
        <v>1.4033155748682999</v>
      </c>
    </row>
    <row r="7" spans="1:28">
      <c r="A7">
        <v>104.7506844</v>
      </c>
      <c r="B7">
        <v>-2.9773182999999999</v>
      </c>
      <c r="C7">
        <v>32</v>
      </c>
      <c r="D7" t="s">
        <v>32</v>
      </c>
      <c r="E7">
        <v>4.9236180042558102</v>
      </c>
      <c r="F7">
        <v>9.3280246909656999</v>
      </c>
      <c r="G7">
        <v>9.1781297649833302</v>
      </c>
      <c r="H7">
        <v>3.0562922383187501</v>
      </c>
      <c r="I7">
        <v>4.7307857980060701</v>
      </c>
      <c r="J7">
        <v>3.1340446037084799</v>
      </c>
      <c r="K7">
        <v>2.8087815494949999</v>
      </c>
      <c r="L7">
        <v>2.5953906201832599</v>
      </c>
      <c r="M7">
        <v>4.48234756328457</v>
      </c>
      <c r="N7">
        <v>8.7733400275129192</v>
      </c>
      <c r="O7">
        <v>9.0385355102516804</v>
      </c>
      <c r="P7">
        <v>3.0641583612073902</v>
      </c>
      <c r="Q7">
        <v>4.5001564832199898</v>
      </c>
      <c r="R7">
        <v>3.09963856266705</v>
      </c>
      <c r="S7">
        <v>2.79503338404177</v>
      </c>
      <c r="T7">
        <v>2.4890376837593999</v>
      </c>
      <c r="U7">
        <v>2.7172657993995899</v>
      </c>
      <c r="V7">
        <v>6.5546013737018098</v>
      </c>
      <c r="W7">
        <v>8.4801584913250405</v>
      </c>
      <c r="X7">
        <v>3.0956228527619398</v>
      </c>
      <c r="Y7">
        <v>3.5776392240756798</v>
      </c>
      <c r="Z7">
        <v>2.9620143985012901</v>
      </c>
      <c r="AA7">
        <v>2.7400407222288599</v>
      </c>
      <c r="AB7">
        <v>2.0636259380639501</v>
      </c>
    </row>
    <row r="8" spans="1:28">
      <c r="A8">
        <v>102.2841221</v>
      </c>
      <c r="B8">
        <v>-3.8208722000000002</v>
      </c>
      <c r="C8">
        <v>5</v>
      </c>
      <c r="D8" t="s">
        <v>5</v>
      </c>
      <c r="E8">
        <v>3.8486202822950002</v>
      </c>
      <c r="F8">
        <v>8.3473957541504102</v>
      </c>
      <c r="G8">
        <v>9.2176461930801903</v>
      </c>
      <c r="H8">
        <v>2.4688009287739301</v>
      </c>
      <c r="I8">
        <v>3.9098457985789699</v>
      </c>
      <c r="J8">
        <v>2.7093585042539501</v>
      </c>
      <c r="K8">
        <v>2.7585678575064798</v>
      </c>
      <c r="L8">
        <v>2.14529723208065</v>
      </c>
      <c r="M8">
        <v>4.0004129806860904</v>
      </c>
      <c r="N8">
        <v>8.6698527296219901</v>
      </c>
      <c r="O8">
        <v>9.5434025429067209</v>
      </c>
      <c r="P8">
        <v>2.6253819714414601</v>
      </c>
      <c r="Q8">
        <v>4.12787663886317</v>
      </c>
      <c r="R8">
        <v>2.87992107726823</v>
      </c>
      <c r="S8">
        <v>2.6773920434422598</v>
      </c>
      <c r="T8">
        <v>2.29892485336521</v>
      </c>
      <c r="U8">
        <v>4.6075837742504202</v>
      </c>
      <c r="V8">
        <v>9.9596806315083306</v>
      </c>
      <c r="W8">
        <v>10.8464279422128</v>
      </c>
      <c r="X8">
        <v>3.25170614211161</v>
      </c>
      <c r="Y8">
        <v>5</v>
      </c>
      <c r="Z8">
        <v>3.5621713693253199</v>
      </c>
      <c r="AA8">
        <v>2.3526887871853499</v>
      </c>
      <c r="AB8">
        <v>2.9134353385034699</v>
      </c>
    </row>
    <row r="9" spans="1:28">
      <c r="A9">
        <v>105.2583142</v>
      </c>
      <c r="B9">
        <v>-5.4412342999999996</v>
      </c>
      <c r="C9">
        <v>19</v>
      </c>
      <c r="D9" t="s">
        <v>19</v>
      </c>
      <c r="E9">
        <v>4.5571628725627003</v>
      </c>
      <c r="F9">
        <v>9.0153694498272596</v>
      </c>
      <c r="G9">
        <v>9.5075682772867491</v>
      </c>
      <c r="H9">
        <v>3.4421640130239402</v>
      </c>
      <c r="I9">
        <v>4.1273853979389097</v>
      </c>
      <c r="J9">
        <v>3.46926616464062</v>
      </c>
      <c r="K9">
        <v>2.9927093547135102</v>
      </c>
      <c r="L9">
        <v>2.8263018794133701</v>
      </c>
      <c r="M9">
        <v>4.5139106256534696</v>
      </c>
      <c r="N9">
        <v>8.92216282944627</v>
      </c>
      <c r="O9">
        <v>9.2663631027727504</v>
      </c>
      <c r="P9">
        <v>3.5913283016095998</v>
      </c>
      <c r="Q9">
        <v>3.9024048622023901</v>
      </c>
      <c r="R9">
        <v>3.3936253871833699</v>
      </c>
      <c r="S9">
        <v>2.9486149812179199</v>
      </c>
      <c r="T9">
        <v>2.9293673448847199</v>
      </c>
      <c r="U9">
        <v>4.2976493911073197</v>
      </c>
      <c r="V9">
        <v>8.4561297275413505</v>
      </c>
      <c r="W9">
        <v>8.0603372302027996</v>
      </c>
      <c r="X9">
        <v>4.3371497445378902</v>
      </c>
      <c r="Y9">
        <v>2.7775021835197702</v>
      </c>
      <c r="Z9">
        <v>3.0154214998971298</v>
      </c>
      <c r="AA9">
        <v>2.7281431137400101</v>
      </c>
      <c r="AB9">
        <v>3.44469467224146</v>
      </c>
    </row>
    <row r="10" spans="1:28">
      <c r="A10">
        <v>106.15801829999999</v>
      </c>
      <c r="B10">
        <v>-2.1532263</v>
      </c>
      <c r="C10">
        <v>3</v>
      </c>
      <c r="D10" t="s">
        <v>3</v>
      </c>
      <c r="E10">
        <v>4.0797343981248302</v>
      </c>
      <c r="F10">
        <v>7.9490001185924104</v>
      </c>
      <c r="G10">
        <v>8.4973391452755092</v>
      </c>
      <c r="H10">
        <v>3.57433735517882</v>
      </c>
      <c r="I10">
        <v>3.2382647723639599</v>
      </c>
      <c r="J10">
        <v>3.4788504162456402</v>
      </c>
      <c r="K10">
        <v>3.1200016003157698</v>
      </c>
      <c r="L10">
        <v>2.4784023312167802</v>
      </c>
      <c r="M10">
        <v>4.3912294066490096</v>
      </c>
      <c r="N10">
        <v>8.26761671434463</v>
      </c>
      <c r="O10">
        <v>8.5670336197353407</v>
      </c>
      <c r="P10">
        <v>3.5362725934422401</v>
      </c>
      <c r="Q10">
        <v>3.67736166061768</v>
      </c>
      <c r="R10">
        <v>3.4344713996290301</v>
      </c>
      <c r="S10">
        <v>3.1282779362627302</v>
      </c>
      <c r="T10">
        <v>2.4961166517046598</v>
      </c>
      <c r="U10">
        <v>6.5716944663182897</v>
      </c>
      <c r="V10">
        <v>10.497932884610099</v>
      </c>
      <c r="W10">
        <v>9.0548949409541706</v>
      </c>
      <c r="X10">
        <v>3.2698192612862398</v>
      </c>
      <c r="Y10">
        <v>6.7510398783937404</v>
      </c>
      <c r="Z10">
        <v>3.1238182833127999</v>
      </c>
      <c r="AA10">
        <v>3.1862122878914199</v>
      </c>
      <c r="AB10">
        <v>2.6201168951198199</v>
      </c>
    </row>
    <row r="11" spans="1:28">
      <c r="A11">
        <v>104.4453477</v>
      </c>
      <c r="B11">
        <v>0.87616229999999995</v>
      </c>
      <c r="C11">
        <v>18</v>
      </c>
      <c r="D11" t="s">
        <v>210</v>
      </c>
      <c r="E11">
        <v>4.8316228460144197</v>
      </c>
      <c r="F11">
        <v>9.4349988673795604</v>
      </c>
      <c r="G11">
        <v>8.8109732526419098</v>
      </c>
      <c r="H11">
        <v>3.264475023858</v>
      </c>
      <c r="I11">
        <v>5.0364385307312203</v>
      </c>
      <c r="J11">
        <v>3.4896500641820198</v>
      </c>
      <c r="K11">
        <v>2.7347298308521601</v>
      </c>
      <c r="L11">
        <v>2.2181883174863701</v>
      </c>
      <c r="M11">
        <v>4.4223158987998596</v>
      </c>
      <c r="N11">
        <v>9.1590430087692898</v>
      </c>
      <c r="O11">
        <v>8.6078621949365406</v>
      </c>
      <c r="P11">
        <v>3.4534942238525299</v>
      </c>
      <c r="Q11">
        <v>4.78521545411889</v>
      </c>
      <c r="R11">
        <v>3.5781362116872599</v>
      </c>
      <c r="S11">
        <v>2.8576705814398302</v>
      </c>
      <c r="T11">
        <v>2.18683926224293</v>
      </c>
      <c r="U11">
        <v>2.3757811627270802</v>
      </c>
      <c r="V11">
        <v>7.7792637157179598</v>
      </c>
      <c r="W11">
        <v>7.59230690640966</v>
      </c>
      <c r="X11">
        <v>4.3985902238251597</v>
      </c>
      <c r="Y11">
        <v>3.52910007105727</v>
      </c>
      <c r="Z11">
        <v>4.0205669492134097</v>
      </c>
      <c r="AA11">
        <v>3.4723743343781699</v>
      </c>
      <c r="AB11">
        <v>2.0300939860257698</v>
      </c>
    </row>
    <row r="12" spans="1:28">
      <c r="A12">
        <v>106.8284634</v>
      </c>
      <c r="B12">
        <v>-6.1816611000000004</v>
      </c>
      <c r="C12">
        <v>8</v>
      </c>
      <c r="D12" t="s">
        <v>8</v>
      </c>
      <c r="E12">
        <v>4.6645017263790702</v>
      </c>
      <c r="F12">
        <v>9.0782407829174794</v>
      </c>
      <c r="G12">
        <v>8.6269402228153105</v>
      </c>
      <c r="H12">
        <v>3.47377178479424</v>
      </c>
      <c r="I12">
        <v>3.5159069790883</v>
      </c>
      <c r="J12">
        <v>3.4908088649370002</v>
      </c>
      <c r="K12">
        <v>3.1373283105004099</v>
      </c>
      <c r="L12">
        <v>3.0772927838606798</v>
      </c>
      <c r="M12">
        <v>4.6408667229476102</v>
      </c>
      <c r="N12">
        <v>8.8335471229263707</v>
      </c>
      <c r="O12">
        <v>8.6810363406831907</v>
      </c>
      <c r="P12">
        <v>3.44473584584123</v>
      </c>
      <c r="Q12">
        <v>3.32446376077923</v>
      </c>
      <c r="R12">
        <v>3.5293711582032801</v>
      </c>
      <c r="S12">
        <v>3.1590942507586801</v>
      </c>
      <c r="T12">
        <v>3.1029195872899402</v>
      </c>
      <c r="U12">
        <v>4.5226917057903204</v>
      </c>
      <c r="V12">
        <v>7.6100788229707996</v>
      </c>
      <c r="W12">
        <v>8.9515169300225601</v>
      </c>
      <c r="X12">
        <v>3.2995561510761302</v>
      </c>
      <c r="Y12">
        <v>2.36724766923389</v>
      </c>
      <c r="Z12">
        <v>3.72218262453472</v>
      </c>
      <c r="AA12">
        <v>3.2679239520500798</v>
      </c>
      <c r="AB12">
        <v>3.2310536044362199</v>
      </c>
    </row>
    <row r="13" spans="1:28">
      <c r="A13">
        <v>107.6187293</v>
      </c>
      <c r="B13">
        <v>-6.9025036000000002</v>
      </c>
      <c r="C13">
        <v>10</v>
      </c>
      <c r="D13" t="s">
        <v>10</v>
      </c>
      <c r="E13">
        <v>4.3594762197469104</v>
      </c>
      <c r="F13">
        <v>8.3815699303705902</v>
      </c>
      <c r="G13">
        <v>8.4896185418069692</v>
      </c>
      <c r="H13">
        <v>3.3536085897261598</v>
      </c>
      <c r="I13">
        <v>2.4900613093746302</v>
      </c>
      <c r="J13">
        <v>3.90221272970033</v>
      </c>
      <c r="K13">
        <v>3.0410635509494601</v>
      </c>
      <c r="L13">
        <v>3.0267895621008698</v>
      </c>
      <c r="M13">
        <v>4.2575185406911604</v>
      </c>
      <c r="N13">
        <v>8.3104686800325798</v>
      </c>
      <c r="O13">
        <v>8.31166941436455</v>
      </c>
      <c r="P13">
        <v>3.2302282758097198</v>
      </c>
      <c r="Q13">
        <v>2.54192954513519</v>
      </c>
      <c r="R13">
        <v>3.8482382740427901</v>
      </c>
      <c r="S13">
        <v>3.1407937925289899</v>
      </c>
      <c r="T13">
        <v>3.06436867022264</v>
      </c>
      <c r="U13">
        <v>3.8496878244681398</v>
      </c>
      <c r="V13">
        <v>8.0260636786805399</v>
      </c>
      <c r="W13">
        <v>7.5998729045948403</v>
      </c>
      <c r="X13">
        <v>2.7367070201439598</v>
      </c>
      <c r="Y13">
        <v>2.7494024881774499</v>
      </c>
      <c r="Z13">
        <v>3.6323404514126501</v>
      </c>
      <c r="AA13">
        <v>3.5397147588471398</v>
      </c>
      <c r="AB13">
        <v>3.2146851027097001</v>
      </c>
    </row>
    <row r="14" spans="1:28">
      <c r="A14">
        <v>110.42028879999999</v>
      </c>
      <c r="B14">
        <v>-6.9937214000000001</v>
      </c>
      <c r="C14">
        <v>11</v>
      </c>
      <c r="D14" t="s">
        <v>11</v>
      </c>
      <c r="E14">
        <v>5.1112736183420804</v>
      </c>
      <c r="F14">
        <v>8.0740183949230708</v>
      </c>
      <c r="G14">
        <v>8.0664008330804897</v>
      </c>
      <c r="H14">
        <v>3.71572342373595</v>
      </c>
      <c r="I14">
        <v>3.2370183671067498</v>
      </c>
      <c r="J14">
        <v>3.7127429613217098</v>
      </c>
      <c r="K14">
        <v>3.4117507986277098</v>
      </c>
      <c r="L14">
        <v>2.6833200949391198</v>
      </c>
      <c r="M14">
        <v>5.0019767076676596</v>
      </c>
      <c r="N14">
        <v>8.0593316064839602</v>
      </c>
      <c r="O14">
        <v>8.0849448484961304</v>
      </c>
      <c r="P14">
        <v>3.5926414007838701</v>
      </c>
      <c r="Q14">
        <v>3.1274648371383198</v>
      </c>
      <c r="R14">
        <v>3.71194008397317</v>
      </c>
      <c r="S14">
        <v>3.3372682447757001</v>
      </c>
      <c r="T14">
        <v>2.6983662866078602</v>
      </c>
      <c r="U14">
        <v>4.2368983329467298</v>
      </c>
      <c r="V14">
        <v>7.9565240874101804</v>
      </c>
      <c r="W14">
        <v>8.2147529564056097</v>
      </c>
      <c r="X14">
        <v>2.7310672401193501</v>
      </c>
      <c r="Y14">
        <v>2.36059012735931</v>
      </c>
      <c r="Z14">
        <v>3.7063199425334199</v>
      </c>
      <c r="AA14">
        <v>2.8158903678116398</v>
      </c>
      <c r="AB14">
        <v>2.80368962828905</v>
      </c>
    </row>
    <row r="15" spans="1:28">
      <c r="A15">
        <v>110.3673342</v>
      </c>
      <c r="B15">
        <v>-7.7948995999999999</v>
      </c>
      <c r="C15">
        <v>34</v>
      </c>
      <c r="D15" t="s">
        <v>34</v>
      </c>
      <c r="E15">
        <v>4.3220017180749801</v>
      </c>
      <c r="F15">
        <v>7.7095490553970798</v>
      </c>
      <c r="G15">
        <v>8.0029248536204296</v>
      </c>
      <c r="H15">
        <v>2.82378847809332</v>
      </c>
      <c r="I15">
        <v>2.7684233869736201</v>
      </c>
      <c r="J15">
        <v>3.6740314195133101</v>
      </c>
      <c r="K15">
        <v>3.0862486610337498</v>
      </c>
      <c r="L15">
        <v>2.6309645764871701</v>
      </c>
      <c r="M15">
        <v>4.3199486190991303</v>
      </c>
      <c r="N15">
        <v>7.6686638992688998</v>
      </c>
      <c r="O15">
        <v>7.7198121226724599</v>
      </c>
      <c r="P15">
        <v>2.87696984443973</v>
      </c>
      <c r="Q15">
        <v>2.6730201541617</v>
      </c>
      <c r="R15">
        <v>3.7800659764514899</v>
      </c>
      <c r="S15">
        <v>3.00175070077186</v>
      </c>
      <c r="T15">
        <v>2.6585991401367099</v>
      </c>
      <c r="U15">
        <v>4.3117362231957301</v>
      </c>
      <c r="V15">
        <v>7.5051232747561798</v>
      </c>
      <c r="W15">
        <v>6.5873611988805703</v>
      </c>
      <c r="X15">
        <v>3.0896953098253799</v>
      </c>
      <c r="Y15">
        <v>2.2914072229140601</v>
      </c>
      <c r="Z15">
        <v>4.2042042042042</v>
      </c>
      <c r="AA15">
        <v>2.6637588597242901</v>
      </c>
      <c r="AB15">
        <v>2.7691373947348499</v>
      </c>
    </row>
    <row r="16" spans="1:28">
      <c r="A16">
        <v>112.7393805</v>
      </c>
      <c r="B16">
        <v>-7.2458317000000001</v>
      </c>
      <c r="C16">
        <v>12</v>
      </c>
      <c r="D16" t="s">
        <v>12</v>
      </c>
      <c r="E16">
        <v>5.0105947916645803</v>
      </c>
      <c r="F16">
        <v>7.1659473270388796</v>
      </c>
      <c r="G16">
        <v>7.5180744290852299</v>
      </c>
      <c r="H16">
        <v>3.6914664898020599</v>
      </c>
      <c r="I16">
        <v>2.7107754038211902</v>
      </c>
      <c r="J16">
        <v>3.6250111589709602</v>
      </c>
      <c r="K16">
        <v>3.1515239329732401</v>
      </c>
      <c r="L16">
        <v>2.8827970934135099</v>
      </c>
      <c r="M16">
        <v>4.9246618747339097</v>
      </c>
      <c r="N16">
        <v>7.2161664242313996</v>
      </c>
      <c r="O16">
        <v>7.5594212781320502</v>
      </c>
      <c r="P16">
        <v>3.5898812963762801</v>
      </c>
      <c r="Q16">
        <v>2.7144618891525898</v>
      </c>
      <c r="R16">
        <v>3.6939824519795699</v>
      </c>
      <c r="S16">
        <v>3.1027171447851298</v>
      </c>
      <c r="T16">
        <v>2.7562671639254899</v>
      </c>
      <c r="U16">
        <v>4.49499729008053</v>
      </c>
      <c r="V16">
        <v>7.4672619101940203</v>
      </c>
      <c r="W16">
        <v>7.7661555233661499</v>
      </c>
      <c r="X16">
        <v>3.08195532924739</v>
      </c>
      <c r="Y16">
        <v>2.7328943158096002</v>
      </c>
      <c r="Z16">
        <v>4.0388389170226304</v>
      </c>
      <c r="AA16">
        <v>2.85868320384456</v>
      </c>
      <c r="AB16">
        <v>2.1236175164853899</v>
      </c>
    </row>
    <row r="17" spans="1:28">
      <c r="A17">
        <v>106.1566763</v>
      </c>
      <c r="B17">
        <v>-6.1739715000000004</v>
      </c>
      <c r="C17">
        <v>4</v>
      </c>
      <c r="D17" t="s">
        <v>4</v>
      </c>
      <c r="E17">
        <v>4.2233429737885997</v>
      </c>
      <c r="F17">
        <v>8.0307574097308994</v>
      </c>
      <c r="G17">
        <v>8.2039090216067301</v>
      </c>
      <c r="H17">
        <v>3.4578043052526599</v>
      </c>
      <c r="I17">
        <v>2.6313841136437</v>
      </c>
      <c r="J17">
        <v>3.4566481919481702</v>
      </c>
      <c r="K17">
        <v>3.1785939415457398</v>
      </c>
      <c r="L17">
        <v>3.29681112646246</v>
      </c>
      <c r="M17">
        <v>4.2591518846051599</v>
      </c>
      <c r="N17">
        <v>8.6367064413844705</v>
      </c>
      <c r="O17">
        <v>8.7041425366848397</v>
      </c>
      <c r="P17">
        <v>3.6668821434104402</v>
      </c>
      <c r="Q17">
        <v>2.70878813973059</v>
      </c>
      <c r="R17">
        <v>3.58652218084337</v>
      </c>
      <c r="S17">
        <v>3.2381157122122599</v>
      </c>
      <c r="T17">
        <v>3.29842775008269</v>
      </c>
      <c r="U17">
        <v>4.3665786170548699</v>
      </c>
      <c r="V17">
        <v>10.454553536345101</v>
      </c>
      <c r="W17">
        <v>10.204843081919099</v>
      </c>
      <c r="X17">
        <v>4.2941156578837703</v>
      </c>
      <c r="Y17">
        <v>2.94100021799126</v>
      </c>
      <c r="Z17">
        <v>3.9761441475289798</v>
      </c>
      <c r="AA17">
        <v>3.4166810242118202</v>
      </c>
      <c r="AB17">
        <v>3.3032776209433701</v>
      </c>
    </row>
    <row r="18" spans="1:28">
      <c r="A18">
        <v>115.2339728</v>
      </c>
      <c r="B18">
        <v>-8.6681960999999994</v>
      </c>
      <c r="C18">
        <v>2</v>
      </c>
      <c r="D18" t="s">
        <v>2</v>
      </c>
      <c r="E18">
        <v>4.6909203539673996</v>
      </c>
      <c r="F18">
        <v>7.5680278612192797</v>
      </c>
      <c r="G18">
        <v>7.21492190768629</v>
      </c>
      <c r="H18">
        <v>3.6875144652465699</v>
      </c>
      <c r="I18">
        <v>2.7984597126799202</v>
      </c>
      <c r="J18">
        <v>3.9131998636471499</v>
      </c>
      <c r="K18">
        <v>2.8297652485102902</v>
      </c>
      <c r="L18">
        <v>2.6919949586347101</v>
      </c>
      <c r="M18">
        <v>4.6940209681348204</v>
      </c>
      <c r="N18">
        <v>7.5320915980361303</v>
      </c>
      <c r="O18">
        <v>7.4581211321720504</v>
      </c>
      <c r="P18">
        <v>3.4990964367697699</v>
      </c>
      <c r="Q18">
        <v>2.8849290934535601</v>
      </c>
      <c r="R18">
        <v>3.7942851643346298</v>
      </c>
      <c r="S18">
        <v>2.8899534615345699</v>
      </c>
      <c r="T18">
        <v>2.6299691786006698</v>
      </c>
      <c r="U18">
        <v>4.7064234248045098</v>
      </c>
      <c r="V18">
        <v>7.3883465453035599</v>
      </c>
      <c r="W18">
        <v>8.4309180301150999</v>
      </c>
      <c r="X18">
        <v>2.7454243228625601</v>
      </c>
      <c r="Y18">
        <v>3.2308066165481</v>
      </c>
      <c r="Z18">
        <v>3.31862636708453</v>
      </c>
      <c r="AA18">
        <v>3.13070631363167</v>
      </c>
      <c r="AB18">
        <v>2.3818660584645301</v>
      </c>
    </row>
    <row r="19" spans="1:28">
      <c r="A19">
        <v>116.10965210000001</v>
      </c>
      <c r="B19">
        <v>-8.5816310999999992</v>
      </c>
      <c r="C19">
        <v>22</v>
      </c>
      <c r="D19" t="s">
        <v>22</v>
      </c>
      <c r="E19">
        <v>5.0993553365678297</v>
      </c>
      <c r="F19">
        <v>7.04221785804818</v>
      </c>
      <c r="G19">
        <v>8.0209854983868194</v>
      </c>
      <c r="H19">
        <v>4.3256792461419904</v>
      </c>
      <c r="I19">
        <v>3.0528652603047202</v>
      </c>
      <c r="J19">
        <v>3.3688644196710902</v>
      </c>
      <c r="K19">
        <v>3.0836582103314698</v>
      </c>
      <c r="L19">
        <v>2.3506309562586201</v>
      </c>
      <c r="M19">
        <v>4.8788502160949401</v>
      </c>
      <c r="N19">
        <v>7.4024951150086196</v>
      </c>
      <c r="O19">
        <v>7.8612669439533303</v>
      </c>
      <c r="P19">
        <v>4.1460856112517996</v>
      </c>
      <c r="Q19">
        <v>2.96317785899158</v>
      </c>
      <c r="R19">
        <v>3.43328894860753</v>
      </c>
      <c r="S19">
        <v>3.10047869465954</v>
      </c>
      <c r="T19">
        <v>2.2541487198538301</v>
      </c>
      <c r="U19">
        <v>3.9968297342033798</v>
      </c>
      <c r="V19">
        <v>8.8436041428503493</v>
      </c>
      <c r="W19">
        <v>7.2223927262193799</v>
      </c>
      <c r="X19">
        <v>3.4277110716910602</v>
      </c>
      <c r="Y19">
        <v>2.6044282537390302</v>
      </c>
      <c r="Z19">
        <v>3.69098706435329</v>
      </c>
      <c r="AA19">
        <v>3.1677606319717801</v>
      </c>
      <c r="AB19">
        <v>1.86821977423467</v>
      </c>
    </row>
    <row r="20" spans="1:28">
      <c r="A20">
        <v>123.60746</v>
      </c>
      <c r="B20">
        <v>-10.171602699999999</v>
      </c>
      <c r="C20">
        <v>23</v>
      </c>
      <c r="D20" t="s">
        <v>23</v>
      </c>
      <c r="E20">
        <v>5.0939750461384303</v>
      </c>
      <c r="F20">
        <v>7.1986132915633698</v>
      </c>
      <c r="G20">
        <v>7.8686457433868</v>
      </c>
      <c r="H20">
        <v>4.0814934025327698</v>
      </c>
      <c r="I20">
        <v>2.8719432373778102</v>
      </c>
      <c r="J20">
        <v>2.9695908704998999</v>
      </c>
      <c r="K20">
        <v>3.1678721701570902</v>
      </c>
      <c r="L20">
        <v>2.25128717420922</v>
      </c>
      <c r="M20">
        <v>5.1406905961134699</v>
      </c>
      <c r="N20">
        <v>7.3832133138814298</v>
      </c>
      <c r="O20">
        <v>7.84673930044268</v>
      </c>
      <c r="P20">
        <v>4.2498732223113196</v>
      </c>
      <c r="Q20">
        <v>2.7930581923136599</v>
      </c>
      <c r="R20">
        <v>2.7760230230232499</v>
      </c>
      <c r="S20">
        <v>3.1488870009007299</v>
      </c>
      <c r="T20">
        <v>1.9342272549061701</v>
      </c>
      <c r="U20">
        <v>5.3275527960135998</v>
      </c>
      <c r="V20">
        <v>8.1216134031536704</v>
      </c>
      <c r="W20">
        <v>7.7591135286661999</v>
      </c>
      <c r="X20">
        <v>4.9233925014255204</v>
      </c>
      <c r="Y20">
        <v>2.4775180120570401</v>
      </c>
      <c r="Z20">
        <v>2.0017516331166401</v>
      </c>
      <c r="AA20">
        <v>3.0729463238752799</v>
      </c>
      <c r="AB20">
        <v>0.66598757769398298</v>
      </c>
    </row>
    <row r="21" spans="1:28">
      <c r="A21">
        <v>109.35335360000001</v>
      </c>
      <c r="B21">
        <v>-6.12218E-2</v>
      </c>
      <c r="C21">
        <v>13</v>
      </c>
      <c r="D21" t="s">
        <v>13</v>
      </c>
      <c r="E21">
        <v>5.0024200419772198</v>
      </c>
      <c r="F21">
        <v>8.6572692006432099</v>
      </c>
      <c r="G21">
        <v>8.7691006763875308</v>
      </c>
      <c r="H21">
        <v>3.7118674066617499</v>
      </c>
      <c r="I21">
        <v>3.8106705185047498</v>
      </c>
      <c r="J21">
        <v>3.3590089401986001</v>
      </c>
      <c r="K21">
        <v>3.7987190334932399</v>
      </c>
      <c r="L21">
        <v>2.2743176034600499</v>
      </c>
      <c r="M21">
        <v>5.2004017032402796</v>
      </c>
      <c r="N21">
        <v>8.6957322643029897</v>
      </c>
      <c r="O21">
        <v>8.8794909896561602</v>
      </c>
      <c r="P21">
        <v>4.0585364169834603</v>
      </c>
      <c r="Q21">
        <v>3.7857542656191301</v>
      </c>
      <c r="R21">
        <v>3.4809541562889699</v>
      </c>
      <c r="S21">
        <v>3.8068586450507702</v>
      </c>
      <c r="T21">
        <v>2.2906551553154899</v>
      </c>
      <c r="U21">
        <v>6.1903100095555397</v>
      </c>
      <c r="V21">
        <v>8.8880475826018408</v>
      </c>
      <c r="W21">
        <v>9.4314425559993396</v>
      </c>
      <c r="X21">
        <v>5.7918814685919902</v>
      </c>
      <c r="Y21">
        <v>3.6611730011910399</v>
      </c>
      <c r="Z21">
        <v>4.0906802367408099</v>
      </c>
      <c r="AA21">
        <v>3.8475567028384199</v>
      </c>
      <c r="AB21">
        <v>2.3723429145926902</v>
      </c>
    </row>
    <row r="22" spans="1:28">
      <c r="A22">
        <v>113.9187281</v>
      </c>
      <c r="B22">
        <v>-2.2171471999999999</v>
      </c>
      <c r="C22">
        <v>15</v>
      </c>
      <c r="D22" t="s">
        <v>15</v>
      </c>
      <c r="E22">
        <v>5.4016986240174498</v>
      </c>
      <c r="F22">
        <v>8.5115232747316298</v>
      </c>
      <c r="G22">
        <v>8.6072629439664592</v>
      </c>
      <c r="H22">
        <v>4.2147115940352302</v>
      </c>
      <c r="I22">
        <v>3.3370426874583301</v>
      </c>
      <c r="J22">
        <v>3.5777793784203298</v>
      </c>
      <c r="K22">
        <v>3.3984961368724602</v>
      </c>
      <c r="L22">
        <v>2.4047475422465601</v>
      </c>
      <c r="M22">
        <v>5.46399850758438</v>
      </c>
      <c r="N22">
        <v>8.2275371798625301</v>
      </c>
      <c r="O22">
        <v>8.3881627773635099</v>
      </c>
      <c r="P22">
        <v>4.2898169985988499</v>
      </c>
      <c r="Q22">
        <v>3.1611743026824901</v>
      </c>
      <c r="R22">
        <v>3.5205446117923</v>
      </c>
      <c r="S22">
        <v>3.5584832352046898</v>
      </c>
      <c r="T22">
        <v>2.4115389271392198</v>
      </c>
      <c r="U22">
        <v>5.8377978089859797</v>
      </c>
      <c r="V22">
        <v>6.52362061064792</v>
      </c>
      <c r="W22">
        <v>7.0735617777458204</v>
      </c>
      <c r="X22">
        <v>4.7404494259805503</v>
      </c>
      <c r="Y22">
        <v>2.1059639940274701</v>
      </c>
      <c r="Z22">
        <v>3.1771360120241599</v>
      </c>
      <c r="AA22">
        <v>4.5184058251980401</v>
      </c>
      <c r="AB22">
        <v>2.4522872364951902</v>
      </c>
    </row>
    <row r="23" spans="1:28">
      <c r="A23">
        <v>114.83384359999999</v>
      </c>
      <c r="B23">
        <v>-3.4843972999999999</v>
      </c>
      <c r="C23">
        <v>14</v>
      </c>
      <c r="D23" t="s">
        <v>14</v>
      </c>
      <c r="E23">
        <v>4.6081579328529196</v>
      </c>
      <c r="F23">
        <v>7.5476793655159504</v>
      </c>
      <c r="G23">
        <v>7.7184908211947203</v>
      </c>
      <c r="H23">
        <v>4.0952692830774797</v>
      </c>
      <c r="I23">
        <v>2.7485122073586301</v>
      </c>
      <c r="J23">
        <v>3.6569982154263401</v>
      </c>
      <c r="K23">
        <v>3.1732978836127801</v>
      </c>
      <c r="L23">
        <v>2.0375357365109599</v>
      </c>
      <c r="M23">
        <v>4.7771529622950499</v>
      </c>
      <c r="N23">
        <v>7.41123470946102</v>
      </c>
      <c r="O23">
        <v>7.6641517413302598</v>
      </c>
      <c r="P23">
        <v>4.2271976414705996</v>
      </c>
      <c r="Q23">
        <v>2.85058681372093</v>
      </c>
      <c r="R23">
        <v>3.66471959712411</v>
      </c>
      <c r="S23">
        <v>3.1052429354737501</v>
      </c>
      <c r="T23">
        <v>2.2837194130825802</v>
      </c>
      <c r="U23">
        <v>5.9601181683899496</v>
      </c>
      <c r="V23">
        <v>6.4561221170765499</v>
      </c>
      <c r="W23">
        <v>7.2837781822790504</v>
      </c>
      <c r="X23">
        <v>5.1506961502224504</v>
      </c>
      <c r="Y23">
        <v>3.56510905825699</v>
      </c>
      <c r="Z23">
        <v>3.7187692690084901</v>
      </c>
      <c r="AA23">
        <v>2.62885829850054</v>
      </c>
      <c r="AB23">
        <v>4.0070051490839198</v>
      </c>
    </row>
    <row r="24" spans="1:28">
      <c r="A24">
        <v>117.13924110000001</v>
      </c>
      <c r="B24">
        <v>-0.50096399999999996</v>
      </c>
      <c r="C24">
        <v>16</v>
      </c>
      <c r="D24" t="s">
        <v>16</v>
      </c>
      <c r="E24">
        <v>5.3871975548616504</v>
      </c>
      <c r="F24">
        <v>7.6026712590863301</v>
      </c>
      <c r="G24">
        <v>8.6000330936820006</v>
      </c>
      <c r="H24">
        <v>4.5106290599344598</v>
      </c>
      <c r="I24">
        <v>2.7405474112841999</v>
      </c>
      <c r="J24">
        <v>3.5565949940569799</v>
      </c>
      <c r="K24">
        <v>4.0800200082858096</v>
      </c>
      <c r="L24">
        <v>2.3319744936605198</v>
      </c>
      <c r="M24">
        <v>5.4123212130886902</v>
      </c>
      <c r="N24">
        <v>7.9642559236181603</v>
      </c>
      <c r="O24">
        <v>8.3396045189560297</v>
      </c>
      <c r="P24">
        <v>4.6110672989341799</v>
      </c>
      <c r="Q24">
        <v>2.8497613594779998</v>
      </c>
      <c r="R24">
        <v>3.4879732269320498</v>
      </c>
      <c r="S24">
        <v>3.9398959895802901</v>
      </c>
      <c r="T24">
        <v>2.2193837069934199</v>
      </c>
      <c r="U24">
        <v>5.5379395042238899</v>
      </c>
      <c r="V24">
        <v>9.7721792462773092</v>
      </c>
      <c r="W24">
        <v>7.0374616453262098</v>
      </c>
      <c r="X24">
        <v>5.1132584939327597</v>
      </c>
      <c r="Y24">
        <v>3.3958311004470301</v>
      </c>
      <c r="Z24">
        <v>3.1448643913074101</v>
      </c>
      <c r="AA24">
        <v>3.2392758960526802</v>
      </c>
      <c r="AB24">
        <v>1.6564297736578899</v>
      </c>
    </row>
    <row r="25" spans="1:28">
      <c r="A25">
        <v>117.3741503</v>
      </c>
      <c r="B25">
        <v>2.8415200999999999</v>
      </c>
      <c r="C25">
        <v>17</v>
      </c>
      <c r="D25" t="s">
        <v>17</v>
      </c>
      <c r="E25">
        <v>5.7971443840949801</v>
      </c>
      <c r="F25">
        <v>7.7006350932696002</v>
      </c>
      <c r="G25">
        <v>8.0329818560697905</v>
      </c>
      <c r="H25">
        <v>4.94543901536285</v>
      </c>
      <c r="I25">
        <v>2.0508997482215401</v>
      </c>
      <c r="J25">
        <v>3.58795177287791</v>
      </c>
      <c r="K25">
        <v>4.0066614874402697</v>
      </c>
      <c r="L25">
        <v>2.5290229760114098</v>
      </c>
      <c r="M25">
        <v>5.8246849633539899</v>
      </c>
      <c r="N25">
        <v>8.1046878949210601</v>
      </c>
      <c r="O25">
        <v>8.5868397052630208</v>
      </c>
      <c r="P25">
        <v>4.7274349963249396</v>
      </c>
      <c r="Q25">
        <v>2.3731510015735999</v>
      </c>
      <c r="R25">
        <v>3.4707020215966602</v>
      </c>
      <c r="S25">
        <v>4.1486687538326503</v>
      </c>
      <c r="T25">
        <v>2.3770768753484099</v>
      </c>
      <c r="U25">
        <v>5.9899284389080396</v>
      </c>
      <c r="V25">
        <v>10.5290047048298</v>
      </c>
      <c r="W25">
        <v>11.909986800422301</v>
      </c>
      <c r="X25">
        <v>3.4194108820974498</v>
      </c>
      <c r="Y25">
        <v>4.3066585216859901</v>
      </c>
      <c r="Z25">
        <v>2.7672035139092199</v>
      </c>
      <c r="AA25">
        <v>5.0007123521869303</v>
      </c>
      <c r="AB25">
        <v>1.46540027137041</v>
      </c>
    </row>
    <row r="26" spans="1:28">
      <c r="A26">
        <v>124.8448597</v>
      </c>
      <c r="B26">
        <v>1.469875</v>
      </c>
      <c r="C26">
        <v>30</v>
      </c>
      <c r="D26" t="s">
        <v>30</v>
      </c>
      <c r="E26">
        <v>5.3281724942180499</v>
      </c>
      <c r="F26">
        <v>8.7278269601660092</v>
      </c>
      <c r="G26">
        <v>8.6481961946997803</v>
      </c>
      <c r="H26">
        <v>4.5980511954029701</v>
      </c>
      <c r="I26">
        <v>2.69205081091037</v>
      </c>
      <c r="J26">
        <v>2.4660457235569702</v>
      </c>
      <c r="K26">
        <v>3.65369226159729</v>
      </c>
      <c r="L26">
        <v>2.1120077212116102</v>
      </c>
      <c r="M26">
        <v>5.4710067924563504</v>
      </c>
      <c r="N26">
        <v>8.2012358411409103</v>
      </c>
      <c r="O26">
        <v>8.8521829392913904</v>
      </c>
      <c r="P26">
        <v>4.7896457451260197</v>
      </c>
      <c r="Q26">
        <v>2.2239281886644</v>
      </c>
      <c r="R26">
        <v>2.4615344457669401</v>
      </c>
      <c r="S26">
        <v>3.68901705222709</v>
      </c>
      <c r="T26">
        <v>2.3929883978612301</v>
      </c>
      <c r="U26">
        <v>6.0423439854095404</v>
      </c>
      <c r="V26">
        <v>6.0948713650405404</v>
      </c>
      <c r="W26">
        <v>9.6681299176578204</v>
      </c>
      <c r="X26">
        <v>5.5560239440182198</v>
      </c>
      <c r="Y26">
        <v>0.35143769968051702</v>
      </c>
      <c r="Z26">
        <v>2.4434893346068201</v>
      </c>
      <c r="AA26">
        <v>3.8303162147463099</v>
      </c>
      <c r="AB26">
        <v>3.5169111044597501</v>
      </c>
    </row>
    <row r="27" spans="1:28">
      <c r="A27">
        <v>119.8710928</v>
      </c>
      <c r="B27">
        <v>-0.89064049999999995</v>
      </c>
      <c r="C27">
        <v>28</v>
      </c>
      <c r="D27" t="s">
        <v>28</v>
      </c>
      <c r="E27">
        <v>5.0726406637787296</v>
      </c>
      <c r="F27">
        <v>8.1441400773436907</v>
      </c>
      <c r="G27">
        <v>8.2856337647959606</v>
      </c>
      <c r="H27">
        <v>4.0356225708419204</v>
      </c>
      <c r="I27">
        <v>2.78438464392472</v>
      </c>
      <c r="J27">
        <v>3.4038004434951601</v>
      </c>
      <c r="K27">
        <v>2.9676497975036802</v>
      </c>
      <c r="L27">
        <v>2.0265738943421998</v>
      </c>
      <c r="M27">
        <v>5.2052593110515097</v>
      </c>
      <c r="N27">
        <v>8.0982259188193808</v>
      </c>
      <c r="O27">
        <v>8.3786989564731797</v>
      </c>
      <c r="P27">
        <v>4.0576365613018099</v>
      </c>
      <c r="Q27">
        <v>2.5692158142486101</v>
      </c>
      <c r="R27">
        <v>3.55777400768353</v>
      </c>
      <c r="S27">
        <v>3.5490401906316</v>
      </c>
      <c r="T27">
        <v>2.0725640877695199</v>
      </c>
      <c r="U27">
        <v>5.8683525474153901</v>
      </c>
      <c r="V27">
        <v>7.8686551261978304</v>
      </c>
      <c r="W27">
        <v>8.8440249148592898</v>
      </c>
      <c r="X27">
        <v>4.1677065136012104</v>
      </c>
      <c r="Y27">
        <v>1.49337166586806</v>
      </c>
      <c r="Z27">
        <v>4.3276418286253699</v>
      </c>
      <c r="AA27">
        <v>6.4559921562712201</v>
      </c>
      <c r="AB27">
        <v>2.3025150549061202</v>
      </c>
    </row>
    <row r="28" spans="1:28">
      <c r="A28">
        <v>119.452282</v>
      </c>
      <c r="B28">
        <v>-5.1388186999999999</v>
      </c>
      <c r="C28">
        <v>27</v>
      </c>
      <c r="D28" t="s">
        <v>27</v>
      </c>
      <c r="E28">
        <v>4.7627427250778203</v>
      </c>
      <c r="F28">
        <v>7.3568838939679502</v>
      </c>
      <c r="G28">
        <v>7.7205468981131098</v>
      </c>
      <c r="H28">
        <v>4.1687857910932102</v>
      </c>
      <c r="I28">
        <v>2.7137735786857098</v>
      </c>
      <c r="J28">
        <v>3.2349086889549401</v>
      </c>
      <c r="K28">
        <v>2.6638807728182901</v>
      </c>
      <c r="L28">
        <v>2.1357200311476898</v>
      </c>
      <c r="M28">
        <v>4.7028400970753896</v>
      </c>
      <c r="N28">
        <v>7.16453480608312</v>
      </c>
      <c r="O28">
        <v>7.8688111238420904</v>
      </c>
      <c r="P28">
        <v>4.22118882758725</v>
      </c>
      <c r="Q28">
        <v>2.7511492079642101</v>
      </c>
      <c r="R28">
        <v>3.43514230904157</v>
      </c>
      <c r="S28">
        <v>2.8035876282349799</v>
      </c>
      <c r="T28">
        <v>2.1710441992550802</v>
      </c>
      <c r="U28">
        <v>4.4033269570632703</v>
      </c>
      <c r="V28">
        <v>6.2027893666589602</v>
      </c>
      <c r="W28">
        <v>8.6101322524869399</v>
      </c>
      <c r="X28">
        <v>4.4832040100574204</v>
      </c>
      <c r="Y28">
        <v>2.9380273543567301</v>
      </c>
      <c r="Z28">
        <v>4.4363104094747001</v>
      </c>
      <c r="AA28">
        <v>3.5021219053184001</v>
      </c>
      <c r="AB28">
        <v>2.34766503979206</v>
      </c>
    </row>
    <row r="29" spans="1:28">
      <c r="A29">
        <v>122.5404673</v>
      </c>
      <c r="B29">
        <v>-4.0246478000000003</v>
      </c>
      <c r="C29">
        <v>29</v>
      </c>
      <c r="D29" t="s">
        <v>29</v>
      </c>
      <c r="E29">
        <v>5.1519111561990902</v>
      </c>
      <c r="F29">
        <v>7.1510636413677702</v>
      </c>
      <c r="G29">
        <v>7.7397960914149202</v>
      </c>
      <c r="H29">
        <v>4.8500518704889002</v>
      </c>
      <c r="I29">
        <v>2.2822184109336598</v>
      </c>
      <c r="J29">
        <v>3.2803469880817002</v>
      </c>
      <c r="K29">
        <v>3.3872521445231398</v>
      </c>
      <c r="L29">
        <v>1.9511708642212</v>
      </c>
      <c r="M29">
        <v>5.1658412933382598</v>
      </c>
      <c r="N29">
        <v>7.0905011311837498</v>
      </c>
      <c r="O29">
        <v>7.84105897268386</v>
      </c>
      <c r="P29">
        <v>4.4810797324699703</v>
      </c>
      <c r="Q29">
        <v>2.3404984597707101</v>
      </c>
      <c r="R29">
        <v>3.2361275800098399</v>
      </c>
      <c r="S29">
        <v>3.2824600096586201</v>
      </c>
      <c r="T29">
        <v>2.0588211548008699</v>
      </c>
      <c r="U29">
        <v>5.2494221161732701</v>
      </c>
      <c r="V29">
        <v>6.7271260700796702</v>
      </c>
      <c r="W29">
        <v>8.4486362602975102</v>
      </c>
      <c r="X29">
        <v>2.2672469043563801</v>
      </c>
      <c r="Y29">
        <v>2.6901787527929999</v>
      </c>
      <c r="Z29">
        <v>2.9708111315786399</v>
      </c>
      <c r="AA29">
        <v>2.6537072004715099</v>
      </c>
      <c r="AB29">
        <v>2.7047228982789</v>
      </c>
    </row>
    <row r="30" spans="1:28">
      <c r="A30">
        <v>123.0777044</v>
      </c>
      <c r="B30">
        <v>0.52399450000000003</v>
      </c>
      <c r="C30">
        <v>6</v>
      </c>
      <c r="D30" t="s">
        <v>6</v>
      </c>
      <c r="E30">
        <v>5.9752736930040102</v>
      </c>
      <c r="F30">
        <v>7.6481181705624799</v>
      </c>
      <c r="G30">
        <v>9.2128399255560698</v>
      </c>
      <c r="H30">
        <v>4.31163997361989</v>
      </c>
      <c r="I30">
        <v>2.4193570457300102</v>
      </c>
      <c r="J30">
        <v>2.6578801370626102</v>
      </c>
      <c r="K30">
        <v>4.2577253733085296</v>
      </c>
      <c r="L30">
        <v>2.4148180627092799</v>
      </c>
      <c r="M30">
        <v>5.8637484856665996</v>
      </c>
      <c r="N30">
        <v>7.5495045802774197</v>
      </c>
      <c r="O30">
        <v>8.7012449921017705</v>
      </c>
      <c r="P30">
        <v>4.3102523523586402</v>
      </c>
      <c r="Q30">
        <v>2.2324010427942</v>
      </c>
      <c r="R30">
        <v>2.9388832532126501</v>
      </c>
      <c r="S30">
        <v>3.9061748326795902</v>
      </c>
      <c r="T30">
        <v>2.4912903475838801</v>
      </c>
      <c r="U30">
        <v>5.3061224489795604</v>
      </c>
      <c r="V30">
        <v>7.0564366288521398</v>
      </c>
      <c r="W30">
        <v>6.1432703248302598</v>
      </c>
      <c r="X30">
        <v>4.3033142460523903</v>
      </c>
      <c r="Y30">
        <v>1.2976210281151299</v>
      </c>
      <c r="Z30">
        <v>4.3438988339628599</v>
      </c>
      <c r="AA30">
        <v>2.1484221295349202</v>
      </c>
      <c r="AB30">
        <v>2.87365177195684</v>
      </c>
    </row>
    <row r="31" spans="1:28">
      <c r="A31">
        <v>118.8527472</v>
      </c>
      <c r="B31">
        <v>-2.6646358000000001</v>
      </c>
      <c r="C31">
        <v>26</v>
      </c>
      <c r="D31" t="s">
        <v>26</v>
      </c>
      <c r="E31">
        <v>5.4038318586531497</v>
      </c>
      <c r="F31">
        <v>7.4053743852580602</v>
      </c>
      <c r="G31">
        <v>8.0448066510498002</v>
      </c>
      <c r="H31">
        <v>4.2364224144340401</v>
      </c>
      <c r="I31">
        <v>2.8165035863443602</v>
      </c>
      <c r="J31">
        <v>3.71967940599892</v>
      </c>
      <c r="K31">
        <v>3.69599109132287</v>
      </c>
      <c r="L31">
        <v>2.6036675831437801</v>
      </c>
      <c r="M31">
        <v>5.0498250173124504</v>
      </c>
      <c r="N31">
        <v>7.2771376104949699</v>
      </c>
      <c r="O31">
        <v>8.0188078413920696</v>
      </c>
      <c r="P31">
        <v>4.3761657333234796</v>
      </c>
      <c r="Q31">
        <v>2.71902529138405</v>
      </c>
      <c r="R31">
        <v>3.7317702294520401</v>
      </c>
      <c r="S31">
        <v>3.3793478109811201</v>
      </c>
      <c r="T31">
        <v>2.4085004453609802</v>
      </c>
      <c r="U31">
        <v>3.2797908106089002</v>
      </c>
      <c r="V31">
        <v>6.6359537366795101</v>
      </c>
      <c r="W31">
        <v>7.8888137931034299</v>
      </c>
      <c r="X31">
        <v>5.0748823277706503</v>
      </c>
      <c r="Y31">
        <v>2.2316338165824798</v>
      </c>
      <c r="Z31">
        <v>3.79222434671766</v>
      </c>
      <c r="AA31">
        <v>1.7961314092723399</v>
      </c>
      <c r="AB31">
        <v>1.4326647564469801</v>
      </c>
    </row>
    <row r="32" spans="1:28">
      <c r="A32">
        <v>128.18269140000001</v>
      </c>
      <c r="B32">
        <v>-3.6943513000000001</v>
      </c>
      <c r="C32">
        <v>21</v>
      </c>
      <c r="D32" t="s">
        <v>21</v>
      </c>
      <c r="E32">
        <v>4.9718284448283301</v>
      </c>
      <c r="F32">
        <v>7.5467914392443198</v>
      </c>
      <c r="G32">
        <v>8.1469583101909393</v>
      </c>
      <c r="H32">
        <v>4.3566369298675998</v>
      </c>
      <c r="I32">
        <v>2.2241673719250201</v>
      </c>
      <c r="J32">
        <v>2.46766554059377</v>
      </c>
      <c r="K32">
        <v>3.9136591032388002</v>
      </c>
      <c r="L32">
        <v>1.99811602742123</v>
      </c>
      <c r="M32">
        <v>5.1911400613640204</v>
      </c>
      <c r="N32">
        <v>7.4810592076718399</v>
      </c>
      <c r="O32">
        <v>8.0277662382349906</v>
      </c>
      <c r="P32">
        <v>4.5805337666374299</v>
      </c>
      <c r="Q32">
        <v>2.3530387740121999</v>
      </c>
      <c r="R32">
        <v>2.2567392075936699</v>
      </c>
      <c r="S32">
        <v>3.8429390831922801</v>
      </c>
      <c r="T32">
        <v>2.0089191470599799</v>
      </c>
      <c r="U32">
        <v>6.7263213771138197</v>
      </c>
      <c r="V32">
        <v>7.0209335866645102</v>
      </c>
      <c r="W32">
        <v>7.19342173454337</v>
      </c>
      <c r="X32">
        <v>6.1478116240262102</v>
      </c>
      <c r="Y32">
        <v>3.2551385886225002</v>
      </c>
      <c r="Z32">
        <v>0.78025487659299098</v>
      </c>
      <c r="AA32">
        <v>3.3478989428666601</v>
      </c>
      <c r="AB32">
        <v>2.0845409845312499</v>
      </c>
    </row>
    <row r="33" spans="1:28">
      <c r="A33">
        <v>127.60978900000001</v>
      </c>
      <c r="B33">
        <v>0.75576779999999999</v>
      </c>
      <c r="C33">
        <v>20</v>
      </c>
      <c r="D33" t="s">
        <v>20</v>
      </c>
      <c r="E33">
        <v>5.94498416137034</v>
      </c>
      <c r="F33">
        <v>6.5067238496537598</v>
      </c>
      <c r="G33">
        <v>7.8055485015810397</v>
      </c>
      <c r="H33">
        <v>5.6811786746241699</v>
      </c>
      <c r="I33">
        <v>2.40900575088498</v>
      </c>
      <c r="J33">
        <v>1.55515623752066</v>
      </c>
      <c r="K33">
        <v>4.1295846181300604</v>
      </c>
      <c r="L33">
        <v>2.5105889920883602</v>
      </c>
      <c r="M33">
        <v>5.2813175489954602</v>
      </c>
      <c r="N33">
        <v>7.4562761173197103</v>
      </c>
      <c r="O33">
        <v>8.1906878559365595</v>
      </c>
      <c r="P33">
        <v>5.3913010133270802</v>
      </c>
      <c r="Q33">
        <v>2.2839505894682</v>
      </c>
      <c r="R33">
        <v>1.6595735955811901</v>
      </c>
      <c r="S33">
        <v>4.12662236904771</v>
      </c>
      <c r="T33">
        <v>2.38905120831325</v>
      </c>
      <c r="U33">
        <v>3.2903177118707898</v>
      </c>
      <c r="V33">
        <v>10.3049329203175</v>
      </c>
      <c r="W33">
        <v>9.3461059190031008</v>
      </c>
      <c r="X33">
        <v>4.5216680294358103</v>
      </c>
      <c r="Y33">
        <v>1.9087851052178699</v>
      </c>
      <c r="Z33">
        <v>1.9728256697627899</v>
      </c>
      <c r="AA33">
        <v>4.1177356218006604</v>
      </c>
      <c r="AB33">
        <v>2.0244378569879302</v>
      </c>
    </row>
    <row r="34" spans="1:28">
      <c r="A34">
        <v>140.71458100000001</v>
      </c>
      <c r="B34">
        <v>-2.5368015000000002</v>
      </c>
      <c r="C34">
        <v>24</v>
      </c>
      <c r="D34" t="s">
        <v>24</v>
      </c>
      <c r="E34">
        <v>5.8963042493507398</v>
      </c>
      <c r="F34">
        <v>6.71265009196037</v>
      </c>
      <c r="G34">
        <v>6.8742577935426601</v>
      </c>
      <c r="H34">
        <v>5.7437560399271499</v>
      </c>
      <c r="I34">
        <v>3.4377897764872198</v>
      </c>
      <c r="J34">
        <v>1.1109896889775801</v>
      </c>
      <c r="K34">
        <v>4.2792188198219296</v>
      </c>
      <c r="L34">
        <v>2.0074279359026699</v>
      </c>
      <c r="M34">
        <v>5.43778714415512</v>
      </c>
      <c r="N34">
        <v>7.1811644246437201</v>
      </c>
      <c r="O34">
        <v>7.6189579851416802</v>
      </c>
      <c r="P34">
        <v>5.02420816927037</v>
      </c>
      <c r="Q34">
        <v>3.3662565314113602</v>
      </c>
      <c r="R34">
        <v>1.4403790192405399</v>
      </c>
      <c r="S34">
        <v>4.9734617250365103</v>
      </c>
      <c r="T34">
        <v>1.4285473223674801</v>
      </c>
      <c r="U34">
        <v>4.5207529337638803</v>
      </c>
      <c r="V34">
        <v>8.1181930900104202</v>
      </c>
      <c r="W34">
        <v>9.1083583683397205</v>
      </c>
      <c r="X34">
        <v>3.5851124279567999</v>
      </c>
      <c r="Y34">
        <v>3.2231900412596501</v>
      </c>
      <c r="Z34">
        <v>2.0991576797664702</v>
      </c>
      <c r="AA34">
        <v>6.3619475354656796</v>
      </c>
      <c r="AB34">
        <v>0.27078609529711201</v>
      </c>
    </row>
    <row r="35" spans="1:28">
      <c r="A35">
        <v>134.03067429999999</v>
      </c>
      <c r="B35">
        <v>-0.91825760000000001</v>
      </c>
      <c r="C35">
        <v>7</v>
      </c>
      <c r="D35" t="s">
        <v>7</v>
      </c>
      <c r="E35">
        <v>4.8457973409161603</v>
      </c>
      <c r="F35">
        <v>8.4813531989974908</v>
      </c>
      <c r="G35">
        <v>8.5492953406287295</v>
      </c>
      <c r="H35">
        <v>4.75153069380627</v>
      </c>
      <c r="I35">
        <v>2.7957045783666699</v>
      </c>
      <c r="J35">
        <v>1.61741274204075</v>
      </c>
      <c r="K35">
        <v>4.60919403337767</v>
      </c>
      <c r="L35">
        <v>1.45992164560543</v>
      </c>
      <c r="M35">
        <v>4.9009197860840397</v>
      </c>
      <c r="N35">
        <v>7.9621065485621703</v>
      </c>
      <c r="O35">
        <v>8.0507449686070292</v>
      </c>
      <c r="P35">
        <v>4.8985731343117296</v>
      </c>
      <c r="Q35">
        <v>3.00188867486299</v>
      </c>
      <c r="R35">
        <v>1.5734906818711101</v>
      </c>
      <c r="S35">
        <v>4.7595301992275498</v>
      </c>
      <c r="T35">
        <v>1.5775199560225901</v>
      </c>
      <c r="U35">
        <v>5.0662871215876697</v>
      </c>
      <c r="V35">
        <v>6.40436659725622</v>
      </c>
      <c r="W35">
        <v>6.5550938525419404</v>
      </c>
      <c r="X35">
        <v>5.3397004558280896</v>
      </c>
      <c r="Y35">
        <v>3.62044096435194</v>
      </c>
      <c r="Z35">
        <v>1.44172450136217</v>
      </c>
      <c r="AA35">
        <v>5.2105386967772001</v>
      </c>
      <c r="AB35">
        <v>1.9303148872740901</v>
      </c>
    </row>
    <row r="37" spans="1:28">
      <c r="D37" s="6" t="s">
        <v>211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</row>
    <row r="38" spans="1:28">
      <c r="D38" t="s">
        <v>1</v>
      </c>
      <c r="E38">
        <f>VLOOKUP($D38,$D$2:$L$35,2,FALSE)</f>
        <v>3.8564591119207399</v>
      </c>
      <c r="F38">
        <f>VLOOKUP($D38,$D$2:$L$35,3,FALSE)</f>
        <v>10.281268473022999</v>
      </c>
      <c r="G38">
        <f>VLOOKUP($D38,$D$2:$L$35,4,FALSE)</f>
        <v>8.1692721550290006</v>
      </c>
      <c r="H38">
        <f>VLOOKUP($D38,$D$2:$L$35,5,FALSE)</f>
        <v>3.24458103198819</v>
      </c>
      <c r="I38">
        <f>VLOOKUP($D38,$D$2:$L$35,6,FALSE)</f>
        <v>6.3353239442701001</v>
      </c>
      <c r="J38">
        <f>VLOOKUP($D38,$D$2:$L$35,7,FALSE)</f>
        <v>3.2013228016749</v>
      </c>
      <c r="K38">
        <f>VLOOKUP($D38,$D$2:$L$35,8,FALSE)</f>
        <v>1.2247494366137199</v>
      </c>
      <c r="L38">
        <f>VLOOKUP($D38,$D$2:$L$35,9,FALSE)</f>
        <v>2.3326506564280698</v>
      </c>
    </row>
    <row r="39" spans="1:28">
      <c r="D39" t="s">
        <v>2</v>
      </c>
      <c r="E39">
        <f t="shared" ref="E39:E71" si="0">VLOOKUP($D39,$D$2:$L$35,2,FALSE)</f>
        <v>4.6909203539673996</v>
      </c>
      <c r="F39">
        <f t="shared" ref="F39:F71" si="1">VLOOKUP($D39,$D$2:$L$35,3,FALSE)</f>
        <v>7.5680278612192797</v>
      </c>
      <c r="G39">
        <f t="shared" ref="G39:G71" si="2">VLOOKUP($D39,$D$2:$L$35,4,FALSE)</f>
        <v>7.21492190768629</v>
      </c>
      <c r="H39">
        <f t="shared" ref="H39:H71" si="3">VLOOKUP($D39,$D$2:$L$35,5,FALSE)</f>
        <v>3.6875144652465699</v>
      </c>
      <c r="I39">
        <f t="shared" ref="I39:I71" si="4">VLOOKUP($D39,$D$2:$L$35,6,FALSE)</f>
        <v>2.7984597126799202</v>
      </c>
      <c r="J39">
        <f t="shared" ref="J39:J71" si="5">VLOOKUP($D39,$D$2:$L$35,7,FALSE)</f>
        <v>3.9131998636471499</v>
      </c>
      <c r="K39">
        <f t="shared" ref="K39:K71" si="6">VLOOKUP($D39,$D$2:$L$35,8,FALSE)</f>
        <v>2.8297652485102902</v>
      </c>
      <c r="L39">
        <f t="shared" ref="L39:L71" si="7">VLOOKUP($D39,$D$2:$L$35,9,FALSE)</f>
        <v>2.6919949586347101</v>
      </c>
    </row>
    <row r="40" spans="1:28">
      <c r="D40" t="s">
        <v>3</v>
      </c>
      <c r="E40">
        <f t="shared" si="0"/>
        <v>4.0797343981248302</v>
      </c>
      <c r="F40">
        <f t="shared" si="1"/>
        <v>7.9490001185924104</v>
      </c>
      <c r="G40">
        <f t="shared" si="2"/>
        <v>8.4973391452755092</v>
      </c>
      <c r="H40">
        <f t="shared" si="3"/>
        <v>3.57433735517882</v>
      </c>
      <c r="I40">
        <f t="shared" si="4"/>
        <v>3.2382647723639599</v>
      </c>
      <c r="J40">
        <f t="shared" si="5"/>
        <v>3.4788504162456402</v>
      </c>
      <c r="K40">
        <f t="shared" si="6"/>
        <v>3.1200016003157698</v>
      </c>
      <c r="L40">
        <f t="shared" si="7"/>
        <v>2.4784023312167802</v>
      </c>
    </row>
    <row r="41" spans="1:28">
      <c r="D41" t="s">
        <v>4</v>
      </c>
      <c r="E41">
        <f t="shared" si="0"/>
        <v>4.2233429737885997</v>
      </c>
      <c r="F41">
        <f t="shared" si="1"/>
        <v>8.0307574097308994</v>
      </c>
      <c r="G41">
        <f t="shared" si="2"/>
        <v>8.2039090216067301</v>
      </c>
      <c r="H41">
        <f t="shared" si="3"/>
        <v>3.4578043052526599</v>
      </c>
      <c r="I41">
        <f t="shared" si="4"/>
        <v>2.6313841136437</v>
      </c>
      <c r="J41">
        <f t="shared" si="5"/>
        <v>3.4566481919481702</v>
      </c>
      <c r="K41">
        <f t="shared" si="6"/>
        <v>3.1785939415457398</v>
      </c>
      <c r="L41">
        <f t="shared" si="7"/>
        <v>3.29681112646246</v>
      </c>
    </row>
    <row r="42" spans="1:28">
      <c r="D42" t="s">
        <v>5</v>
      </c>
      <c r="E42">
        <f t="shared" si="0"/>
        <v>3.8486202822950002</v>
      </c>
      <c r="F42">
        <f t="shared" si="1"/>
        <v>8.3473957541504102</v>
      </c>
      <c r="G42">
        <f t="shared" si="2"/>
        <v>9.2176461930801903</v>
      </c>
      <c r="H42">
        <f t="shared" si="3"/>
        <v>2.4688009287739301</v>
      </c>
      <c r="I42">
        <f t="shared" si="4"/>
        <v>3.9098457985789699</v>
      </c>
      <c r="J42">
        <f t="shared" si="5"/>
        <v>2.7093585042539501</v>
      </c>
      <c r="K42">
        <f t="shared" si="6"/>
        <v>2.7585678575064798</v>
      </c>
      <c r="L42">
        <f t="shared" si="7"/>
        <v>2.14529723208065</v>
      </c>
    </row>
    <row r="43" spans="1:28">
      <c r="D43" t="s">
        <v>6</v>
      </c>
      <c r="E43">
        <f t="shared" si="0"/>
        <v>5.9752736930040102</v>
      </c>
      <c r="F43">
        <f t="shared" si="1"/>
        <v>7.6481181705624799</v>
      </c>
      <c r="G43">
        <f t="shared" si="2"/>
        <v>9.2128399255560698</v>
      </c>
      <c r="H43">
        <f t="shared" si="3"/>
        <v>4.31163997361989</v>
      </c>
      <c r="I43">
        <f t="shared" si="4"/>
        <v>2.4193570457300102</v>
      </c>
      <c r="J43">
        <f t="shared" si="5"/>
        <v>2.6578801370626102</v>
      </c>
      <c r="K43">
        <f t="shared" si="6"/>
        <v>4.2577253733085296</v>
      </c>
      <c r="L43">
        <f t="shared" si="7"/>
        <v>2.4148180627092799</v>
      </c>
    </row>
    <row r="44" spans="1:28">
      <c r="D44" t="s">
        <v>7</v>
      </c>
      <c r="E44">
        <f t="shared" si="0"/>
        <v>4.8457973409161603</v>
      </c>
      <c r="F44">
        <f t="shared" si="1"/>
        <v>8.4813531989974908</v>
      </c>
      <c r="G44">
        <f t="shared" si="2"/>
        <v>8.5492953406287295</v>
      </c>
      <c r="H44">
        <f t="shared" si="3"/>
        <v>4.75153069380627</v>
      </c>
      <c r="I44">
        <f t="shared" si="4"/>
        <v>2.7957045783666699</v>
      </c>
      <c r="J44">
        <f t="shared" si="5"/>
        <v>1.61741274204075</v>
      </c>
      <c r="K44">
        <f t="shared" si="6"/>
        <v>4.60919403337767</v>
      </c>
      <c r="L44">
        <f t="shared" si="7"/>
        <v>1.45992164560543</v>
      </c>
    </row>
    <row r="45" spans="1:28">
      <c r="D45" t="s">
        <v>8</v>
      </c>
      <c r="E45">
        <f t="shared" si="0"/>
        <v>4.6645017263790702</v>
      </c>
      <c r="F45">
        <f t="shared" si="1"/>
        <v>9.0782407829174794</v>
      </c>
      <c r="G45">
        <f t="shared" si="2"/>
        <v>8.6269402228153105</v>
      </c>
      <c r="H45">
        <f t="shared" si="3"/>
        <v>3.47377178479424</v>
      </c>
      <c r="I45">
        <f t="shared" si="4"/>
        <v>3.5159069790883</v>
      </c>
      <c r="J45">
        <f t="shared" si="5"/>
        <v>3.4908088649370002</v>
      </c>
      <c r="K45">
        <f t="shared" si="6"/>
        <v>3.1373283105004099</v>
      </c>
      <c r="L45">
        <f t="shared" si="7"/>
        <v>3.0772927838606798</v>
      </c>
    </row>
    <row r="46" spans="1:28">
      <c r="D46" t="s">
        <v>9</v>
      </c>
      <c r="E46">
        <f t="shared" si="0"/>
        <v>3.9594088354919399</v>
      </c>
      <c r="F46">
        <f t="shared" si="1"/>
        <v>8.9802274795256007</v>
      </c>
      <c r="G46">
        <f t="shared" si="2"/>
        <v>9.3669026749657593</v>
      </c>
      <c r="H46">
        <f t="shared" si="3"/>
        <v>2.9568792240876598</v>
      </c>
      <c r="I46">
        <f t="shared" si="4"/>
        <v>4.6312457549711299</v>
      </c>
      <c r="J46">
        <f t="shared" si="5"/>
        <v>3.3152439322590701</v>
      </c>
      <c r="K46">
        <f t="shared" si="6"/>
        <v>2.7993950723886099</v>
      </c>
      <c r="L46">
        <f t="shared" si="7"/>
        <v>2.2765567412141401</v>
      </c>
    </row>
    <row r="47" spans="1:28">
      <c r="D47" t="s">
        <v>10</v>
      </c>
      <c r="E47">
        <f t="shared" si="0"/>
        <v>4.3594762197469104</v>
      </c>
      <c r="F47">
        <f t="shared" si="1"/>
        <v>8.3815699303705902</v>
      </c>
      <c r="G47">
        <f t="shared" si="2"/>
        <v>8.4896185418069692</v>
      </c>
      <c r="H47">
        <f t="shared" si="3"/>
        <v>3.3536085897261598</v>
      </c>
      <c r="I47">
        <f t="shared" si="4"/>
        <v>2.4900613093746302</v>
      </c>
      <c r="J47">
        <f t="shared" si="5"/>
        <v>3.90221272970033</v>
      </c>
      <c r="K47">
        <f t="shared" si="6"/>
        <v>3.0410635509494601</v>
      </c>
      <c r="L47">
        <f t="shared" si="7"/>
        <v>3.0267895621008698</v>
      </c>
    </row>
    <row r="48" spans="1:28">
      <c r="D48" t="s">
        <v>11</v>
      </c>
      <c r="E48">
        <f t="shared" si="0"/>
        <v>5.1112736183420804</v>
      </c>
      <c r="F48">
        <f t="shared" si="1"/>
        <v>8.0740183949230708</v>
      </c>
      <c r="G48">
        <f t="shared" si="2"/>
        <v>8.0664008330804897</v>
      </c>
      <c r="H48">
        <f t="shared" si="3"/>
        <v>3.71572342373595</v>
      </c>
      <c r="I48">
        <f t="shared" si="4"/>
        <v>3.2370183671067498</v>
      </c>
      <c r="J48">
        <f t="shared" si="5"/>
        <v>3.7127429613217098</v>
      </c>
      <c r="K48">
        <f t="shared" si="6"/>
        <v>3.4117507986277098</v>
      </c>
      <c r="L48">
        <f t="shared" si="7"/>
        <v>2.6833200949391198</v>
      </c>
    </row>
    <row r="49" spans="4:12">
      <c r="D49" t="s">
        <v>12</v>
      </c>
      <c r="E49">
        <f t="shared" si="0"/>
        <v>5.0105947916645803</v>
      </c>
      <c r="F49">
        <f t="shared" si="1"/>
        <v>7.1659473270388796</v>
      </c>
      <c r="G49">
        <f t="shared" si="2"/>
        <v>7.5180744290852299</v>
      </c>
      <c r="H49">
        <f t="shared" si="3"/>
        <v>3.6914664898020599</v>
      </c>
      <c r="I49">
        <f t="shared" si="4"/>
        <v>2.7107754038211902</v>
      </c>
      <c r="J49">
        <f t="shared" si="5"/>
        <v>3.6250111589709602</v>
      </c>
      <c r="K49">
        <f t="shared" si="6"/>
        <v>3.1515239329732401</v>
      </c>
      <c r="L49">
        <f t="shared" si="7"/>
        <v>2.8827970934135099</v>
      </c>
    </row>
    <row r="50" spans="4:12">
      <c r="D50" t="s">
        <v>13</v>
      </c>
      <c r="E50">
        <f t="shared" si="0"/>
        <v>5.0024200419772198</v>
      </c>
      <c r="F50">
        <f t="shared" si="1"/>
        <v>8.6572692006432099</v>
      </c>
      <c r="G50">
        <f t="shared" si="2"/>
        <v>8.7691006763875308</v>
      </c>
      <c r="H50">
        <f t="shared" si="3"/>
        <v>3.7118674066617499</v>
      </c>
      <c r="I50">
        <f t="shared" si="4"/>
        <v>3.8106705185047498</v>
      </c>
      <c r="J50">
        <f t="shared" si="5"/>
        <v>3.3590089401986001</v>
      </c>
      <c r="K50">
        <f t="shared" si="6"/>
        <v>3.7987190334932399</v>
      </c>
      <c r="L50">
        <f t="shared" si="7"/>
        <v>2.2743176034600499</v>
      </c>
    </row>
    <row r="51" spans="4:12">
      <c r="D51" t="s">
        <v>14</v>
      </c>
      <c r="E51">
        <f t="shared" si="0"/>
        <v>4.6081579328529196</v>
      </c>
      <c r="F51">
        <f t="shared" si="1"/>
        <v>7.5476793655159504</v>
      </c>
      <c r="G51">
        <f t="shared" si="2"/>
        <v>7.7184908211947203</v>
      </c>
      <c r="H51">
        <f t="shared" si="3"/>
        <v>4.0952692830774797</v>
      </c>
      <c r="I51">
        <f t="shared" si="4"/>
        <v>2.7485122073586301</v>
      </c>
      <c r="J51">
        <f t="shared" si="5"/>
        <v>3.6569982154263401</v>
      </c>
      <c r="K51">
        <f t="shared" si="6"/>
        <v>3.1732978836127801</v>
      </c>
      <c r="L51">
        <f t="shared" si="7"/>
        <v>2.0375357365109599</v>
      </c>
    </row>
    <row r="52" spans="4:12">
      <c r="D52" t="s">
        <v>15</v>
      </c>
      <c r="E52">
        <f t="shared" si="0"/>
        <v>5.4016986240174498</v>
      </c>
      <c r="F52">
        <f t="shared" si="1"/>
        <v>8.5115232747316298</v>
      </c>
      <c r="G52">
        <f t="shared" si="2"/>
        <v>8.6072629439664592</v>
      </c>
      <c r="H52">
        <f t="shared" si="3"/>
        <v>4.2147115940352302</v>
      </c>
      <c r="I52">
        <f t="shared" si="4"/>
        <v>3.3370426874583301</v>
      </c>
      <c r="J52">
        <f t="shared" si="5"/>
        <v>3.5777793784203298</v>
      </c>
      <c r="K52">
        <f t="shared" si="6"/>
        <v>3.3984961368724602</v>
      </c>
      <c r="L52">
        <f t="shared" si="7"/>
        <v>2.4047475422465601</v>
      </c>
    </row>
    <row r="53" spans="4:12">
      <c r="D53" t="s">
        <v>16</v>
      </c>
      <c r="E53">
        <f t="shared" si="0"/>
        <v>5.3871975548616504</v>
      </c>
      <c r="F53">
        <f t="shared" si="1"/>
        <v>7.6026712590863301</v>
      </c>
      <c r="G53">
        <f t="shared" si="2"/>
        <v>8.6000330936820006</v>
      </c>
      <c r="H53">
        <f t="shared" si="3"/>
        <v>4.5106290599344598</v>
      </c>
      <c r="I53">
        <f t="shared" si="4"/>
        <v>2.7405474112841999</v>
      </c>
      <c r="J53">
        <f t="shared" si="5"/>
        <v>3.5565949940569799</v>
      </c>
      <c r="K53">
        <f t="shared" si="6"/>
        <v>4.0800200082858096</v>
      </c>
      <c r="L53">
        <f t="shared" si="7"/>
        <v>2.3319744936605198</v>
      </c>
    </row>
    <row r="54" spans="4:12">
      <c r="D54" t="s">
        <v>17</v>
      </c>
      <c r="E54">
        <f t="shared" si="0"/>
        <v>5.7971443840949801</v>
      </c>
      <c r="F54">
        <f t="shared" si="1"/>
        <v>7.7006350932696002</v>
      </c>
      <c r="G54">
        <f t="shared" si="2"/>
        <v>8.0329818560697905</v>
      </c>
      <c r="H54">
        <f t="shared" si="3"/>
        <v>4.94543901536285</v>
      </c>
      <c r="I54">
        <f t="shared" si="4"/>
        <v>2.0508997482215401</v>
      </c>
      <c r="J54">
        <f t="shared" si="5"/>
        <v>3.58795177287791</v>
      </c>
      <c r="K54">
        <f t="shared" si="6"/>
        <v>4.0066614874402697</v>
      </c>
      <c r="L54">
        <f t="shared" si="7"/>
        <v>2.5290229760114098</v>
      </c>
    </row>
    <row r="55" spans="4:12">
      <c r="D55" t="s">
        <v>48</v>
      </c>
      <c r="E55">
        <f t="shared" si="0"/>
        <v>4.8316228460144197</v>
      </c>
      <c r="F55">
        <f t="shared" si="1"/>
        <v>9.4349988673795604</v>
      </c>
      <c r="G55">
        <f t="shared" si="2"/>
        <v>8.8109732526419098</v>
      </c>
      <c r="H55">
        <f t="shared" si="3"/>
        <v>3.264475023858</v>
      </c>
      <c r="I55">
        <f t="shared" si="4"/>
        <v>5.0364385307312203</v>
      </c>
      <c r="J55">
        <f t="shared" si="5"/>
        <v>3.4896500641820198</v>
      </c>
      <c r="K55">
        <f t="shared" si="6"/>
        <v>2.7347298308521601</v>
      </c>
      <c r="L55">
        <f t="shared" si="7"/>
        <v>2.2181883174863701</v>
      </c>
    </row>
    <row r="56" spans="4:12">
      <c r="D56" t="s">
        <v>19</v>
      </c>
      <c r="E56">
        <f t="shared" si="0"/>
        <v>4.5571628725627003</v>
      </c>
      <c r="F56">
        <f t="shared" si="1"/>
        <v>9.0153694498272596</v>
      </c>
      <c r="G56">
        <f t="shared" si="2"/>
        <v>9.5075682772867491</v>
      </c>
      <c r="H56">
        <f t="shared" si="3"/>
        <v>3.4421640130239402</v>
      </c>
      <c r="I56">
        <f t="shared" si="4"/>
        <v>4.1273853979389097</v>
      </c>
      <c r="J56">
        <f t="shared" si="5"/>
        <v>3.46926616464062</v>
      </c>
      <c r="K56">
        <f t="shared" si="6"/>
        <v>2.9927093547135102</v>
      </c>
      <c r="L56">
        <f t="shared" si="7"/>
        <v>2.8263018794133701</v>
      </c>
    </row>
    <row r="57" spans="4:12">
      <c r="D57" t="s">
        <v>20</v>
      </c>
      <c r="E57">
        <f t="shared" si="0"/>
        <v>5.94498416137034</v>
      </c>
      <c r="F57">
        <f t="shared" si="1"/>
        <v>6.5067238496537598</v>
      </c>
      <c r="G57">
        <f t="shared" si="2"/>
        <v>7.8055485015810397</v>
      </c>
      <c r="H57">
        <f t="shared" si="3"/>
        <v>5.6811786746241699</v>
      </c>
      <c r="I57">
        <f t="shared" si="4"/>
        <v>2.40900575088498</v>
      </c>
      <c r="J57">
        <f t="shared" si="5"/>
        <v>1.55515623752066</v>
      </c>
      <c r="K57">
        <f t="shared" si="6"/>
        <v>4.1295846181300604</v>
      </c>
      <c r="L57">
        <f t="shared" si="7"/>
        <v>2.5105889920883602</v>
      </c>
    </row>
    <row r="58" spans="4:12">
      <c r="D58" t="s">
        <v>21</v>
      </c>
      <c r="E58">
        <f t="shared" si="0"/>
        <v>4.9718284448283301</v>
      </c>
      <c r="F58">
        <f t="shared" si="1"/>
        <v>7.5467914392443198</v>
      </c>
      <c r="G58">
        <f t="shared" si="2"/>
        <v>8.1469583101909393</v>
      </c>
      <c r="H58">
        <f t="shared" si="3"/>
        <v>4.3566369298675998</v>
      </c>
      <c r="I58">
        <f t="shared" si="4"/>
        <v>2.2241673719250201</v>
      </c>
      <c r="J58">
        <f t="shared" si="5"/>
        <v>2.46766554059377</v>
      </c>
      <c r="K58">
        <f t="shared" si="6"/>
        <v>3.9136591032388002</v>
      </c>
      <c r="L58">
        <f t="shared" si="7"/>
        <v>1.99811602742123</v>
      </c>
    </row>
    <row r="59" spans="4:12">
      <c r="D59" t="s">
        <v>22</v>
      </c>
      <c r="E59">
        <f t="shared" si="0"/>
        <v>5.0993553365678297</v>
      </c>
      <c r="F59">
        <f t="shared" si="1"/>
        <v>7.04221785804818</v>
      </c>
      <c r="G59">
        <f t="shared" si="2"/>
        <v>8.0209854983868194</v>
      </c>
      <c r="H59">
        <f t="shared" si="3"/>
        <v>4.3256792461419904</v>
      </c>
      <c r="I59">
        <f t="shared" si="4"/>
        <v>3.0528652603047202</v>
      </c>
      <c r="J59">
        <f t="shared" si="5"/>
        <v>3.3688644196710902</v>
      </c>
      <c r="K59">
        <f t="shared" si="6"/>
        <v>3.0836582103314698</v>
      </c>
      <c r="L59">
        <f t="shared" si="7"/>
        <v>2.3506309562586201</v>
      </c>
    </row>
    <row r="60" spans="4:12">
      <c r="D60" t="s">
        <v>23</v>
      </c>
      <c r="E60">
        <f t="shared" si="0"/>
        <v>5.0939750461384303</v>
      </c>
      <c r="F60">
        <f t="shared" si="1"/>
        <v>7.1986132915633698</v>
      </c>
      <c r="G60">
        <f t="shared" si="2"/>
        <v>7.8686457433868</v>
      </c>
      <c r="H60">
        <f t="shared" si="3"/>
        <v>4.0814934025327698</v>
      </c>
      <c r="I60">
        <f t="shared" si="4"/>
        <v>2.8719432373778102</v>
      </c>
      <c r="J60">
        <f t="shared" si="5"/>
        <v>2.9695908704998999</v>
      </c>
      <c r="K60">
        <f t="shared" si="6"/>
        <v>3.1678721701570902</v>
      </c>
      <c r="L60">
        <f t="shared" si="7"/>
        <v>2.25128717420922</v>
      </c>
    </row>
    <row r="61" spans="4:12">
      <c r="D61" t="s">
        <v>24</v>
      </c>
      <c r="E61">
        <f t="shared" si="0"/>
        <v>5.8963042493507398</v>
      </c>
      <c r="F61">
        <f t="shared" si="1"/>
        <v>6.71265009196037</v>
      </c>
      <c r="G61">
        <f t="shared" si="2"/>
        <v>6.8742577935426601</v>
      </c>
      <c r="H61">
        <f t="shared" si="3"/>
        <v>5.7437560399271499</v>
      </c>
      <c r="I61">
        <f t="shared" si="4"/>
        <v>3.4377897764872198</v>
      </c>
      <c r="J61">
        <f t="shared" si="5"/>
        <v>1.1109896889775801</v>
      </c>
      <c r="K61">
        <f t="shared" si="6"/>
        <v>4.2792188198219296</v>
      </c>
      <c r="L61">
        <f t="shared" si="7"/>
        <v>2.0074279359026699</v>
      </c>
    </row>
    <row r="62" spans="4:12">
      <c r="D62" t="s">
        <v>25</v>
      </c>
      <c r="E62">
        <f t="shared" si="0"/>
        <v>3.6529515533302299</v>
      </c>
      <c r="F62">
        <f t="shared" si="1"/>
        <v>9.1098460260248597</v>
      </c>
      <c r="G62">
        <f t="shared" si="2"/>
        <v>9.0229170280579005</v>
      </c>
      <c r="H62">
        <f t="shared" si="3"/>
        <v>2.5214005934023</v>
      </c>
      <c r="I62">
        <f t="shared" si="4"/>
        <v>4.7871664505119504</v>
      </c>
      <c r="J62">
        <f t="shared" si="5"/>
        <v>3.0204719673764302</v>
      </c>
      <c r="K62">
        <f t="shared" si="6"/>
        <v>2.56580284126224</v>
      </c>
      <c r="L62">
        <f t="shared" si="7"/>
        <v>1.8589032401177601</v>
      </c>
    </row>
    <row r="63" spans="4:12">
      <c r="D63" t="s">
        <v>26</v>
      </c>
      <c r="E63">
        <f t="shared" si="0"/>
        <v>5.4038318586531497</v>
      </c>
      <c r="F63">
        <f t="shared" si="1"/>
        <v>7.4053743852580602</v>
      </c>
      <c r="G63">
        <f t="shared" si="2"/>
        <v>8.0448066510498002</v>
      </c>
      <c r="H63">
        <f t="shared" si="3"/>
        <v>4.2364224144340401</v>
      </c>
      <c r="I63">
        <f t="shared" si="4"/>
        <v>2.8165035863443602</v>
      </c>
      <c r="J63">
        <f t="shared" si="5"/>
        <v>3.71967940599892</v>
      </c>
      <c r="K63">
        <f t="shared" si="6"/>
        <v>3.69599109132287</v>
      </c>
      <c r="L63">
        <f t="shared" si="7"/>
        <v>2.6036675831437801</v>
      </c>
    </row>
    <row r="64" spans="4:12">
      <c r="D64" t="s">
        <v>27</v>
      </c>
      <c r="E64">
        <f t="shared" si="0"/>
        <v>4.7627427250778203</v>
      </c>
      <c r="F64">
        <f t="shared" si="1"/>
        <v>7.3568838939679502</v>
      </c>
      <c r="G64">
        <f t="shared" si="2"/>
        <v>7.7205468981131098</v>
      </c>
      <c r="H64">
        <f t="shared" si="3"/>
        <v>4.1687857910932102</v>
      </c>
      <c r="I64">
        <f t="shared" si="4"/>
        <v>2.7137735786857098</v>
      </c>
      <c r="J64">
        <f t="shared" si="5"/>
        <v>3.2349086889549401</v>
      </c>
      <c r="K64">
        <f t="shared" si="6"/>
        <v>2.6638807728182901</v>
      </c>
      <c r="L64">
        <f t="shared" si="7"/>
        <v>2.1357200311476898</v>
      </c>
    </row>
    <row r="65" spans="4:12">
      <c r="D65" t="s">
        <v>28</v>
      </c>
      <c r="E65">
        <f t="shared" si="0"/>
        <v>5.0726406637787296</v>
      </c>
      <c r="F65">
        <f t="shared" si="1"/>
        <v>8.1441400773436907</v>
      </c>
      <c r="G65">
        <f t="shared" si="2"/>
        <v>8.2856337647959606</v>
      </c>
      <c r="H65">
        <f t="shared" si="3"/>
        <v>4.0356225708419204</v>
      </c>
      <c r="I65">
        <f t="shared" si="4"/>
        <v>2.78438464392472</v>
      </c>
      <c r="J65">
        <f t="shared" si="5"/>
        <v>3.4038004434951601</v>
      </c>
      <c r="K65">
        <f t="shared" si="6"/>
        <v>2.9676497975036802</v>
      </c>
      <c r="L65">
        <f t="shared" si="7"/>
        <v>2.0265738943421998</v>
      </c>
    </row>
    <row r="66" spans="4:12">
      <c r="D66" t="s">
        <v>29</v>
      </c>
      <c r="E66">
        <f t="shared" si="0"/>
        <v>5.1519111561990902</v>
      </c>
      <c r="F66">
        <f t="shared" si="1"/>
        <v>7.1510636413677702</v>
      </c>
      <c r="G66">
        <f t="shared" si="2"/>
        <v>7.7397960914149202</v>
      </c>
      <c r="H66">
        <f t="shared" si="3"/>
        <v>4.8500518704889002</v>
      </c>
      <c r="I66">
        <f t="shared" si="4"/>
        <v>2.2822184109336598</v>
      </c>
      <c r="J66">
        <f t="shared" si="5"/>
        <v>3.2803469880817002</v>
      </c>
      <c r="K66">
        <f t="shared" si="6"/>
        <v>3.3872521445231398</v>
      </c>
      <c r="L66">
        <f t="shared" si="7"/>
        <v>1.9511708642212</v>
      </c>
    </row>
    <row r="67" spans="4:12">
      <c r="D67" t="s">
        <v>30</v>
      </c>
      <c r="E67">
        <f t="shared" si="0"/>
        <v>5.3281724942180499</v>
      </c>
      <c r="F67">
        <f t="shared" si="1"/>
        <v>8.7278269601660092</v>
      </c>
      <c r="G67">
        <f t="shared" si="2"/>
        <v>8.6481961946997803</v>
      </c>
      <c r="H67">
        <f t="shared" si="3"/>
        <v>4.5980511954029701</v>
      </c>
      <c r="I67">
        <f t="shared" si="4"/>
        <v>2.69205081091037</v>
      </c>
      <c r="J67">
        <f t="shared" si="5"/>
        <v>2.4660457235569702</v>
      </c>
      <c r="K67">
        <f t="shared" si="6"/>
        <v>3.65369226159729</v>
      </c>
      <c r="L67">
        <f t="shared" si="7"/>
        <v>2.1120077212116102</v>
      </c>
    </row>
    <row r="68" spans="4:12">
      <c r="D68" t="s">
        <v>31</v>
      </c>
      <c r="E68">
        <f t="shared" si="0"/>
        <v>4.0009233821121803</v>
      </c>
      <c r="F68">
        <f t="shared" si="1"/>
        <v>9.4371736252985308</v>
      </c>
      <c r="G68">
        <f t="shared" si="2"/>
        <v>9.1037391771172196</v>
      </c>
      <c r="H68">
        <f t="shared" si="3"/>
        <v>2.6280951328808499</v>
      </c>
      <c r="I68">
        <f t="shared" si="4"/>
        <v>4.94249494351783</v>
      </c>
      <c r="J68">
        <f t="shared" si="5"/>
        <v>3.4489807925454601</v>
      </c>
      <c r="K68">
        <f t="shared" si="6"/>
        <v>2.2481422376790801</v>
      </c>
      <c r="L68">
        <f t="shared" si="7"/>
        <v>2.2529792790557002</v>
      </c>
    </row>
    <row r="69" spans="4:12">
      <c r="D69" t="s">
        <v>32</v>
      </c>
      <c r="E69">
        <f t="shared" si="0"/>
        <v>4.9236180042558102</v>
      </c>
      <c r="F69">
        <f t="shared" si="1"/>
        <v>9.3280246909656999</v>
      </c>
      <c r="G69">
        <f t="shared" si="2"/>
        <v>9.1781297649833302</v>
      </c>
      <c r="H69">
        <f t="shared" si="3"/>
        <v>3.0562922383187501</v>
      </c>
      <c r="I69">
        <f t="shared" si="4"/>
        <v>4.7307857980060701</v>
      </c>
      <c r="J69">
        <f t="shared" si="5"/>
        <v>3.1340446037084799</v>
      </c>
      <c r="K69">
        <f t="shared" si="6"/>
        <v>2.8087815494949999</v>
      </c>
      <c r="L69">
        <f t="shared" si="7"/>
        <v>2.5953906201832599</v>
      </c>
    </row>
    <row r="70" spans="4:12">
      <c r="D70" t="s">
        <v>33</v>
      </c>
      <c r="E70">
        <f t="shared" si="0"/>
        <v>2.51954544665052</v>
      </c>
      <c r="F70">
        <f t="shared" si="1"/>
        <v>8.3922038142363107</v>
      </c>
      <c r="G70">
        <f t="shared" si="2"/>
        <v>8.9758868454613907</v>
      </c>
      <c r="H70">
        <f t="shared" si="3"/>
        <v>2.4131716272784001</v>
      </c>
      <c r="I70">
        <f t="shared" si="4"/>
        <v>4.1020241115634697</v>
      </c>
      <c r="J70">
        <f t="shared" si="5"/>
        <v>3.6222867112685102</v>
      </c>
      <c r="K70">
        <f t="shared" si="6"/>
        <v>2.58972165023052</v>
      </c>
      <c r="L70">
        <f t="shared" si="7"/>
        <v>1.9386396812409501</v>
      </c>
    </row>
    <row r="71" spans="4:12">
      <c r="D71" t="s">
        <v>34</v>
      </c>
      <c r="E71">
        <f t="shared" si="0"/>
        <v>4.3220017180749801</v>
      </c>
      <c r="F71">
        <f t="shared" si="1"/>
        <v>7.7095490553970798</v>
      </c>
      <c r="G71">
        <f t="shared" si="2"/>
        <v>8.0029248536204296</v>
      </c>
      <c r="H71">
        <f t="shared" si="3"/>
        <v>2.82378847809332</v>
      </c>
      <c r="I71">
        <f t="shared" si="4"/>
        <v>2.7684233869736201</v>
      </c>
      <c r="J71">
        <f t="shared" si="5"/>
        <v>3.6740314195133101</v>
      </c>
      <c r="K71">
        <f t="shared" si="6"/>
        <v>3.0862486610337498</v>
      </c>
      <c r="L71">
        <f t="shared" si="7"/>
        <v>2.6309645764871701</v>
      </c>
    </row>
    <row r="74" spans="4:12">
      <c r="D74" s="6" t="s">
        <v>212</v>
      </c>
      <c r="E74">
        <v>2012</v>
      </c>
      <c r="F74">
        <v>2013</v>
      </c>
      <c r="G74">
        <v>2014</v>
      </c>
      <c r="H74">
        <v>2015</v>
      </c>
      <c r="I74">
        <v>2016</v>
      </c>
      <c r="J74">
        <v>2017</v>
      </c>
      <c r="K74">
        <v>2018</v>
      </c>
      <c r="L74">
        <v>2019</v>
      </c>
    </row>
    <row r="75" spans="4:12">
      <c r="D75" t="s">
        <v>1</v>
      </c>
      <c r="E75">
        <f>VLOOKUP($D75,$D$2:$T$35,10,FALSE)</f>
        <v>2.03736596276975</v>
      </c>
      <c r="F75">
        <f>VLOOKUP($D75,$D$2:$T$35,11,FALSE)</f>
        <v>8.4904668713174694</v>
      </c>
      <c r="G75">
        <f>VLOOKUP($D75,$D$2:$T$35,12,FALSE)</f>
        <v>8.1264424307859997</v>
      </c>
      <c r="H75">
        <f>VLOOKUP($D75,$D$2:$T$35,13,FALSE)</f>
        <v>2.3865702263678199</v>
      </c>
      <c r="I75">
        <f>VLOOKUP($D75,$D$2:$T$35,14,FALSE)</f>
        <v>5.1423124815833203</v>
      </c>
      <c r="J75">
        <f>VLOOKUP($D75,$D$2:$T$35,15,FALSE)</f>
        <v>3.7235050521669399</v>
      </c>
      <c r="K75">
        <f>VLOOKUP($D75,$D$2:$T$35,16,FALSE)</f>
        <v>1.53310370025488</v>
      </c>
      <c r="L75">
        <f>VLOOKUP($D75,$D$2:$T$35,17,FALSE)</f>
        <v>2.0125235528971102</v>
      </c>
    </row>
    <row r="76" spans="4:12">
      <c r="D76" t="s">
        <v>2</v>
      </c>
      <c r="E76">
        <f t="shared" ref="E76:E108" si="8">VLOOKUP($D76,$D$2:$T$35,10,FALSE)</f>
        <v>4.6940209681348204</v>
      </c>
      <c r="F76">
        <f t="shared" ref="F76:F108" si="9">VLOOKUP($D76,$D$2:$T$35,11,FALSE)</f>
        <v>7.5320915980361303</v>
      </c>
      <c r="G76">
        <f t="shared" ref="G76:G108" si="10">VLOOKUP($D76,$D$2:$T$35,12,FALSE)</f>
        <v>7.4581211321720504</v>
      </c>
      <c r="H76">
        <f t="shared" ref="H76:H108" si="11">VLOOKUP($D76,$D$2:$T$35,13,FALSE)</f>
        <v>3.4990964367697699</v>
      </c>
      <c r="I76">
        <f t="shared" ref="I76:I108" si="12">VLOOKUP($D76,$D$2:$T$35,14,FALSE)</f>
        <v>2.8849290934535601</v>
      </c>
      <c r="J76">
        <f t="shared" ref="J76:J108" si="13">VLOOKUP($D76,$D$2:$T$35,15,FALSE)</f>
        <v>3.7942851643346298</v>
      </c>
      <c r="K76">
        <f t="shared" ref="K76:K108" si="14">VLOOKUP($D76,$D$2:$T$35,16,FALSE)</f>
        <v>2.8899534615345699</v>
      </c>
      <c r="L76">
        <f t="shared" ref="L76:L108" si="15">VLOOKUP($D76,$D$2:$T$35,17,FALSE)</f>
        <v>2.6299691786006698</v>
      </c>
    </row>
    <row r="77" spans="4:12">
      <c r="D77" t="s">
        <v>3</v>
      </c>
      <c r="E77">
        <f t="shared" si="8"/>
        <v>4.3912294066490096</v>
      </c>
      <c r="F77">
        <f t="shared" si="9"/>
        <v>8.26761671434463</v>
      </c>
      <c r="G77">
        <f t="shared" si="10"/>
        <v>8.5670336197353407</v>
      </c>
      <c r="H77">
        <f t="shared" si="11"/>
        <v>3.5362725934422401</v>
      </c>
      <c r="I77">
        <f t="shared" si="12"/>
        <v>3.67736166061768</v>
      </c>
      <c r="J77">
        <f t="shared" si="13"/>
        <v>3.4344713996290301</v>
      </c>
      <c r="K77">
        <f t="shared" si="14"/>
        <v>3.1282779362627302</v>
      </c>
      <c r="L77">
        <f t="shared" si="15"/>
        <v>2.4961166517046598</v>
      </c>
    </row>
    <row r="78" spans="4:12">
      <c r="D78" t="s">
        <v>4</v>
      </c>
      <c r="E78">
        <f t="shared" si="8"/>
        <v>4.2591518846051599</v>
      </c>
      <c r="F78">
        <f t="shared" si="9"/>
        <v>8.6367064413844705</v>
      </c>
      <c r="G78">
        <f t="shared" si="10"/>
        <v>8.7041425366848397</v>
      </c>
      <c r="H78">
        <f t="shared" si="11"/>
        <v>3.6668821434104402</v>
      </c>
      <c r="I78">
        <f t="shared" si="12"/>
        <v>2.70878813973059</v>
      </c>
      <c r="J78">
        <f t="shared" si="13"/>
        <v>3.58652218084337</v>
      </c>
      <c r="K78">
        <f t="shared" si="14"/>
        <v>3.2381157122122599</v>
      </c>
      <c r="L78">
        <f t="shared" si="15"/>
        <v>3.29842775008269</v>
      </c>
    </row>
    <row r="79" spans="4:12">
      <c r="D79" t="s">
        <v>5</v>
      </c>
      <c r="E79">
        <f t="shared" si="8"/>
        <v>4.0004129806860904</v>
      </c>
      <c r="F79">
        <f t="shared" si="9"/>
        <v>8.6698527296219901</v>
      </c>
      <c r="G79">
        <f t="shared" si="10"/>
        <v>9.5434025429067209</v>
      </c>
      <c r="H79">
        <f t="shared" si="11"/>
        <v>2.6253819714414601</v>
      </c>
      <c r="I79">
        <f t="shared" si="12"/>
        <v>4.12787663886317</v>
      </c>
      <c r="J79">
        <f t="shared" si="13"/>
        <v>2.87992107726823</v>
      </c>
      <c r="K79">
        <f t="shared" si="14"/>
        <v>2.6773920434422598</v>
      </c>
      <c r="L79">
        <f t="shared" si="15"/>
        <v>2.29892485336521</v>
      </c>
    </row>
    <row r="80" spans="4:12">
      <c r="D80" t="s">
        <v>6</v>
      </c>
      <c r="E80">
        <f t="shared" si="8"/>
        <v>5.8637484856665996</v>
      </c>
      <c r="F80">
        <f t="shared" si="9"/>
        <v>7.5495045802774197</v>
      </c>
      <c r="G80">
        <f t="shared" si="10"/>
        <v>8.7012449921017705</v>
      </c>
      <c r="H80">
        <f t="shared" si="11"/>
        <v>4.3102523523586402</v>
      </c>
      <c r="I80">
        <f t="shared" si="12"/>
        <v>2.2324010427942</v>
      </c>
      <c r="J80">
        <f t="shared" si="13"/>
        <v>2.9388832532126501</v>
      </c>
      <c r="K80">
        <f t="shared" si="14"/>
        <v>3.9061748326795902</v>
      </c>
      <c r="L80">
        <f t="shared" si="15"/>
        <v>2.4912903475838801</v>
      </c>
    </row>
    <row r="81" spans="4:12">
      <c r="D81" t="s">
        <v>7</v>
      </c>
      <c r="E81">
        <f t="shared" si="8"/>
        <v>4.9009197860840397</v>
      </c>
      <c r="F81">
        <f t="shared" si="9"/>
        <v>7.9621065485621703</v>
      </c>
      <c r="G81">
        <f t="shared" si="10"/>
        <v>8.0507449686070292</v>
      </c>
      <c r="H81">
        <f t="shared" si="11"/>
        <v>4.8985731343117296</v>
      </c>
      <c r="I81">
        <f t="shared" si="12"/>
        <v>3.00188867486299</v>
      </c>
      <c r="J81">
        <f t="shared" si="13"/>
        <v>1.5734906818711101</v>
      </c>
      <c r="K81">
        <f t="shared" si="14"/>
        <v>4.7595301992275498</v>
      </c>
      <c r="L81">
        <f t="shared" si="15"/>
        <v>1.5775199560225901</v>
      </c>
    </row>
    <row r="82" spans="4:12">
      <c r="D82" t="s">
        <v>8</v>
      </c>
      <c r="E82">
        <f t="shared" si="8"/>
        <v>4.6408667229476102</v>
      </c>
      <c r="F82">
        <f t="shared" si="9"/>
        <v>8.8335471229263707</v>
      </c>
      <c r="G82">
        <f t="shared" si="10"/>
        <v>8.6810363406831907</v>
      </c>
      <c r="H82">
        <f t="shared" si="11"/>
        <v>3.44473584584123</v>
      </c>
      <c r="I82">
        <f t="shared" si="12"/>
        <v>3.32446376077923</v>
      </c>
      <c r="J82">
        <f t="shared" si="13"/>
        <v>3.5293711582032801</v>
      </c>
      <c r="K82">
        <f t="shared" si="14"/>
        <v>3.1590942507586801</v>
      </c>
      <c r="L82">
        <f t="shared" si="15"/>
        <v>3.1029195872899402</v>
      </c>
    </row>
    <row r="83" spans="4:12">
      <c r="D83" t="s">
        <v>9</v>
      </c>
      <c r="E83">
        <f t="shared" si="8"/>
        <v>3.9962853426141201</v>
      </c>
      <c r="F83">
        <f t="shared" si="9"/>
        <v>8.8971029139080802</v>
      </c>
      <c r="G83">
        <f t="shared" si="10"/>
        <v>9.2788964280511603</v>
      </c>
      <c r="H83">
        <f t="shared" si="11"/>
        <v>2.7296813071236001</v>
      </c>
      <c r="I83">
        <f t="shared" si="12"/>
        <v>4.59743937999108</v>
      </c>
      <c r="J83">
        <f t="shared" si="13"/>
        <v>3.2466044079790199</v>
      </c>
      <c r="K83">
        <f t="shared" si="14"/>
        <v>2.82349320621356</v>
      </c>
      <c r="L83">
        <f t="shared" si="15"/>
        <v>2.15180800316474</v>
      </c>
    </row>
    <row r="84" spans="4:12">
      <c r="D84" t="s">
        <v>10</v>
      </c>
      <c r="E84">
        <f t="shared" si="8"/>
        <v>4.2575185406911604</v>
      </c>
      <c r="F84">
        <f t="shared" si="9"/>
        <v>8.3104686800325798</v>
      </c>
      <c r="G84">
        <f t="shared" si="10"/>
        <v>8.31166941436455</v>
      </c>
      <c r="H84">
        <f t="shared" si="11"/>
        <v>3.2302282758097198</v>
      </c>
      <c r="I84">
        <f t="shared" si="12"/>
        <v>2.54192954513519</v>
      </c>
      <c r="J84">
        <f t="shared" si="13"/>
        <v>3.8482382740427901</v>
      </c>
      <c r="K84">
        <f t="shared" si="14"/>
        <v>3.1407937925289899</v>
      </c>
      <c r="L84">
        <f t="shared" si="15"/>
        <v>3.06436867022264</v>
      </c>
    </row>
    <row r="85" spans="4:12">
      <c r="D85" t="s">
        <v>11</v>
      </c>
      <c r="E85">
        <f t="shared" si="8"/>
        <v>5.0019767076676596</v>
      </c>
      <c r="F85">
        <f t="shared" si="9"/>
        <v>8.0593316064839602</v>
      </c>
      <c r="G85">
        <f t="shared" si="10"/>
        <v>8.0849448484961304</v>
      </c>
      <c r="H85">
        <f t="shared" si="11"/>
        <v>3.5926414007838701</v>
      </c>
      <c r="I85">
        <f t="shared" si="12"/>
        <v>3.1274648371383198</v>
      </c>
      <c r="J85">
        <f t="shared" si="13"/>
        <v>3.71194008397317</v>
      </c>
      <c r="K85">
        <f t="shared" si="14"/>
        <v>3.3372682447757001</v>
      </c>
      <c r="L85">
        <f t="shared" si="15"/>
        <v>2.6983662866078602</v>
      </c>
    </row>
    <row r="86" spans="4:12">
      <c r="D86" t="s">
        <v>12</v>
      </c>
      <c r="E86">
        <f t="shared" si="8"/>
        <v>4.9246618747339097</v>
      </c>
      <c r="F86">
        <f t="shared" si="9"/>
        <v>7.2161664242313996</v>
      </c>
      <c r="G86">
        <f t="shared" si="10"/>
        <v>7.5594212781320502</v>
      </c>
      <c r="H86">
        <f t="shared" si="11"/>
        <v>3.5898812963762801</v>
      </c>
      <c r="I86">
        <f t="shared" si="12"/>
        <v>2.7144618891525898</v>
      </c>
      <c r="J86">
        <f t="shared" si="13"/>
        <v>3.6939824519795699</v>
      </c>
      <c r="K86">
        <f t="shared" si="14"/>
        <v>3.1027171447851298</v>
      </c>
      <c r="L86">
        <f t="shared" si="15"/>
        <v>2.7562671639254899</v>
      </c>
    </row>
    <row r="87" spans="4:12">
      <c r="D87" t="s">
        <v>13</v>
      </c>
      <c r="E87">
        <f t="shared" si="8"/>
        <v>5.2004017032402796</v>
      </c>
      <c r="F87">
        <f t="shared" si="9"/>
        <v>8.6957322643029897</v>
      </c>
      <c r="G87">
        <f t="shared" si="10"/>
        <v>8.8794909896561602</v>
      </c>
      <c r="H87">
        <f t="shared" si="11"/>
        <v>4.0585364169834603</v>
      </c>
      <c r="I87">
        <f t="shared" si="12"/>
        <v>3.7857542656191301</v>
      </c>
      <c r="J87">
        <f t="shared" si="13"/>
        <v>3.4809541562889699</v>
      </c>
      <c r="K87">
        <f t="shared" si="14"/>
        <v>3.8068586450507702</v>
      </c>
      <c r="L87">
        <f t="shared" si="15"/>
        <v>2.2906551553154899</v>
      </c>
    </row>
    <row r="88" spans="4:12">
      <c r="D88" t="s">
        <v>14</v>
      </c>
      <c r="E88">
        <f t="shared" si="8"/>
        <v>4.7771529622950499</v>
      </c>
      <c r="F88">
        <f t="shared" si="9"/>
        <v>7.41123470946102</v>
      </c>
      <c r="G88">
        <f t="shared" si="10"/>
        <v>7.6641517413302598</v>
      </c>
      <c r="H88">
        <f t="shared" si="11"/>
        <v>4.2271976414705996</v>
      </c>
      <c r="I88">
        <f t="shared" si="12"/>
        <v>2.85058681372093</v>
      </c>
      <c r="J88">
        <f t="shared" si="13"/>
        <v>3.66471959712411</v>
      </c>
      <c r="K88">
        <f t="shared" si="14"/>
        <v>3.1052429354737501</v>
      </c>
      <c r="L88">
        <f t="shared" si="15"/>
        <v>2.2837194130825802</v>
      </c>
    </row>
    <row r="89" spans="4:12">
      <c r="D89" t="s">
        <v>15</v>
      </c>
      <c r="E89">
        <f t="shared" si="8"/>
        <v>5.46399850758438</v>
      </c>
      <c r="F89">
        <f t="shared" si="9"/>
        <v>8.2275371798625301</v>
      </c>
      <c r="G89">
        <f t="shared" si="10"/>
        <v>8.3881627773635099</v>
      </c>
      <c r="H89">
        <f t="shared" si="11"/>
        <v>4.2898169985988499</v>
      </c>
      <c r="I89">
        <f t="shared" si="12"/>
        <v>3.1611743026824901</v>
      </c>
      <c r="J89">
        <f t="shared" si="13"/>
        <v>3.5205446117923</v>
      </c>
      <c r="K89">
        <f t="shared" si="14"/>
        <v>3.5584832352046898</v>
      </c>
      <c r="L89">
        <f t="shared" si="15"/>
        <v>2.4115389271392198</v>
      </c>
    </row>
    <row r="90" spans="4:12">
      <c r="D90" t="s">
        <v>16</v>
      </c>
      <c r="E90">
        <f t="shared" si="8"/>
        <v>5.4123212130886902</v>
      </c>
      <c r="F90">
        <f t="shared" si="9"/>
        <v>7.9642559236181603</v>
      </c>
      <c r="G90">
        <f t="shared" si="10"/>
        <v>8.3396045189560297</v>
      </c>
      <c r="H90">
        <f t="shared" si="11"/>
        <v>4.6110672989341799</v>
      </c>
      <c r="I90">
        <f t="shared" si="12"/>
        <v>2.8497613594779998</v>
      </c>
      <c r="J90">
        <f t="shared" si="13"/>
        <v>3.4879732269320498</v>
      </c>
      <c r="K90">
        <f t="shared" si="14"/>
        <v>3.9398959895802901</v>
      </c>
      <c r="L90">
        <f t="shared" si="15"/>
        <v>2.2193837069934199</v>
      </c>
    </row>
    <row r="91" spans="4:12">
      <c r="D91" t="s">
        <v>17</v>
      </c>
      <c r="E91">
        <f t="shared" si="8"/>
        <v>5.8246849633539899</v>
      </c>
      <c r="F91">
        <f t="shared" si="9"/>
        <v>8.1046878949210601</v>
      </c>
      <c r="G91">
        <f t="shared" si="10"/>
        <v>8.5868397052630208</v>
      </c>
      <c r="H91">
        <f t="shared" si="11"/>
        <v>4.7274349963249396</v>
      </c>
      <c r="I91">
        <f t="shared" si="12"/>
        <v>2.3731510015735999</v>
      </c>
      <c r="J91">
        <f t="shared" si="13"/>
        <v>3.4707020215966602</v>
      </c>
      <c r="K91">
        <f t="shared" si="14"/>
        <v>4.1486687538326503</v>
      </c>
      <c r="L91">
        <f t="shared" si="15"/>
        <v>2.3770768753484099</v>
      </c>
    </row>
    <row r="92" spans="4:12">
      <c r="D92" t="s">
        <v>48</v>
      </c>
      <c r="E92">
        <f t="shared" si="8"/>
        <v>4.4223158987998596</v>
      </c>
      <c r="F92">
        <f t="shared" si="9"/>
        <v>9.1590430087692898</v>
      </c>
      <c r="G92">
        <f t="shared" si="10"/>
        <v>8.6078621949365406</v>
      </c>
      <c r="H92">
        <f t="shared" si="11"/>
        <v>3.4534942238525299</v>
      </c>
      <c r="I92">
        <f t="shared" si="12"/>
        <v>4.78521545411889</v>
      </c>
      <c r="J92">
        <f t="shared" si="13"/>
        <v>3.5781362116872599</v>
      </c>
      <c r="K92">
        <f t="shared" si="14"/>
        <v>2.8576705814398302</v>
      </c>
      <c r="L92">
        <f t="shared" si="15"/>
        <v>2.18683926224293</v>
      </c>
    </row>
    <row r="93" spans="4:12">
      <c r="D93" t="s">
        <v>19</v>
      </c>
      <c r="E93">
        <f t="shared" si="8"/>
        <v>4.5139106256534696</v>
      </c>
      <c r="F93">
        <f t="shared" si="9"/>
        <v>8.92216282944627</v>
      </c>
      <c r="G93">
        <f t="shared" si="10"/>
        <v>9.2663631027727504</v>
      </c>
      <c r="H93">
        <f t="shared" si="11"/>
        <v>3.5913283016095998</v>
      </c>
      <c r="I93">
        <f t="shared" si="12"/>
        <v>3.9024048622023901</v>
      </c>
      <c r="J93">
        <f t="shared" si="13"/>
        <v>3.3936253871833699</v>
      </c>
      <c r="K93">
        <f t="shared" si="14"/>
        <v>2.9486149812179199</v>
      </c>
      <c r="L93">
        <f t="shared" si="15"/>
        <v>2.9293673448847199</v>
      </c>
    </row>
    <row r="94" spans="4:12">
      <c r="D94" t="s">
        <v>20</v>
      </c>
      <c r="E94">
        <f t="shared" si="8"/>
        <v>5.2813175489954602</v>
      </c>
      <c r="F94">
        <f t="shared" si="9"/>
        <v>7.4562761173197103</v>
      </c>
      <c r="G94">
        <f t="shared" si="10"/>
        <v>8.1906878559365595</v>
      </c>
      <c r="H94">
        <f t="shared" si="11"/>
        <v>5.3913010133270802</v>
      </c>
      <c r="I94">
        <f t="shared" si="12"/>
        <v>2.2839505894682</v>
      </c>
      <c r="J94">
        <f t="shared" si="13"/>
        <v>1.6595735955811901</v>
      </c>
      <c r="K94">
        <f t="shared" si="14"/>
        <v>4.12662236904771</v>
      </c>
      <c r="L94">
        <f t="shared" si="15"/>
        <v>2.38905120831325</v>
      </c>
    </row>
    <row r="95" spans="4:12">
      <c r="D95" t="s">
        <v>21</v>
      </c>
      <c r="E95">
        <f t="shared" si="8"/>
        <v>5.1911400613640204</v>
      </c>
      <c r="F95">
        <f t="shared" si="9"/>
        <v>7.4810592076718399</v>
      </c>
      <c r="G95">
        <f t="shared" si="10"/>
        <v>8.0277662382349906</v>
      </c>
      <c r="H95">
        <f t="shared" si="11"/>
        <v>4.5805337666374299</v>
      </c>
      <c r="I95">
        <f t="shared" si="12"/>
        <v>2.3530387740121999</v>
      </c>
      <c r="J95">
        <f t="shared" si="13"/>
        <v>2.2567392075936699</v>
      </c>
      <c r="K95">
        <f t="shared" si="14"/>
        <v>3.8429390831922801</v>
      </c>
      <c r="L95">
        <f t="shared" si="15"/>
        <v>2.0089191470599799</v>
      </c>
    </row>
    <row r="96" spans="4:12">
      <c r="D96" t="s">
        <v>22</v>
      </c>
      <c r="E96">
        <f t="shared" si="8"/>
        <v>4.8788502160949401</v>
      </c>
      <c r="F96">
        <f t="shared" si="9"/>
        <v>7.4024951150086196</v>
      </c>
      <c r="G96">
        <f t="shared" si="10"/>
        <v>7.8612669439533303</v>
      </c>
      <c r="H96">
        <f t="shared" si="11"/>
        <v>4.1460856112517996</v>
      </c>
      <c r="I96">
        <f t="shared" si="12"/>
        <v>2.96317785899158</v>
      </c>
      <c r="J96">
        <f t="shared" si="13"/>
        <v>3.43328894860753</v>
      </c>
      <c r="K96">
        <f t="shared" si="14"/>
        <v>3.10047869465954</v>
      </c>
      <c r="L96">
        <f t="shared" si="15"/>
        <v>2.2541487198538301</v>
      </c>
    </row>
    <row r="97" spans="4:12">
      <c r="D97" t="s">
        <v>23</v>
      </c>
      <c r="E97">
        <f t="shared" si="8"/>
        <v>5.1406905961134699</v>
      </c>
      <c r="F97">
        <f t="shared" si="9"/>
        <v>7.3832133138814298</v>
      </c>
      <c r="G97">
        <f t="shared" si="10"/>
        <v>7.84673930044268</v>
      </c>
      <c r="H97">
        <f t="shared" si="11"/>
        <v>4.2498732223113196</v>
      </c>
      <c r="I97">
        <f t="shared" si="12"/>
        <v>2.7930581923136599</v>
      </c>
      <c r="J97">
        <f t="shared" si="13"/>
        <v>2.7760230230232499</v>
      </c>
      <c r="K97">
        <f t="shared" si="14"/>
        <v>3.1488870009007299</v>
      </c>
      <c r="L97">
        <f t="shared" si="15"/>
        <v>1.9342272549061701</v>
      </c>
    </row>
    <row r="98" spans="4:12">
      <c r="D98" t="s">
        <v>24</v>
      </c>
      <c r="E98">
        <f t="shared" si="8"/>
        <v>5.43778714415512</v>
      </c>
      <c r="F98">
        <f t="shared" si="9"/>
        <v>7.1811644246437201</v>
      </c>
      <c r="G98">
        <f t="shared" si="10"/>
        <v>7.6189579851416802</v>
      </c>
      <c r="H98">
        <f t="shared" si="11"/>
        <v>5.02420816927037</v>
      </c>
      <c r="I98">
        <f t="shared" si="12"/>
        <v>3.3662565314113602</v>
      </c>
      <c r="J98">
        <f t="shared" si="13"/>
        <v>1.4403790192405399</v>
      </c>
      <c r="K98">
        <f t="shared" si="14"/>
        <v>4.9734617250365103</v>
      </c>
      <c r="L98">
        <f t="shared" si="15"/>
        <v>1.4285473223674801</v>
      </c>
    </row>
    <row r="99" spans="4:12">
      <c r="D99" t="s">
        <v>25</v>
      </c>
      <c r="E99">
        <f t="shared" si="8"/>
        <v>3.58678249405025</v>
      </c>
      <c r="F99">
        <f t="shared" si="9"/>
        <v>9.1097547961118508</v>
      </c>
      <c r="G99">
        <f t="shared" si="10"/>
        <v>8.9480131553790194</v>
      </c>
      <c r="H99">
        <f t="shared" si="11"/>
        <v>2.5470403851387098</v>
      </c>
      <c r="I99">
        <f t="shared" si="12"/>
        <v>4.6377441003476401</v>
      </c>
      <c r="J99">
        <f t="shared" si="13"/>
        <v>3.25590992127773</v>
      </c>
      <c r="K99">
        <f t="shared" si="14"/>
        <v>2.5420520165605902</v>
      </c>
      <c r="L99">
        <f t="shared" si="15"/>
        <v>1.9596257013788001</v>
      </c>
    </row>
    <row r="100" spans="4:12">
      <c r="D100" t="s">
        <v>26</v>
      </c>
      <c r="E100">
        <f t="shared" si="8"/>
        <v>5.0498250173124504</v>
      </c>
      <c r="F100">
        <f t="shared" si="9"/>
        <v>7.2771376104949699</v>
      </c>
      <c r="G100">
        <f t="shared" si="10"/>
        <v>8.0188078413920696</v>
      </c>
      <c r="H100">
        <f t="shared" si="11"/>
        <v>4.3761657333234796</v>
      </c>
      <c r="I100">
        <f t="shared" si="12"/>
        <v>2.71902529138405</v>
      </c>
      <c r="J100">
        <f t="shared" si="13"/>
        <v>3.7317702294520401</v>
      </c>
      <c r="K100">
        <f t="shared" si="14"/>
        <v>3.3793478109811201</v>
      </c>
      <c r="L100">
        <f t="shared" si="15"/>
        <v>2.4085004453609802</v>
      </c>
    </row>
    <row r="101" spans="4:12">
      <c r="D101" t="s">
        <v>27</v>
      </c>
      <c r="E101">
        <f t="shared" si="8"/>
        <v>4.7028400970753896</v>
      </c>
      <c r="F101">
        <f t="shared" si="9"/>
        <v>7.16453480608312</v>
      </c>
      <c r="G101">
        <f t="shared" si="10"/>
        <v>7.8688111238420904</v>
      </c>
      <c r="H101">
        <f t="shared" si="11"/>
        <v>4.22118882758725</v>
      </c>
      <c r="I101">
        <f t="shared" si="12"/>
        <v>2.7511492079642101</v>
      </c>
      <c r="J101">
        <f t="shared" si="13"/>
        <v>3.43514230904157</v>
      </c>
      <c r="K101">
        <f t="shared" si="14"/>
        <v>2.8035876282349799</v>
      </c>
      <c r="L101">
        <f t="shared" si="15"/>
        <v>2.1710441992550802</v>
      </c>
    </row>
    <row r="102" spans="4:12">
      <c r="D102" t="s">
        <v>28</v>
      </c>
      <c r="E102">
        <f t="shared" si="8"/>
        <v>5.2052593110515097</v>
      </c>
      <c r="F102">
        <f t="shared" si="9"/>
        <v>8.0982259188193808</v>
      </c>
      <c r="G102">
        <f t="shared" si="10"/>
        <v>8.3786989564731797</v>
      </c>
      <c r="H102">
        <f t="shared" si="11"/>
        <v>4.0576365613018099</v>
      </c>
      <c r="I102">
        <f t="shared" si="12"/>
        <v>2.5692158142486101</v>
      </c>
      <c r="J102">
        <f t="shared" si="13"/>
        <v>3.55777400768353</v>
      </c>
      <c r="K102">
        <f t="shared" si="14"/>
        <v>3.5490401906316</v>
      </c>
      <c r="L102">
        <f t="shared" si="15"/>
        <v>2.0725640877695199</v>
      </c>
    </row>
    <row r="103" spans="4:12">
      <c r="D103" t="s">
        <v>29</v>
      </c>
      <c r="E103">
        <f t="shared" si="8"/>
        <v>5.1658412933382598</v>
      </c>
      <c r="F103">
        <f t="shared" si="9"/>
        <v>7.0905011311837498</v>
      </c>
      <c r="G103">
        <f t="shared" si="10"/>
        <v>7.84105897268386</v>
      </c>
      <c r="H103">
        <f t="shared" si="11"/>
        <v>4.4810797324699703</v>
      </c>
      <c r="I103">
        <f t="shared" si="12"/>
        <v>2.3404984597707101</v>
      </c>
      <c r="J103">
        <f t="shared" si="13"/>
        <v>3.2361275800098399</v>
      </c>
      <c r="K103">
        <f t="shared" si="14"/>
        <v>3.2824600096586201</v>
      </c>
      <c r="L103">
        <f t="shared" si="15"/>
        <v>2.0588211548008699</v>
      </c>
    </row>
    <row r="104" spans="4:12">
      <c r="D104" t="s">
        <v>30</v>
      </c>
      <c r="E104">
        <f t="shared" si="8"/>
        <v>5.4710067924563504</v>
      </c>
      <c r="F104">
        <f t="shared" si="9"/>
        <v>8.2012358411409103</v>
      </c>
      <c r="G104">
        <f t="shared" si="10"/>
        <v>8.8521829392913904</v>
      </c>
      <c r="H104">
        <f t="shared" si="11"/>
        <v>4.7896457451260197</v>
      </c>
      <c r="I104">
        <f t="shared" si="12"/>
        <v>2.2239281886644</v>
      </c>
      <c r="J104">
        <f t="shared" si="13"/>
        <v>2.4615344457669401</v>
      </c>
      <c r="K104">
        <f t="shared" si="14"/>
        <v>3.68901705222709</v>
      </c>
      <c r="L104">
        <f t="shared" si="15"/>
        <v>2.3929883978612301</v>
      </c>
    </row>
    <row r="105" spans="4:12">
      <c r="D105" t="s">
        <v>31</v>
      </c>
      <c r="E105">
        <f t="shared" si="8"/>
        <v>4.03314301635492</v>
      </c>
      <c r="F105">
        <f t="shared" si="9"/>
        <v>9.5458381792699303</v>
      </c>
      <c r="G105">
        <f t="shared" si="10"/>
        <v>9.5988373625396495</v>
      </c>
      <c r="H105">
        <f t="shared" si="11"/>
        <v>2.3176635687960001</v>
      </c>
      <c r="I105">
        <f t="shared" si="12"/>
        <v>4.9319240861361902</v>
      </c>
      <c r="J105">
        <f t="shared" si="13"/>
        <v>3.16423080530011</v>
      </c>
      <c r="K105">
        <f t="shared" si="14"/>
        <v>2.3181149071220299</v>
      </c>
      <c r="L105">
        <f t="shared" si="15"/>
        <v>2.1362939718743399</v>
      </c>
    </row>
    <row r="106" spans="4:12">
      <c r="D106" t="s">
        <v>32</v>
      </c>
      <c r="E106">
        <f t="shared" si="8"/>
        <v>4.48234756328457</v>
      </c>
      <c r="F106">
        <f t="shared" si="9"/>
        <v>8.7733400275129192</v>
      </c>
      <c r="G106">
        <f t="shared" si="10"/>
        <v>9.0385355102516804</v>
      </c>
      <c r="H106">
        <f t="shared" si="11"/>
        <v>3.0641583612073902</v>
      </c>
      <c r="I106">
        <f t="shared" si="12"/>
        <v>4.5001564832199898</v>
      </c>
      <c r="J106">
        <f t="shared" si="13"/>
        <v>3.09963856266705</v>
      </c>
      <c r="K106">
        <f t="shared" si="14"/>
        <v>2.79503338404177</v>
      </c>
      <c r="L106">
        <f t="shared" si="15"/>
        <v>2.4890376837593999</v>
      </c>
    </row>
    <row r="107" spans="4:12">
      <c r="D107" t="s">
        <v>33</v>
      </c>
      <c r="E107">
        <f t="shared" si="8"/>
        <v>2.7869281797045602</v>
      </c>
      <c r="F107">
        <f t="shared" si="9"/>
        <v>8.7700167459936509</v>
      </c>
      <c r="G107">
        <f t="shared" si="10"/>
        <v>8.8145639073749091</v>
      </c>
      <c r="H107">
        <f t="shared" si="11"/>
        <v>2.57945350822036</v>
      </c>
      <c r="I107">
        <f t="shared" si="12"/>
        <v>4.5486840781047997</v>
      </c>
      <c r="J107">
        <f t="shared" si="13"/>
        <v>3.5380939293497899</v>
      </c>
      <c r="K107">
        <f t="shared" si="14"/>
        <v>2.3167272075071601</v>
      </c>
      <c r="L107">
        <f t="shared" si="15"/>
        <v>2.0174418762783701</v>
      </c>
    </row>
    <row r="108" spans="4:12">
      <c r="D108" t="s">
        <v>34</v>
      </c>
      <c r="E108">
        <f t="shared" si="8"/>
        <v>4.3199486190991303</v>
      </c>
      <c r="F108">
        <f t="shared" si="9"/>
        <v>7.6686638992688998</v>
      </c>
      <c r="G108">
        <f t="shared" si="10"/>
        <v>7.7198121226724599</v>
      </c>
      <c r="H108">
        <f t="shared" si="11"/>
        <v>2.87696984443973</v>
      </c>
      <c r="I108">
        <f t="shared" si="12"/>
        <v>2.6730201541617</v>
      </c>
      <c r="J108">
        <f t="shared" si="13"/>
        <v>3.7800659764514899</v>
      </c>
      <c r="K108">
        <f t="shared" si="14"/>
        <v>3.00175070077186</v>
      </c>
      <c r="L108">
        <f t="shared" si="15"/>
        <v>2.6585991401367099</v>
      </c>
    </row>
  </sheetData>
  <phoneticPr fontId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F8C-2CEC-4CFC-8F3C-083FFC5DF573}">
  <sheetPr codeName="Sheet8"/>
  <dimension ref="A1:B9"/>
  <sheetViews>
    <sheetView workbookViewId="0">
      <selection activeCell="B2" sqref="B2"/>
    </sheetView>
  </sheetViews>
  <sheetFormatPr defaultRowHeight="18"/>
  <sheetData>
    <row r="1" spans="1:2">
      <c r="A1" t="s">
        <v>221</v>
      </c>
      <c r="B1" t="s">
        <v>222</v>
      </c>
    </row>
    <row r="2" spans="1:2">
      <c r="A2">
        <v>2012</v>
      </c>
      <c r="B2">
        <v>0.16900000000000001</v>
      </c>
    </row>
    <row r="3" spans="1:2">
      <c r="A3">
        <v>2013</v>
      </c>
      <c r="B3">
        <v>-3.7999999999999999E-2</v>
      </c>
    </row>
    <row r="4" spans="1:2">
      <c r="A4">
        <v>2014</v>
      </c>
      <c r="B4">
        <v>3.4000000000000002E-2</v>
      </c>
    </row>
    <row r="5" spans="1:2">
      <c r="A5">
        <v>2015</v>
      </c>
      <c r="B5">
        <v>0.32</v>
      </c>
    </row>
    <row r="6" spans="1:2">
      <c r="A6">
        <v>2016</v>
      </c>
      <c r="B6">
        <v>0.33100000000000002</v>
      </c>
    </row>
    <row r="7" spans="1:2">
      <c r="A7">
        <v>2017</v>
      </c>
      <c r="B7">
        <v>0.41599999999999998</v>
      </c>
    </row>
    <row r="8" spans="1:2">
      <c r="A8">
        <v>2018</v>
      </c>
      <c r="B8">
        <v>0.28100000000000003</v>
      </c>
    </row>
    <row r="9" spans="1:2">
      <c r="A9">
        <v>2019</v>
      </c>
      <c r="B9">
        <v>0.14000000000000001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CFBB-A8B7-4571-A5EC-959F1E6651F3}">
  <sheetPr codeName="Sheet9"/>
  <dimension ref="A1:CT71"/>
  <sheetViews>
    <sheetView topLeftCell="A61" workbookViewId="0">
      <selection activeCell="A37" sqref="A37:E71"/>
    </sheetView>
  </sheetViews>
  <sheetFormatPr defaultRowHeight="18"/>
  <cols>
    <col min="2" max="2" width="19.33203125" bestFit="1" customWidth="1"/>
    <col min="3" max="5" width="13.25" bestFit="1" customWidth="1"/>
    <col min="14" max="14" width="12.33203125" bestFit="1" customWidth="1"/>
  </cols>
  <sheetData>
    <row r="1" spans="1:98">
      <c r="A1" t="s">
        <v>78</v>
      </c>
      <c r="B1" t="s">
        <v>0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264</v>
      </c>
      <c r="AO1" t="s">
        <v>265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t="s">
        <v>284</v>
      </c>
      <c r="BI1" t="s">
        <v>285</v>
      </c>
      <c r="BJ1" t="s">
        <v>286</v>
      </c>
      <c r="BK1" t="s">
        <v>287</v>
      </c>
      <c r="BL1" t="s">
        <v>288</v>
      </c>
      <c r="BM1" t="s">
        <v>289</v>
      </c>
      <c r="BN1" t="s">
        <v>290</v>
      </c>
      <c r="BO1" t="s">
        <v>291</v>
      </c>
      <c r="BP1" t="s">
        <v>292</v>
      </c>
      <c r="BQ1" t="s">
        <v>293</v>
      </c>
      <c r="BR1" t="s">
        <v>294</v>
      </c>
      <c r="BS1" t="s">
        <v>295</v>
      </c>
      <c r="BT1" t="s">
        <v>296</v>
      </c>
      <c r="BU1" t="s">
        <v>297</v>
      </c>
      <c r="BV1" t="s">
        <v>298</v>
      </c>
      <c r="BW1" t="s">
        <v>299</v>
      </c>
      <c r="BX1" t="s">
        <v>300</v>
      </c>
      <c r="BY1" t="s">
        <v>301</v>
      </c>
      <c r="BZ1" t="s">
        <v>302</v>
      </c>
      <c r="CA1" t="s">
        <v>303</v>
      </c>
      <c r="CB1" t="s">
        <v>304</v>
      </c>
      <c r="CC1" t="s">
        <v>305</v>
      </c>
      <c r="CD1" t="s">
        <v>306</v>
      </c>
      <c r="CE1" t="s">
        <v>307</v>
      </c>
      <c r="CF1" t="s">
        <v>308</v>
      </c>
      <c r="CG1" t="s">
        <v>309</v>
      </c>
      <c r="CH1" t="s">
        <v>310</v>
      </c>
      <c r="CI1" t="s">
        <v>311</v>
      </c>
      <c r="CJ1" t="s">
        <v>312</v>
      </c>
      <c r="CK1" t="s">
        <v>313</v>
      </c>
      <c r="CL1" t="s">
        <v>314</v>
      </c>
      <c r="CM1" t="s">
        <v>315</v>
      </c>
      <c r="CN1" t="s">
        <v>316</v>
      </c>
      <c r="CO1" t="s">
        <v>317</v>
      </c>
      <c r="CP1" t="s">
        <v>318</v>
      </c>
      <c r="CQ1" t="s">
        <v>319</v>
      </c>
      <c r="CR1" t="s">
        <v>320</v>
      </c>
      <c r="CS1" t="s">
        <v>321</v>
      </c>
      <c r="CT1" t="s">
        <v>322</v>
      </c>
    </row>
    <row r="2" spans="1:98">
      <c r="A2">
        <v>1</v>
      </c>
      <c r="B2" t="s">
        <v>1</v>
      </c>
      <c r="C2">
        <v>0.54595721487613602</v>
      </c>
      <c r="D2">
        <v>-0.31295200318893768</v>
      </c>
      <c r="E2">
        <v>0.48655579819010253</v>
      </c>
      <c r="F2">
        <v>4.2482399722176822E-2</v>
      </c>
      <c r="G2">
        <v>-0.74864221443120549</v>
      </c>
      <c r="H2">
        <v>1.3383708860746024</v>
      </c>
      <c r="I2">
        <v>0.15274334494619346</v>
      </c>
      <c r="J2">
        <v>0.59215940477221896</v>
      </c>
      <c r="K2">
        <v>-0.93443698545452314</v>
      </c>
      <c r="L2">
        <v>-0.53098877051889204</v>
      </c>
      <c r="M2">
        <v>-0.84920679416847777</v>
      </c>
      <c r="N2">
        <v>0.47882517167616712</v>
      </c>
      <c r="O2">
        <v>1.5019266759234151</v>
      </c>
      <c r="P2">
        <v>1.0996970559664421</v>
      </c>
      <c r="Q2">
        <v>0.18789821033005083</v>
      </c>
      <c r="R2">
        <v>0.17969463287470511</v>
      </c>
      <c r="S2">
        <v>0.39658050877906525</v>
      </c>
      <c r="T2">
        <v>1.1761575492043264</v>
      </c>
      <c r="U2">
        <v>1.8401206959462124</v>
      </c>
      <c r="V2">
        <v>0.61973249269737796</v>
      </c>
      <c r="W2">
        <v>-0.79260114888017874</v>
      </c>
      <c r="X2">
        <v>0.42715895631413314</v>
      </c>
      <c r="Y2">
        <v>0.30016436964375171</v>
      </c>
      <c r="Z2">
        <v>0.25312862172108819</v>
      </c>
      <c r="AA2">
        <v>2.1231753088748473</v>
      </c>
      <c r="AB2">
        <v>-0.68492918710522099</v>
      </c>
      <c r="AC2">
        <v>-0.61883467201990783</v>
      </c>
      <c r="AD2">
        <v>-9.6766002420278774E-2</v>
      </c>
      <c r="AE2">
        <v>0.88959822675709344</v>
      </c>
      <c r="AF2">
        <v>0.30447186670872206</v>
      </c>
      <c r="AG2">
        <v>1.4139912499533391</v>
      </c>
      <c r="AH2">
        <v>0.20515875539253159</v>
      </c>
      <c r="AI2">
        <v>0.49364408194891851</v>
      </c>
      <c r="AJ2">
        <v>0.48191329548930018</v>
      </c>
      <c r="AK2">
        <v>1.3468548029662575</v>
      </c>
      <c r="AL2">
        <v>1.9871238378708744</v>
      </c>
      <c r="AM2">
        <v>0.16970956304322993</v>
      </c>
      <c r="AN2">
        <v>-1.2584724329792629</v>
      </c>
      <c r="AO2">
        <v>-0.57923531448131893</v>
      </c>
      <c r="AP2">
        <v>0.28843045669422196</v>
      </c>
      <c r="AQ2">
        <v>0.48932177449447778</v>
      </c>
      <c r="AR2">
        <v>1.071072223914471</v>
      </c>
      <c r="AS2">
        <v>0.54737918255201023</v>
      </c>
      <c r="AT2">
        <v>-0.24815709201830849</v>
      </c>
      <c r="AU2">
        <v>-0.14652528038886503</v>
      </c>
      <c r="AV2">
        <v>0.17353634533732176</v>
      </c>
      <c r="AW2">
        <v>0.26770862856118072</v>
      </c>
      <c r="AX2">
        <v>0.76466957656806667</v>
      </c>
      <c r="AY2">
        <v>0.495159768610276</v>
      </c>
      <c r="AZ2">
        <v>1.6727180727760249E-2</v>
      </c>
      <c r="BA2">
        <v>-0.21449021466789508</v>
      </c>
      <c r="BB2">
        <v>-0.7587193010941462</v>
      </c>
      <c r="BC2">
        <v>0.5408532054313353</v>
      </c>
      <c r="BD2">
        <v>0.88586438443027937</v>
      </c>
      <c r="BE2">
        <v>0.51761062444197758</v>
      </c>
      <c r="BF2">
        <v>8.4892455752383356E-3</v>
      </c>
      <c r="BG2">
        <v>0.98404778418441641</v>
      </c>
      <c r="BH2">
        <v>9.7794398041650688E-2</v>
      </c>
      <c r="BI2">
        <v>0.20440976169262548</v>
      </c>
      <c r="BJ2">
        <v>1.1178722612742664</v>
      </c>
      <c r="BK2">
        <v>0.40418272010220857</v>
      </c>
      <c r="BL2">
        <v>-7.8014662730030437E-2</v>
      </c>
      <c r="BM2">
        <v>-0.51398912785051154</v>
      </c>
      <c r="BN2">
        <v>-0.32566231167583393</v>
      </c>
      <c r="BO2">
        <v>0.76571405349941113</v>
      </c>
      <c r="BP2">
        <v>0.79447737403044449</v>
      </c>
      <c r="BQ2">
        <v>0.28517785355401948</v>
      </c>
      <c r="BR2">
        <v>0.59556463437258067</v>
      </c>
      <c r="BS2">
        <v>0.44935843474140924</v>
      </c>
      <c r="BT2">
        <v>0.16138887216321507</v>
      </c>
      <c r="BU2">
        <v>0.37596726571771377</v>
      </c>
      <c r="BV2">
        <v>1.264566321496341</v>
      </c>
      <c r="BW2">
        <v>-0.11440638116134716</v>
      </c>
      <c r="BX2">
        <v>-0.30905690083097292</v>
      </c>
      <c r="BY2">
        <v>-9.4250798648953804E-2</v>
      </c>
      <c r="BZ2">
        <v>-0.25553587979090242</v>
      </c>
      <c r="CA2">
        <v>0.69196849501247382</v>
      </c>
      <c r="CB2">
        <v>0.83703770551140089</v>
      </c>
      <c r="CC2">
        <v>0.23634360279647382</v>
      </c>
      <c r="CD2">
        <v>0.26237950271739141</v>
      </c>
      <c r="CE2">
        <v>-0.73653186563175099</v>
      </c>
      <c r="CF2">
        <v>0.31514611319793939</v>
      </c>
      <c r="CG2">
        <v>0.62379258583999952</v>
      </c>
      <c r="CH2">
        <v>0.38111038057522251</v>
      </c>
      <c r="CI2">
        <v>0.40241659399622431</v>
      </c>
      <c r="CJ2">
        <v>-0.60011511135175111</v>
      </c>
      <c r="CK2">
        <v>-0.33654424011402284</v>
      </c>
      <c r="CL2">
        <v>0.42056942458368329</v>
      </c>
      <c r="CM2">
        <v>1.273485275951991</v>
      </c>
      <c r="CN2">
        <v>0.47368118893698075</v>
      </c>
      <c r="CO2">
        <v>-4.4119217431870528E-2</v>
      </c>
      <c r="CP2">
        <v>-9.6992665105422038E-2</v>
      </c>
      <c r="CQ2">
        <v>-0.32090246666214295</v>
      </c>
      <c r="CR2">
        <v>0.21917215224418474</v>
      </c>
      <c r="CS2">
        <v>-0.11634196085501536</v>
      </c>
      <c r="CT2">
        <v>0.41890526216832313</v>
      </c>
    </row>
    <row r="3" spans="1:98">
      <c r="A3">
        <v>2</v>
      </c>
      <c r="B3" t="s">
        <v>2</v>
      </c>
      <c r="C3">
        <v>0.90701023672492553</v>
      </c>
      <c r="D3">
        <v>0.6263582936866241</v>
      </c>
      <c r="E3">
        <v>0.46543446056204196</v>
      </c>
      <c r="F3">
        <v>0.24174466773647652</v>
      </c>
      <c r="G3">
        <v>-5.1316988088279114E-2</v>
      </c>
      <c r="H3">
        <v>0.43382329930481411</v>
      </c>
      <c r="I3">
        <v>0.72079409387055815</v>
      </c>
      <c r="J3">
        <v>0.18506384069645332</v>
      </c>
      <c r="K3">
        <v>-3.5507724482386482E-2</v>
      </c>
      <c r="L3">
        <v>0.40128178575771223</v>
      </c>
      <c r="M3">
        <v>0.13456942664971105</v>
      </c>
      <c r="N3">
        <v>0.5815847323030976</v>
      </c>
      <c r="O3">
        <v>1.4077028877032438</v>
      </c>
      <c r="P3">
        <v>1.1877115412195494</v>
      </c>
      <c r="Q3">
        <v>1.0852474592464745</v>
      </c>
      <c r="R3">
        <v>-0.12245897651661508</v>
      </c>
      <c r="S3">
        <v>-0.6604908675456489</v>
      </c>
      <c r="T3">
        <v>0.47387216982357483</v>
      </c>
      <c r="U3">
        <v>2.807276481373977</v>
      </c>
      <c r="V3">
        <v>0.83633573454879873</v>
      </c>
      <c r="W3">
        <v>-0.45623354584778397</v>
      </c>
      <c r="X3">
        <v>-0.24992085311069667</v>
      </c>
      <c r="Y3">
        <v>0.36006593399542375</v>
      </c>
      <c r="Z3">
        <v>0.499066891556188</v>
      </c>
      <c r="AA3">
        <v>1.1853856383305272</v>
      </c>
      <c r="AB3">
        <v>0.36796930972793351</v>
      </c>
      <c r="AC3">
        <v>0.29431320626502888</v>
      </c>
      <c r="AD3">
        <v>0.13385754791408466</v>
      </c>
      <c r="AE3">
        <v>0.49048733812326883</v>
      </c>
      <c r="AF3">
        <v>-0.27028925263360426</v>
      </c>
      <c r="AG3">
        <v>0.47226916165430399</v>
      </c>
      <c r="AH3">
        <v>0.67876957490997647</v>
      </c>
      <c r="AI3">
        <v>0.32994533955992278</v>
      </c>
      <c r="AJ3">
        <v>0.63215091971509096</v>
      </c>
      <c r="AK3">
        <v>1.7007927013908297</v>
      </c>
      <c r="AL3">
        <v>2.1310176005176595</v>
      </c>
      <c r="AM3">
        <v>-0.1705900329670329</v>
      </c>
      <c r="AN3">
        <v>-3.8636287244331324E-2</v>
      </c>
      <c r="AO3">
        <v>0.17261078329282586</v>
      </c>
      <c r="AP3">
        <v>0.43803829875397327</v>
      </c>
      <c r="AQ3">
        <v>0.35340158912124942</v>
      </c>
      <c r="AR3">
        <v>8.0178936180574922E-2</v>
      </c>
      <c r="AS3">
        <v>0.91793771377188804</v>
      </c>
      <c r="AT3">
        <v>0.31254465240175833</v>
      </c>
      <c r="AU3">
        <v>-0.13187417556549397</v>
      </c>
      <c r="AV3">
        <v>-0.64417350532529616</v>
      </c>
      <c r="AW3">
        <v>0.38371662249578886</v>
      </c>
      <c r="AX3">
        <v>1.0502290234530642</v>
      </c>
      <c r="AY3">
        <v>0.58135696546766091</v>
      </c>
      <c r="AZ3">
        <v>1.2568941517043797E-2</v>
      </c>
      <c r="BA3">
        <v>0.19084935468343112</v>
      </c>
      <c r="BB3">
        <v>-0.17477169228197198</v>
      </c>
      <c r="BC3">
        <v>9.1657492773156157E-2</v>
      </c>
      <c r="BD3">
        <v>0.34435982201392878</v>
      </c>
      <c r="BE3">
        <v>0.57136105285289229</v>
      </c>
      <c r="BF3">
        <v>0.50857718638430693</v>
      </c>
      <c r="BG3">
        <v>0.22903907416231828</v>
      </c>
      <c r="BH3">
        <v>-0.2121539335431688</v>
      </c>
      <c r="BI3">
        <v>0.36849238832910025</v>
      </c>
      <c r="BJ3">
        <v>0.67739293961959213</v>
      </c>
      <c r="BK3">
        <v>1.461194359872775</v>
      </c>
      <c r="BL3">
        <v>0.48293370491019338</v>
      </c>
      <c r="BM3">
        <v>-2.3356627676673902E-2</v>
      </c>
      <c r="BN3">
        <v>-0.13506622149658254</v>
      </c>
      <c r="BO3">
        <v>0.15687134243971279</v>
      </c>
      <c r="BP3">
        <v>-0.12105620538180872</v>
      </c>
      <c r="BQ3">
        <v>0.11645904373296379</v>
      </c>
      <c r="BR3">
        <v>0.30302191027602454</v>
      </c>
      <c r="BS3">
        <v>-0.4061686805988507</v>
      </c>
      <c r="BT3">
        <v>-0.10702528823173241</v>
      </c>
      <c r="BU3">
        <v>0.47550878938873442</v>
      </c>
      <c r="BV3">
        <v>1.0818048118598211</v>
      </c>
      <c r="BW3">
        <v>0.92848492989940912</v>
      </c>
      <c r="BX3">
        <v>0.58161953098543329</v>
      </c>
      <c r="BY3">
        <v>0.18908711142680001</v>
      </c>
      <c r="BZ3">
        <v>9.1289759198920351E-3</v>
      </c>
      <c r="CA3">
        <v>-8.3448055527590714E-2</v>
      </c>
      <c r="CB3">
        <v>0.33893044798622984</v>
      </c>
      <c r="CC3">
        <v>0.46790181294193989</v>
      </c>
      <c r="CD3">
        <v>0.22530925792558776</v>
      </c>
      <c r="CE3">
        <v>-0.55365414299519689</v>
      </c>
      <c r="CF3">
        <v>-8.9699487371608377E-2</v>
      </c>
      <c r="CG3">
        <v>0.29593198405126753</v>
      </c>
      <c r="CH3">
        <v>0.78629794504569972</v>
      </c>
      <c r="CI3">
        <v>0.60894705857563736</v>
      </c>
      <c r="CJ3">
        <v>-0.41391574320468472</v>
      </c>
      <c r="CK3">
        <v>0.25574176263620796</v>
      </c>
      <c r="CL3">
        <v>0.2812149196465219</v>
      </c>
      <c r="CM3">
        <v>0.22958954055469771</v>
      </c>
      <c r="CN3">
        <v>3.4688405155502977E-2</v>
      </c>
      <c r="CO3">
        <v>0.67313895807130653</v>
      </c>
      <c r="CP3">
        <v>0.44253511645195864</v>
      </c>
      <c r="CQ3">
        <v>-0.58494632260950308</v>
      </c>
      <c r="CR3">
        <v>9.8735493900714566E-2</v>
      </c>
      <c r="CS3">
        <v>2.6889877782965144E-2</v>
      </c>
      <c r="CT3">
        <v>0.71254722521443625</v>
      </c>
    </row>
    <row r="4" spans="1:98">
      <c r="A4">
        <v>3</v>
      </c>
      <c r="B4" t="s">
        <v>3</v>
      </c>
      <c r="C4">
        <v>2.8289083731637854</v>
      </c>
      <c r="D4">
        <v>-1.0747739542918078</v>
      </c>
      <c r="E4">
        <v>0.33787093698025572</v>
      </c>
      <c r="F4">
        <v>1.757604874164409</v>
      </c>
      <c r="G4">
        <v>-1.1483832904415459</v>
      </c>
      <c r="H4">
        <v>0.16398789712848139</v>
      </c>
      <c r="I4">
        <v>3.1659313131245259</v>
      </c>
      <c r="J4">
        <v>0.47157723003565799</v>
      </c>
      <c r="K4">
        <v>0.73641557503152377</v>
      </c>
      <c r="L4">
        <v>-1.3556349652134592</v>
      </c>
      <c r="M4">
        <v>-0.29644998762125008</v>
      </c>
      <c r="N4">
        <v>0.91235262222753022</v>
      </c>
      <c r="O4">
        <v>1.2558203300756077</v>
      </c>
      <c r="P4">
        <v>1.1846442991343187</v>
      </c>
      <c r="Q4">
        <v>1.7060049350468232</v>
      </c>
      <c r="R4">
        <v>0.65780593588797842</v>
      </c>
      <c r="S4">
        <v>-0.47293799367320588</v>
      </c>
      <c r="T4">
        <v>1.1040650913090255</v>
      </c>
      <c r="U4">
        <v>3.2458502362634478</v>
      </c>
      <c r="V4">
        <v>0.15322942796764938</v>
      </c>
      <c r="W4">
        <v>-0.89259471839158167</v>
      </c>
      <c r="X4">
        <v>0.14501533082351692</v>
      </c>
      <c r="Y4">
        <v>-0.88258422196859643</v>
      </c>
      <c r="Z4">
        <v>1.2496300522828907</v>
      </c>
      <c r="AA4">
        <v>3.7226176942275702</v>
      </c>
      <c r="AB4">
        <v>-1.2043066687217441</v>
      </c>
      <c r="AC4">
        <v>-1.4967164867952465</v>
      </c>
      <c r="AD4">
        <v>0.76385371623906018</v>
      </c>
      <c r="AE4">
        <v>-0.61463700560115964</v>
      </c>
      <c r="AF4">
        <v>0.45616815455351567</v>
      </c>
      <c r="AG4">
        <v>1.9956312255855702</v>
      </c>
      <c r="AH4">
        <v>0.83045127349259396</v>
      </c>
      <c r="AI4">
        <v>0.77242487833191209</v>
      </c>
      <c r="AJ4">
        <v>-0.47708715741501262</v>
      </c>
      <c r="AK4">
        <v>1.2756282345833148</v>
      </c>
      <c r="AL4">
        <v>2.810188266914504</v>
      </c>
      <c r="AM4">
        <v>1.1092311733051474</v>
      </c>
      <c r="AN4">
        <v>-1.2776908531833553</v>
      </c>
      <c r="AO4">
        <v>-1.0182476838536791</v>
      </c>
      <c r="AP4">
        <v>0.66922610878248356</v>
      </c>
      <c r="AQ4">
        <v>-8.3058773677902042E-2</v>
      </c>
      <c r="AR4">
        <v>0.16502639039341904</v>
      </c>
      <c r="AS4">
        <v>1.8356167325531469</v>
      </c>
      <c r="AT4">
        <v>1.1904887436072986</v>
      </c>
      <c r="AU4">
        <v>0.97223958984622438</v>
      </c>
      <c r="AV4">
        <v>-0.84286849511779893</v>
      </c>
      <c r="AW4">
        <v>-0.87649911829690286</v>
      </c>
      <c r="AX4">
        <v>1.4420992789503595</v>
      </c>
      <c r="AY4">
        <v>0.58673835284446252</v>
      </c>
      <c r="AZ4">
        <v>0.61521589888406947</v>
      </c>
      <c r="BA4">
        <v>-0.26985801406709253</v>
      </c>
      <c r="BB4">
        <v>-0.84399497792954081</v>
      </c>
      <c r="BC4">
        <v>0.39079467987339633</v>
      </c>
      <c r="BD4">
        <v>1.8958866529991791</v>
      </c>
      <c r="BE4">
        <v>1.5801188122243959</v>
      </c>
      <c r="BF4">
        <v>0.38419264801441422</v>
      </c>
      <c r="BG4">
        <v>0.16926465484885522</v>
      </c>
      <c r="BH4">
        <v>-0.10760898768364946</v>
      </c>
      <c r="BI4">
        <v>0.6091199540222636</v>
      </c>
      <c r="BJ4">
        <v>1.5765436198173166</v>
      </c>
      <c r="BK4">
        <v>1.7155236537260254</v>
      </c>
      <c r="BL4">
        <v>-0.81585462508275697</v>
      </c>
      <c r="BM4">
        <v>-0.2844860372550384</v>
      </c>
      <c r="BN4">
        <v>0.99207032202013323</v>
      </c>
      <c r="BO4">
        <v>-0.2899937829259458</v>
      </c>
      <c r="BP4">
        <v>1.4008589747271039</v>
      </c>
      <c r="BQ4">
        <v>-0.25121968979829878</v>
      </c>
      <c r="BR4">
        <v>-0.75069046489275593</v>
      </c>
      <c r="BS4">
        <v>-0.21521018407280046</v>
      </c>
      <c r="BT4">
        <v>6.0743721556244523E-2</v>
      </c>
      <c r="BU4">
        <v>0.16970632892743254</v>
      </c>
      <c r="BV4">
        <v>1.3910319703108298</v>
      </c>
      <c r="BW4">
        <v>0.97368799270372008</v>
      </c>
      <c r="BX4">
        <v>-0.63652495949388932</v>
      </c>
      <c r="BY4">
        <v>0.16025104658525802</v>
      </c>
      <c r="BZ4">
        <v>0.55376595602487644</v>
      </c>
      <c r="CA4">
        <v>-0.5309101639919378</v>
      </c>
      <c r="CB4">
        <v>1.6284934230835546</v>
      </c>
      <c r="CC4">
        <v>0.52072032978953686</v>
      </c>
      <c r="CD4">
        <v>-0.48741243647352217</v>
      </c>
      <c r="CE4">
        <v>-0.36991320053790799</v>
      </c>
      <c r="CF4">
        <v>-3.9582797316306539E-3</v>
      </c>
      <c r="CG4">
        <v>-0.13999670130298014</v>
      </c>
      <c r="CH4">
        <v>1.5057860980372872</v>
      </c>
      <c r="CI4">
        <v>1.0391689772327739</v>
      </c>
      <c r="CJ4">
        <v>-0.60242748903944765</v>
      </c>
      <c r="CK4">
        <v>-0.39389929191449014</v>
      </c>
      <c r="CL4">
        <v>0.8816127462334622</v>
      </c>
      <c r="CM4">
        <v>1.215732154535365</v>
      </c>
      <c r="CN4">
        <v>0.49255873109732562</v>
      </c>
      <c r="CO4">
        <v>0.16498783198888312</v>
      </c>
      <c r="CP4">
        <v>-0.18472002066232118</v>
      </c>
      <c r="CQ4">
        <v>0.22641222245478598</v>
      </c>
      <c r="CR4">
        <v>1.5566270549371986E-2</v>
      </c>
      <c r="CS4">
        <v>-0.90207049790396177</v>
      </c>
      <c r="CT4">
        <v>0.66065345189514346</v>
      </c>
    </row>
    <row r="5" spans="1:98">
      <c r="A5">
        <v>4</v>
      </c>
      <c r="B5" t="s">
        <v>4</v>
      </c>
      <c r="C5">
        <v>0.80153578116595181</v>
      </c>
      <c r="D5">
        <v>5.3528164837346459E-2</v>
      </c>
      <c r="E5">
        <v>-0.13343257837025169</v>
      </c>
      <c r="F5">
        <v>0.23092496969896459</v>
      </c>
      <c r="G5">
        <v>0.31425848396167133</v>
      </c>
      <c r="H5">
        <v>0.55868610120770601</v>
      </c>
      <c r="I5">
        <v>0.52313840992859184</v>
      </c>
      <c r="J5">
        <v>1.0668937334637141</v>
      </c>
      <c r="K5">
        <v>0.18341646220865204</v>
      </c>
      <c r="L5">
        <v>0.33022935594013703</v>
      </c>
      <c r="M5">
        <v>-1.2105654786953579E-2</v>
      </c>
      <c r="N5">
        <v>0.37377768132378364</v>
      </c>
      <c r="O5">
        <v>0.89676159984781734</v>
      </c>
      <c r="P5">
        <v>1.0626898537600571</v>
      </c>
      <c r="Q5">
        <v>1.0914618566364664</v>
      </c>
      <c r="R5">
        <v>-9.2688750306491041E-2</v>
      </c>
      <c r="S5">
        <v>-0.13068399231963568</v>
      </c>
      <c r="T5">
        <v>1.5010092016640719</v>
      </c>
      <c r="U5">
        <v>4.1370521436698837</v>
      </c>
      <c r="V5">
        <v>0.84507858079383436</v>
      </c>
      <c r="W5">
        <v>-0.55119163748580391</v>
      </c>
      <c r="X5">
        <v>0.13914810866078042</v>
      </c>
      <c r="Y5">
        <v>0.31635088975592307</v>
      </c>
      <c r="Z5">
        <v>0.11067192739948606</v>
      </c>
      <c r="AA5">
        <v>1.2385071681194848</v>
      </c>
      <c r="AB5">
        <v>0.7951491073019179</v>
      </c>
      <c r="AC5">
        <v>-6.3487053304034369E-2</v>
      </c>
      <c r="AD5">
        <v>0.18451328299871061</v>
      </c>
      <c r="AE5">
        <v>0.12831890831221937</v>
      </c>
      <c r="AF5">
        <v>0.37431511360697112</v>
      </c>
      <c r="AG5">
        <v>0.7961637409617639</v>
      </c>
      <c r="AH5">
        <v>0.9031690163485484</v>
      </c>
      <c r="AI5">
        <v>0.47926055850007199</v>
      </c>
      <c r="AJ5">
        <v>1.0566246420391723</v>
      </c>
      <c r="AK5">
        <v>1.3819800693390505</v>
      </c>
      <c r="AL5">
        <v>2.5085794084293456</v>
      </c>
      <c r="AM5">
        <v>-0.34220559871789291</v>
      </c>
      <c r="AN5">
        <v>-0.57596698892056208</v>
      </c>
      <c r="AO5">
        <v>0.35573037015277365</v>
      </c>
      <c r="AP5">
        <v>0.71270396641984757</v>
      </c>
      <c r="AQ5">
        <v>0.71987084111557742</v>
      </c>
      <c r="AR5">
        <v>0.60498898142378188</v>
      </c>
      <c r="AS5">
        <v>0.8252172834150473</v>
      </c>
      <c r="AT5">
        <v>0.71700739051447915</v>
      </c>
      <c r="AU5">
        <v>-7.6912596525302579E-2</v>
      </c>
      <c r="AV5">
        <v>-3.8441914882381134E-2</v>
      </c>
      <c r="AW5">
        <v>0.33337938750299667</v>
      </c>
      <c r="AX5">
        <v>0.99032450647500436</v>
      </c>
      <c r="AY5">
        <v>0.87535213693670233</v>
      </c>
      <c r="AZ5">
        <v>-0.19761779581828343</v>
      </c>
      <c r="BA5">
        <v>0.10190883530050154</v>
      </c>
      <c r="BB5">
        <v>-0.64222808361116268</v>
      </c>
      <c r="BC5">
        <v>0.29498627416115752</v>
      </c>
      <c r="BD5">
        <v>0.54551618214775388</v>
      </c>
      <c r="BE5">
        <v>0.43355203025747802</v>
      </c>
      <c r="BF5">
        <v>-6.7227053879281851E-2</v>
      </c>
      <c r="BG5">
        <v>0.35224393756789762</v>
      </c>
      <c r="BH5">
        <v>8.3346854424815042E-2</v>
      </c>
      <c r="BI5">
        <v>0.52005740682909973</v>
      </c>
      <c r="BJ5">
        <v>0.61155953339937508</v>
      </c>
      <c r="BK5">
        <v>0.71175528149753919</v>
      </c>
      <c r="BL5">
        <v>0.47219257638433376</v>
      </c>
      <c r="BM5">
        <v>8.7185484686824744E-2</v>
      </c>
      <c r="BN5">
        <v>6.2145727009199625E-2</v>
      </c>
      <c r="BO5">
        <v>0.5250244834743123</v>
      </c>
      <c r="BP5">
        <v>0.71847989023758885</v>
      </c>
      <c r="BQ5">
        <v>6.6166063113759499E-2</v>
      </c>
      <c r="BR5">
        <v>-8.217354504891361E-3</v>
      </c>
      <c r="BS5">
        <v>0.24807492651712781</v>
      </c>
      <c r="BT5">
        <v>-1.8062251097561433E-2</v>
      </c>
      <c r="BU5">
        <v>0.34581384321266118</v>
      </c>
      <c r="BV5">
        <v>0.69956677791827016</v>
      </c>
      <c r="BW5">
        <v>0.21732409798327357</v>
      </c>
      <c r="BX5">
        <v>0.24651321709192597</v>
      </c>
      <c r="BY5">
        <v>0.39034442059737717</v>
      </c>
      <c r="BZ5">
        <v>0.30504884670081722</v>
      </c>
      <c r="CA5">
        <v>9.5687869858074315E-2</v>
      </c>
      <c r="CB5">
        <v>0.37162130578962671</v>
      </c>
      <c r="CC5">
        <v>0.52046714840523478</v>
      </c>
      <c r="CD5">
        <v>0.19534931496696384</v>
      </c>
      <c r="CE5">
        <v>-3.619823421308066E-3</v>
      </c>
      <c r="CF5">
        <v>5.2317589966488498E-3</v>
      </c>
      <c r="CG5">
        <v>0.39513566985205362</v>
      </c>
      <c r="CH5">
        <v>0.62728124701458832</v>
      </c>
      <c r="CI5">
        <v>0.3489412762850197</v>
      </c>
      <c r="CJ5">
        <v>-4.6912774556151504E-4</v>
      </c>
      <c r="CK5">
        <v>7.6285741837778254E-2</v>
      </c>
      <c r="CL5">
        <v>0.46197514100283499</v>
      </c>
      <c r="CM5">
        <v>0.48567020154728358</v>
      </c>
      <c r="CN5">
        <v>0.5451087134583199</v>
      </c>
      <c r="CO5">
        <v>0.34330394381310025</v>
      </c>
      <c r="CP5">
        <v>0.41822634288986027</v>
      </c>
      <c r="CQ5">
        <v>-0.11937388803148208</v>
      </c>
      <c r="CR5">
        <v>0.12680788554348954</v>
      </c>
      <c r="CS5">
        <v>0.35717895842155567</v>
      </c>
      <c r="CT5">
        <v>0.21306765925717741</v>
      </c>
    </row>
    <row r="6" spans="1:98">
      <c r="A6">
        <v>5</v>
      </c>
      <c r="B6" t="s">
        <v>5</v>
      </c>
      <c r="C6">
        <v>0.93387831525417742</v>
      </c>
      <c r="D6">
        <v>-0.89213585967988784</v>
      </c>
      <c r="E6">
        <v>-0.12436190463136487</v>
      </c>
      <c r="F6">
        <v>2.6934974789982746E-2</v>
      </c>
      <c r="G6">
        <v>0.30458283907388584</v>
      </c>
      <c r="H6">
        <v>1.0411801287010247</v>
      </c>
      <c r="I6">
        <v>1.3652039876175026</v>
      </c>
      <c r="J6">
        <v>1.7657600503274029</v>
      </c>
      <c r="K6">
        <v>-0.14350586337399385</v>
      </c>
      <c r="L6">
        <v>0.20909920481895217</v>
      </c>
      <c r="M6">
        <v>-0.51217429772740797</v>
      </c>
      <c r="N6">
        <v>0.5764473480744492</v>
      </c>
      <c r="O6">
        <v>1.1733956424450742</v>
      </c>
      <c r="P6">
        <v>0.69161201568366248</v>
      </c>
      <c r="Q6">
        <v>0.71436436882446053</v>
      </c>
      <c r="R6">
        <v>0.25913085097941657</v>
      </c>
      <c r="S6">
        <v>-0.18119672913178286</v>
      </c>
      <c r="T6">
        <v>1.7243048198524846</v>
      </c>
      <c r="U6">
        <v>3.3972001049222378</v>
      </c>
      <c r="V6">
        <v>0.8227153754678751</v>
      </c>
      <c r="W6">
        <v>0.32357543950853884</v>
      </c>
      <c r="X6">
        <v>0.31002828073611877</v>
      </c>
      <c r="Y6">
        <v>-2.0264886651732983E-2</v>
      </c>
      <c r="Z6">
        <v>0.34647488455561426</v>
      </c>
      <c r="AA6">
        <v>1.0299999999999976</v>
      </c>
      <c r="AB6">
        <v>-0.23784355179703454</v>
      </c>
      <c r="AC6">
        <v>3.5320088300228036E-2</v>
      </c>
      <c r="AD6">
        <v>-4.4134522023131506E-2</v>
      </c>
      <c r="AE6">
        <v>-0.59166372306606041</v>
      </c>
      <c r="AF6">
        <v>0.38198454295106377</v>
      </c>
      <c r="AG6">
        <v>2.9203539823008828</v>
      </c>
      <c r="AH6">
        <v>0.67067927773001301</v>
      </c>
      <c r="AI6">
        <v>0.72599931670653817</v>
      </c>
      <c r="AJ6">
        <v>0.39006190112778061</v>
      </c>
      <c r="AK6">
        <v>2.1116648365571367</v>
      </c>
      <c r="AL6">
        <v>3.0275457027049368</v>
      </c>
      <c r="AM6">
        <v>-0.81894821356884862</v>
      </c>
      <c r="AN6">
        <v>-1.4571359184003874</v>
      </c>
      <c r="AO6">
        <v>0.18894274213421269</v>
      </c>
      <c r="AP6">
        <v>0.54936044604787515</v>
      </c>
      <c r="AQ6">
        <v>0.37511212590721765</v>
      </c>
      <c r="AR6">
        <v>0.8936550491510209</v>
      </c>
      <c r="AS6">
        <v>1.3849746356389359</v>
      </c>
      <c r="AT6">
        <v>1.9855452307203647</v>
      </c>
      <c r="AU6">
        <v>-0.21805155361731554</v>
      </c>
      <c r="AV6">
        <v>-0.51510184968390771</v>
      </c>
      <c r="AW6">
        <v>9.413979759944624E-2</v>
      </c>
      <c r="AX6">
        <v>0.79159808762441219</v>
      </c>
      <c r="AY6">
        <v>0.66874027993779617</v>
      </c>
      <c r="AZ6">
        <v>-0.24718059632320433</v>
      </c>
      <c r="BA6">
        <v>3.8717670744947696E-2</v>
      </c>
      <c r="BB6">
        <v>-0.84371855406765173</v>
      </c>
      <c r="BC6">
        <v>0.8821233411397289</v>
      </c>
      <c r="BD6">
        <v>1.3541747272305171</v>
      </c>
      <c r="BE6">
        <v>1.7407237746220883</v>
      </c>
      <c r="BF6">
        <v>0.51778478162989305</v>
      </c>
      <c r="BG6">
        <v>7.4654721911171507E-2</v>
      </c>
      <c r="BH6">
        <v>0.52965311450949848</v>
      </c>
      <c r="BI6">
        <v>5.936479667558725E-2</v>
      </c>
      <c r="BJ6">
        <v>0.14090774250963278</v>
      </c>
      <c r="BK6">
        <v>0.98496630378435146</v>
      </c>
      <c r="BL6">
        <v>0.21267233792900964</v>
      </c>
      <c r="BM6">
        <v>0.22685693377242355</v>
      </c>
      <c r="BN6">
        <v>-0.29935747663550893</v>
      </c>
      <c r="BO6">
        <v>0.55657268399853521</v>
      </c>
      <c r="BP6">
        <v>0.57534047046829961</v>
      </c>
      <c r="BQ6">
        <v>0.35481535119477048</v>
      </c>
      <c r="BR6">
        <v>0.19481925102822206</v>
      </c>
      <c r="BS6">
        <v>-4.3208987469389726E-2</v>
      </c>
      <c r="BT6">
        <v>-0.12247838616715745</v>
      </c>
      <c r="BU6">
        <v>0.17312270071414559</v>
      </c>
      <c r="BV6">
        <v>0.69849499531935422</v>
      </c>
      <c r="BW6">
        <v>0.98684210526316374</v>
      </c>
      <c r="BX6">
        <v>-0.29740829910777089</v>
      </c>
      <c r="BY6">
        <v>0.36931818181817899</v>
      </c>
      <c r="BZ6">
        <v>0.26181715256157201</v>
      </c>
      <c r="CA6">
        <v>0.32465241019126179</v>
      </c>
      <c r="CB6">
        <v>0.80900457263455294</v>
      </c>
      <c r="CC6">
        <v>0.87229588276342973</v>
      </c>
      <c r="CD6">
        <v>-1.7986855759252962</v>
      </c>
      <c r="CE6">
        <v>0.59175766114829553</v>
      </c>
      <c r="CF6">
        <v>-0.74234890398487963</v>
      </c>
      <c r="CG6">
        <v>0.19755873844633509</v>
      </c>
      <c r="CH6">
        <v>0.78867685374268692</v>
      </c>
      <c r="CI6">
        <v>0.88031859149024783</v>
      </c>
      <c r="CJ6">
        <v>-0.28395318235334699</v>
      </c>
      <c r="CK6">
        <v>-0.22919849979162743</v>
      </c>
      <c r="CL6">
        <v>0.54298642533936459</v>
      </c>
      <c r="CM6">
        <v>1.114726857301096</v>
      </c>
      <c r="CN6">
        <v>0.76006573541493871</v>
      </c>
      <c r="CO6">
        <v>0.56405028882093866</v>
      </c>
      <c r="CP6">
        <v>-0.86498175429111646</v>
      </c>
      <c r="CQ6">
        <v>0.64076346284935859</v>
      </c>
      <c r="CR6">
        <v>-0.55540503928473983</v>
      </c>
      <c r="CS6">
        <v>-0.26563138536983555</v>
      </c>
      <c r="CT6">
        <v>0.59414054497028701</v>
      </c>
    </row>
    <row r="7" spans="1:98">
      <c r="A7">
        <v>6</v>
      </c>
      <c r="B7" t="s">
        <v>6</v>
      </c>
      <c r="C7">
        <v>1.6460580726910479</v>
      </c>
      <c r="D7">
        <v>0.70188228234779881</v>
      </c>
      <c r="E7">
        <v>-0.57514481756915092</v>
      </c>
      <c r="F7">
        <v>1.3349468268650577</v>
      </c>
      <c r="G7">
        <v>-0.59206817635663045</v>
      </c>
      <c r="H7">
        <v>0.31778106487898583</v>
      </c>
      <c r="I7">
        <v>0.96848242024305531</v>
      </c>
      <c r="J7">
        <v>1.5366449344188737</v>
      </c>
      <c r="K7">
        <v>-1.1803843446644535</v>
      </c>
      <c r="L7">
        <v>0.11142213448633864</v>
      </c>
      <c r="M7">
        <v>0.40828364489737812</v>
      </c>
      <c r="N7">
        <v>0.54117805407394304</v>
      </c>
      <c r="O7">
        <v>0.64198309387366592</v>
      </c>
      <c r="P7">
        <v>-6.2990043691624198E-2</v>
      </c>
      <c r="Q7">
        <v>1.0718355778886135</v>
      </c>
      <c r="R7">
        <v>-0.16372242306957885</v>
      </c>
      <c r="S7">
        <v>-0.42298827570463882</v>
      </c>
      <c r="T7">
        <v>0.10921882004562011</v>
      </c>
      <c r="U7">
        <v>2.7760656774465264</v>
      </c>
      <c r="V7">
        <v>1.8919878182394934</v>
      </c>
      <c r="W7">
        <v>-3.4327138343715369</v>
      </c>
      <c r="X7">
        <v>0.52998299084701106</v>
      </c>
      <c r="Y7">
        <v>1.3453073073051991</v>
      </c>
      <c r="Z7">
        <v>1.5417661127150817</v>
      </c>
      <c r="AA7">
        <v>0.36000000000000476</v>
      </c>
      <c r="AB7">
        <v>-0.98183152872087787</v>
      </c>
      <c r="AC7">
        <v>0.30581039755350758</v>
      </c>
      <c r="AD7">
        <v>0.88691796008870671</v>
      </c>
      <c r="AE7">
        <v>-0.33882783882783762</v>
      </c>
      <c r="AF7">
        <v>0.45024349903519667</v>
      </c>
      <c r="AG7">
        <v>0.76838638858398589</v>
      </c>
      <c r="AH7">
        <v>-0.5174291938997766</v>
      </c>
      <c r="AI7">
        <v>2.7374760470855186E-2</v>
      </c>
      <c r="AJ7">
        <v>0.3557744937055185</v>
      </c>
      <c r="AK7">
        <v>0.62721570766293144</v>
      </c>
      <c r="AL7">
        <v>4.1192411924119154</v>
      </c>
      <c r="AM7">
        <v>-1.2667013708138164</v>
      </c>
      <c r="AN7">
        <v>-0.60632688927944045</v>
      </c>
      <c r="AO7">
        <v>0.75148085934046982</v>
      </c>
      <c r="AP7">
        <v>0.1491751491751403</v>
      </c>
      <c r="AQ7">
        <v>0.90247962849381302</v>
      </c>
      <c r="AR7">
        <v>0.71205279610977446</v>
      </c>
      <c r="AS7">
        <v>0.74150715640628473</v>
      </c>
      <c r="AT7">
        <v>0.5819924683327482</v>
      </c>
      <c r="AU7">
        <v>0.17018379850237686</v>
      </c>
      <c r="AV7">
        <v>4.9269452939193492E-2</v>
      </c>
      <c r="AW7">
        <v>0.17999966037798298</v>
      </c>
      <c r="AX7">
        <v>1.8899906771760344</v>
      </c>
      <c r="AY7">
        <v>-0.58226584594909259</v>
      </c>
      <c r="AZ7">
        <v>0.66934404283802706</v>
      </c>
      <c r="BA7">
        <v>0.14960106382979621</v>
      </c>
      <c r="BB7">
        <v>-0.32365145228215875</v>
      </c>
      <c r="BC7">
        <v>0.25809674465075982</v>
      </c>
      <c r="BD7">
        <v>1.0214250124563895</v>
      </c>
      <c r="BE7">
        <v>5.7542129058774094E-2</v>
      </c>
      <c r="BF7">
        <v>-0.20538941833717628</v>
      </c>
      <c r="BG7">
        <v>-0.40339178397956754</v>
      </c>
      <c r="BH7">
        <v>-0.42155728219540611</v>
      </c>
      <c r="BI7">
        <v>0.61426081182034409</v>
      </c>
      <c r="BJ7">
        <v>0.47025822951902718</v>
      </c>
      <c r="BK7">
        <v>1.280998521924781</v>
      </c>
      <c r="BL7">
        <v>0.32430679422732478</v>
      </c>
      <c r="BM7">
        <v>4.0407305640877134E-2</v>
      </c>
      <c r="BN7">
        <v>-0.12117295419661334</v>
      </c>
      <c r="BO7">
        <v>0.19411193788416714</v>
      </c>
      <c r="BP7">
        <v>1.8243461414271911</v>
      </c>
      <c r="BQ7">
        <v>1.0306009196131116</v>
      </c>
      <c r="BR7">
        <v>-0.97300690521028299</v>
      </c>
      <c r="BS7">
        <v>9.5087163232965288E-2</v>
      </c>
      <c r="BT7">
        <v>-0.35623812539581357</v>
      </c>
      <c r="BU7">
        <v>0.16683880193850698</v>
      </c>
      <c r="BV7">
        <v>0.78521573604060091</v>
      </c>
      <c r="BW7">
        <v>0.67679231919413052</v>
      </c>
      <c r="BX7">
        <v>-0.83639490346282264</v>
      </c>
      <c r="BY7">
        <v>0.33895632981240098</v>
      </c>
      <c r="BZ7">
        <v>-0.11784115012962726</v>
      </c>
      <c r="CA7">
        <v>0.70001573069058409</v>
      </c>
      <c r="CB7">
        <v>0.37491212996954015</v>
      </c>
      <c r="CC7">
        <v>0.14006692086219186</v>
      </c>
      <c r="CD7">
        <v>-2.3311834641381868E-2</v>
      </c>
      <c r="CE7">
        <v>-6.2179387533023434E-2</v>
      </c>
      <c r="CF7">
        <v>0.1477679265826648</v>
      </c>
      <c r="CG7">
        <v>0.22520773472081146</v>
      </c>
      <c r="CH7">
        <v>0.57337672400434858</v>
      </c>
      <c r="CI7">
        <v>0.1848998459167861</v>
      </c>
      <c r="CJ7">
        <v>-0.67671485696708666</v>
      </c>
      <c r="CK7">
        <v>9.2908021059145973E-2</v>
      </c>
      <c r="CL7">
        <v>0.49504950495049549</v>
      </c>
      <c r="CM7">
        <v>1.6394704433497775</v>
      </c>
      <c r="CN7">
        <v>0.30291556228698724</v>
      </c>
      <c r="CO7">
        <v>-2.2650056625139747E-2</v>
      </c>
      <c r="CP7">
        <v>0.70986255852591995</v>
      </c>
      <c r="CQ7">
        <v>-0.33743251349731551</v>
      </c>
      <c r="CR7">
        <v>2.2571665036497102E-2</v>
      </c>
      <c r="CS7">
        <v>0.23318790431774428</v>
      </c>
      <c r="CT7">
        <v>0.21013133208253976</v>
      </c>
    </row>
    <row r="8" spans="1:98">
      <c r="A8">
        <v>7</v>
      </c>
      <c r="B8" t="s">
        <v>7</v>
      </c>
      <c r="C8">
        <v>-0.37439043429317032</v>
      </c>
      <c r="D8">
        <v>-0.45108814428358457</v>
      </c>
      <c r="E8">
        <v>3.2515318936066073E-2</v>
      </c>
      <c r="F8">
        <v>1.4971611338304935</v>
      </c>
      <c r="G8">
        <v>0.56598019124836085</v>
      </c>
      <c r="H8">
        <v>1.620584805552272</v>
      </c>
      <c r="I8">
        <v>1.1980164310682051</v>
      </c>
      <c r="J8">
        <v>1.2256082566356019</v>
      </c>
      <c r="K8">
        <v>-0.42849698612887899</v>
      </c>
      <c r="L8">
        <v>-0.14897153289582521</v>
      </c>
      <c r="M8">
        <v>-0.6212128573588882</v>
      </c>
      <c r="N8">
        <v>0.87396376328490177</v>
      </c>
      <c r="O8">
        <v>-0.93425758982335072</v>
      </c>
      <c r="P8">
        <v>0.98047048108500512</v>
      </c>
      <c r="Q8">
        <v>1.593058279349524</v>
      </c>
      <c r="R8">
        <v>0.46724003515148382</v>
      </c>
      <c r="S8">
        <v>0.33098523638084298</v>
      </c>
      <c r="T8">
        <v>1.1428601151244555</v>
      </c>
      <c r="U8">
        <v>4.4782360834134227</v>
      </c>
      <c r="V8">
        <v>5.4859235450603228</v>
      </c>
      <c r="W8">
        <v>-4.0295663324329549</v>
      </c>
      <c r="X8">
        <v>-2.2030307468965504</v>
      </c>
      <c r="Y8">
        <v>-0.826378843188047</v>
      </c>
      <c r="Z8">
        <v>0.90511237069750283</v>
      </c>
      <c r="AA8">
        <v>-0.1453642957283896</v>
      </c>
      <c r="AB8">
        <v>0.54432168253306656</v>
      </c>
      <c r="AC8">
        <v>-9.9060081091040253E-2</v>
      </c>
      <c r="AD8">
        <v>0.26749682924018803</v>
      </c>
      <c r="AE8">
        <v>0.62326073457370512</v>
      </c>
      <c r="AF8">
        <v>-0.11199488023404536</v>
      </c>
      <c r="AG8">
        <v>1.7344347069995214</v>
      </c>
      <c r="AH8">
        <v>1.89379456152583</v>
      </c>
      <c r="AI8">
        <v>0.5893649427190395</v>
      </c>
      <c r="AJ8">
        <v>-0.71757735352205865</v>
      </c>
      <c r="AK8">
        <v>8.3990893618901552E-2</v>
      </c>
      <c r="AL8">
        <v>1.7424526843488497</v>
      </c>
      <c r="AM8">
        <v>0.10418927718687243</v>
      </c>
      <c r="AN8">
        <v>0.20382497072728434</v>
      </c>
      <c r="AO8">
        <v>0.40465679909980068</v>
      </c>
      <c r="AP8">
        <v>8.4053535636563481E-2</v>
      </c>
      <c r="AQ8">
        <v>0.15289202808044244</v>
      </c>
      <c r="AR8">
        <v>1.7136468210453781</v>
      </c>
      <c r="AS8">
        <v>1.7693315858453573</v>
      </c>
      <c r="AT8">
        <v>0.18902021062254803</v>
      </c>
      <c r="AU8">
        <v>0.25086038893724627</v>
      </c>
      <c r="AV8">
        <v>-0.26264088512045758</v>
      </c>
      <c r="AW8">
        <v>-0.51422410218130432</v>
      </c>
      <c r="AX8">
        <v>1.1463109629012314</v>
      </c>
      <c r="AY8">
        <v>0.92314032557181402</v>
      </c>
      <c r="AZ8">
        <v>4.695985952876125E-2</v>
      </c>
      <c r="BA8">
        <v>-7.3467888410416737E-2</v>
      </c>
      <c r="BB8">
        <v>-0.37782089247424544</v>
      </c>
      <c r="BC8">
        <v>-0.54940549405493311</v>
      </c>
      <c r="BD8">
        <v>1.3666721635883672</v>
      </c>
      <c r="BE8">
        <v>1.1530249110320412</v>
      </c>
      <c r="BF8">
        <v>1.2705560693176743</v>
      </c>
      <c r="BG8">
        <v>-0.17866359629966633</v>
      </c>
      <c r="BH8">
        <v>-1.0321374592315635</v>
      </c>
      <c r="BI8">
        <v>0.41796443283432794</v>
      </c>
      <c r="BJ8">
        <v>0.62833930322374609</v>
      </c>
      <c r="BK8">
        <v>0.67214190546267538</v>
      </c>
      <c r="BL8">
        <v>-3.7530864197565794E-2</v>
      </c>
      <c r="BM8">
        <v>0.30233569141999705</v>
      </c>
      <c r="BN8">
        <v>-0.26399259244666018</v>
      </c>
      <c r="BO8">
        <v>-0.2409876543209899</v>
      </c>
      <c r="BP8">
        <v>1.1979486367146519</v>
      </c>
      <c r="BQ8">
        <v>0.52046646317600587</v>
      </c>
      <c r="BR8">
        <v>-0.6189901506598483</v>
      </c>
      <c r="BS8">
        <v>0.17627702914446708</v>
      </c>
      <c r="BT8">
        <v>-0.31674031204785846</v>
      </c>
      <c r="BU8">
        <v>-0.14514357445473136</v>
      </c>
      <c r="BV8">
        <v>0.20035356511489688</v>
      </c>
      <c r="BW8">
        <v>0.5959382106170974</v>
      </c>
      <c r="BX8">
        <v>0.13640969678074821</v>
      </c>
      <c r="BY8">
        <v>0.31331491067605466</v>
      </c>
      <c r="BZ8">
        <v>0.66153219392011131</v>
      </c>
      <c r="CA8">
        <v>0.65911193339500684</v>
      </c>
      <c r="CB8">
        <v>1.1966302891059044</v>
      </c>
      <c r="CC8">
        <v>1.2524832087787319</v>
      </c>
      <c r="CD8">
        <v>0.4092157632154203</v>
      </c>
      <c r="CE8">
        <v>-0.88767306833407167</v>
      </c>
      <c r="CF8">
        <v>0.12204510035862537</v>
      </c>
      <c r="CG8">
        <v>0.42569949741204649</v>
      </c>
      <c r="CH8">
        <v>0.22221807249163117</v>
      </c>
      <c r="CI8">
        <v>0.5776038755356927</v>
      </c>
      <c r="CJ8">
        <v>-0.63171545016672548</v>
      </c>
      <c r="CK8">
        <v>-0.55556591286191059</v>
      </c>
      <c r="CL8">
        <v>-3.7494610149779728E-2</v>
      </c>
      <c r="CM8">
        <v>1.5884923388533423</v>
      </c>
      <c r="CN8">
        <v>0.2547629596809875</v>
      </c>
      <c r="CO8">
        <v>0.32777225352633721</v>
      </c>
      <c r="CP8">
        <v>0.34322002789810568</v>
      </c>
      <c r="CQ8">
        <v>4.2069835927649457E-2</v>
      </c>
      <c r="CR8">
        <v>-7.1305810509381118E-2</v>
      </c>
      <c r="CS8">
        <v>-0.57268319458423367</v>
      </c>
      <c r="CT8">
        <v>0.66983180596960779</v>
      </c>
    </row>
    <row r="9" spans="1:98">
      <c r="A9">
        <v>8</v>
      </c>
      <c r="B9" t="s">
        <v>8</v>
      </c>
      <c r="C9">
        <v>0.48261030498142343</v>
      </c>
      <c r="D9">
        <v>0.16713054818771056</v>
      </c>
      <c r="E9">
        <v>0.17725184452430653</v>
      </c>
      <c r="F9">
        <v>0.13320549915218916</v>
      </c>
      <c r="G9">
        <v>0.12290019386025364</v>
      </c>
      <c r="H9">
        <v>0.38149530363500439</v>
      </c>
      <c r="I9">
        <v>0.54623571962537643</v>
      </c>
      <c r="J9">
        <v>0.80711463331213373</v>
      </c>
      <c r="K9">
        <v>0.38617294134961622</v>
      </c>
      <c r="L9">
        <v>0.53357937123554855</v>
      </c>
      <c r="M9">
        <v>0.14380487880305548</v>
      </c>
      <c r="N9">
        <v>0.55381197842254704</v>
      </c>
      <c r="O9">
        <v>0.87777423723032211</v>
      </c>
      <c r="P9">
        <v>0.65651316691208716</v>
      </c>
      <c r="Q9">
        <v>0.41529315570261183</v>
      </c>
      <c r="R9">
        <v>-0.23800404286017374</v>
      </c>
      <c r="S9">
        <v>-7.8127096114544159E-2</v>
      </c>
      <c r="T9">
        <v>0.92739106036880958</v>
      </c>
      <c r="U9">
        <v>3.1621375973168053</v>
      </c>
      <c r="V9">
        <v>0.94798204568908861</v>
      </c>
      <c r="W9">
        <v>0.20954198853699868</v>
      </c>
      <c r="X9">
        <v>-3.5900262692012408E-2</v>
      </c>
      <c r="Y9">
        <v>0.14116548746510027</v>
      </c>
      <c r="Z9">
        <v>0.7793764528528202</v>
      </c>
      <c r="AA9">
        <v>1.0499999999999954</v>
      </c>
      <c r="AB9">
        <v>0.49661399548532881</v>
      </c>
      <c r="AC9">
        <v>0.18867924528302993</v>
      </c>
      <c r="AD9">
        <v>3.5871222311900652E-2</v>
      </c>
      <c r="AE9">
        <v>5.3787539220073732E-2</v>
      </c>
      <c r="AF9">
        <v>0.41214944897409733</v>
      </c>
      <c r="AG9">
        <v>1.1689122869634971</v>
      </c>
      <c r="AH9">
        <v>0.49391427059446436</v>
      </c>
      <c r="AI9">
        <v>0.15797788309637184</v>
      </c>
      <c r="AJ9">
        <v>0.40308447248509349</v>
      </c>
      <c r="AK9">
        <v>1.4313143655088068</v>
      </c>
      <c r="AL9">
        <v>2.7447943555326093</v>
      </c>
      <c r="AM9">
        <v>-0.41035089188510288</v>
      </c>
      <c r="AN9">
        <v>0.23545240497813147</v>
      </c>
      <c r="AO9">
        <v>0.19295302013422333</v>
      </c>
      <c r="AP9">
        <v>0.26793937871556484</v>
      </c>
      <c r="AQ9">
        <v>0.3423799582463527</v>
      </c>
      <c r="AR9">
        <v>0.34953395472703264</v>
      </c>
      <c r="AS9">
        <v>0.97031016752364696</v>
      </c>
      <c r="AT9">
        <v>0.50924024640657262</v>
      </c>
      <c r="AU9">
        <v>8.1719375663702465E-3</v>
      </c>
      <c r="AV9">
        <v>-4.9027618891961389E-2</v>
      </c>
      <c r="AW9">
        <v>0.1226291693917636</v>
      </c>
      <c r="AX9">
        <v>0.71854331673062433</v>
      </c>
      <c r="AY9">
        <v>0.2432103769760996</v>
      </c>
      <c r="AZ9">
        <v>-6.4698746461810952E-2</v>
      </c>
      <c r="BA9">
        <v>0.14566642388929019</v>
      </c>
      <c r="BB9">
        <v>-0.27474747474746097</v>
      </c>
      <c r="BC9">
        <v>0.19447370553438148</v>
      </c>
      <c r="BD9">
        <v>0.51758997169430998</v>
      </c>
      <c r="BE9">
        <v>0.64365596588624729</v>
      </c>
      <c r="BF9">
        <v>7.9942441442160117E-3</v>
      </c>
      <c r="BG9">
        <v>0.17585931254995302</v>
      </c>
      <c r="BH9">
        <v>0.24736674114267387</v>
      </c>
      <c r="BI9">
        <v>0.23879646581230762</v>
      </c>
      <c r="BJ9">
        <v>0.26999126498847836</v>
      </c>
      <c r="BK9">
        <v>0.98994218737624706</v>
      </c>
      <c r="BL9">
        <v>0.32936010037640795</v>
      </c>
      <c r="BM9">
        <v>4.689698296076461E-2</v>
      </c>
      <c r="BN9">
        <v>-2.3437500000000888E-2</v>
      </c>
      <c r="BO9">
        <v>0.49230288348831586</v>
      </c>
      <c r="BP9">
        <v>0.45878693623639943</v>
      </c>
      <c r="BQ9">
        <v>0.40250793405063323</v>
      </c>
      <c r="BR9">
        <v>0.13106159895148739</v>
      </c>
      <c r="BS9">
        <v>4.6196489066829827E-2</v>
      </c>
      <c r="BT9">
        <v>6.1566877020169386E-2</v>
      </c>
      <c r="BU9">
        <v>7.6911244423927272E-2</v>
      </c>
      <c r="BV9">
        <v>0.65324316015984429</v>
      </c>
      <c r="BW9">
        <v>0.427578834847675</v>
      </c>
      <c r="BX9">
        <v>0.37253858435337683</v>
      </c>
      <c r="BY9">
        <v>9.0895318891059951E-2</v>
      </c>
      <c r="BZ9">
        <v>6.0541849553508165E-2</v>
      </c>
      <c r="CA9">
        <v>0.45378913931326537</v>
      </c>
      <c r="CB9">
        <v>0.48185514229786008</v>
      </c>
      <c r="CC9">
        <v>0.26225086168139011</v>
      </c>
      <c r="CD9">
        <v>2.9893132052905003E-2</v>
      </c>
      <c r="CE9">
        <v>-0.12700784460215608</v>
      </c>
      <c r="CF9">
        <v>0.27678037103531228</v>
      </c>
      <c r="CG9">
        <v>0.29839612085040823</v>
      </c>
      <c r="CH9">
        <v>0.59501673484567696</v>
      </c>
      <c r="CI9">
        <v>0.2439926062846709</v>
      </c>
      <c r="CJ9">
        <v>0.25815016964154669</v>
      </c>
      <c r="CK9">
        <v>0.13977782682261797</v>
      </c>
      <c r="CL9">
        <v>0.4040552453717261</v>
      </c>
      <c r="CM9">
        <v>0.58535157679082683</v>
      </c>
      <c r="CN9">
        <v>0.47283043573143058</v>
      </c>
      <c r="CO9">
        <v>0.25340283811179365</v>
      </c>
      <c r="CP9">
        <v>0.16610096049685108</v>
      </c>
      <c r="CQ9">
        <v>-3.6049026676265861E-2</v>
      </c>
      <c r="CR9">
        <v>0.20915975477822091</v>
      </c>
      <c r="CS9">
        <v>0.18713113574204687</v>
      </c>
      <c r="CT9">
        <v>0.30172413793103203</v>
      </c>
    </row>
    <row r="10" spans="1:98">
      <c r="A10">
        <v>9</v>
      </c>
      <c r="B10" t="s">
        <v>9</v>
      </c>
      <c r="C10">
        <v>1.0906783226013461</v>
      </c>
      <c r="D10">
        <v>-1.2887099123011669</v>
      </c>
      <c r="E10">
        <v>0.5209424713107591</v>
      </c>
      <c r="F10">
        <v>5.3813038876304731E-2</v>
      </c>
      <c r="G10">
        <v>0.70232324102708077</v>
      </c>
      <c r="H10">
        <v>1.8529816234324814</v>
      </c>
      <c r="I10">
        <v>0.31294507978105734</v>
      </c>
      <c r="J10">
        <v>0.42088621538607374</v>
      </c>
      <c r="K10">
        <v>0.18342724949920175</v>
      </c>
      <c r="L10">
        <v>5.4028686129337089E-2</v>
      </c>
      <c r="M10">
        <v>-0.35588744968569896</v>
      </c>
      <c r="N10">
        <v>0.62280282717386282</v>
      </c>
      <c r="O10">
        <v>1.4611410077111975</v>
      </c>
      <c r="P10">
        <v>0.51658668895859794</v>
      </c>
      <c r="Q10">
        <v>9.6832151458703386E-2</v>
      </c>
      <c r="R10">
        <v>-7.5140099693071782E-2</v>
      </c>
      <c r="S10">
        <v>0.5601291023432875</v>
      </c>
      <c r="T10">
        <v>1.3337327034448787</v>
      </c>
      <c r="U10">
        <v>3.249553306931463</v>
      </c>
      <c r="V10">
        <v>1.1977795187275708</v>
      </c>
      <c r="W10">
        <v>-0.91736857191071497</v>
      </c>
      <c r="X10">
        <v>0.86378115980134673</v>
      </c>
      <c r="Y10">
        <v>-0.21335369492505585</v>
      </c>
      <c r="Z10">
        <v>0.39282729247305248</v>
      </c>
      <c r="AA10">
        <v>1.5154297024824182</v>
      </c>
      <c r="AB10">
        <v>-0.64932745038494</v>
      </c>
      <c r="AC10">
        <v>0.16721355688407158</v>
      </c>
      <c r="AD10">
        <v>0.10141714757541109</v>
      </c>
      <c r="AE10">
        <v>0.15959259060016606</v>
      </c>
      <c r="AF10">
        <v>0.20767688341449819</v>
      </c>
      <c r="AG10">
        <v>1.3176230972629321</v>
      </c>
      <c r="AH10">
        <v>0.18603584937266771</v>
      </c>
      <c r="AI10">
        <v>0.1777699551174905</v>
      </c>
      <c r="AJ10">
        <v>0.53763440860215006</v>
      </c>
      <c r="AK10">
        <v>2.1940861906259768</v>
      </c>
      <c r="AL10">
        <v>2.5539737505878568</v>
      </c>
      <c r="AM10">
        <v>-0.85541344983409706</v>
      </c>
      <c r="AN10">
        <v>-1.4791953984325201</v>
      </c>
      <c r="AO10">
        <v>-0.2526524236707961</v>
      </c>
      <c r="AP10">
        <v>0.27896389727968263</v>
      </c>
      <c r="AQ10">
        <v>1.1016580337409376</v>
      </c>
      <c r="AR10">
        <v>0.54693698408143643</v>
      </c>
      <c r="AS10">
        <v>1.5479408357537361</v>
      </c>
      <c r="AT10">
        <v>0.24634206828137994</v>
      </c>
      <c r="AU10">
        <v>-1.156117030049153</v>
      </c>
      <c r="AV10">
        <v>2.8365007591824032E-2</v>
      </c>
      <c r="AW10">
        <v>0.43452877397831546</v>
      </c>
      <c r="AX10">
        <v>0.96328713430380297</v>
      </c>
      <c r="AY10">
        <v>0.45484080571800423</v>
      </c>
      <c r="AZ10">
        <v>0.21697479817250898</v>
      </c>
      <c r="BA10">
        <v>0.20425003472248626</v>
      </c>
      <c r="BB10">
        <v>-1.3183963994814252</v>
      </c>
      <c r="BC10">
        <v>0.71220834159559931</v>
      </c>
      <c r="BD10">
        <v>1.035325774853546</v>
      </c>
      <c r="BE10">
        <v>1.1424534736431902</v>
      </c>
      <c r="BF10">
        <v>9.7139600041762364E-2</v>
      </c>
      <c r="BG10">
        <v>-0.15799942254020038</v>
      </c>
      <c r="BH10">
        <v>1.1246154216906223</v>
      </c>
      <c r="BI10">
        <v>0.51315862638716681</v>
      </c>
      <c r="BJ10">
        <v>0.30901029770891153</v>
      </c>
      <c r="BK10">
        <v>0.30727049257823769</v>
      </c>
      <c r="BL10">
        <v>-1.2677317498468343</v>
      </c>
      <c r="BM10">
        <v>0.35003977724741286</v>
      </c>
      <c r="BN10">
        <v>0.57158712541620638</v>
      </c>
      <c r="BO10">
        <v>0.29244606301386256</v>
      </c>
      <c r="BP10">
        <v>0.49594441649898346</v>
      </c>
      <c r="BQ10">
        <v>0.31439900518523967</v>
      </c>
      <c r="BR10">
        <v>-0.19412934159749318</v>
      </c>
      <c r="BS10">
        <v>-0.33745781777274608</v>
      </c>
      <c r="BT10">
        <v>0.10502884374214982</v>
      </c>
      <c r="BU10">
        <v>0.78923879171297617</v>
      </c>
      <c r="BV10">
        <v>1.3952115345773342</v>
      </c>
      <c r="BW10">
        <v>0.8450682643539098</v>
      </c>
      <c r="BX10">
        <v>-0.76505223171889902</v>
      </c>
      <c r="BY10">
        <v>0.59639559631903261</v>
      </c>
      <c r="BZ10">
        <v>0.21005045777302556</v>
      </c>
      <c r="CA10">
        <v>-8.8097028244216169E-2</v>
      </c>
      <c r="CB10">
        <v>1.3036174433895598</v>
      </c>
      <c r="CC10">
        <v>-0.67005822678432025</v>
      </c>
      <c r="CD10">
        <v>7.1008241488468293E-2</v>
      </c>
      <c r="CE10">
        <v>-0.47481373562918705</v>
      </c>
      <c r="CF10">
        <v>0.84266254057827616</v>
      </c>
      <c r="CG10">
        <v>0.1880335451844628</v>
      </c>
      <c r="CH10">
        <v>0.89411058143462618</v>
      </c>
      <c r="CI10">
        <v>-0.42709604452514371</v>
      </c>
      <c r="CJ10">
        <v>-0.28246476663028597</v>
      </c>
      <c r="CK10">
        <v>0.33122508318097488</v>
      </c>
      <c r="CL10">
        <v>0.59602945789700712</v>
      </c>
      <c r="CM10">
        <v>0.49968815894985141</v>
      </c>
      <c r="CN10">
        <v>1.0210037160989227</v>
      </c>
      <c r="CO10">
        <v>0.44318007298576045</v>
      </c>
      <c r="CP10">
        <v>-0.76668244202555691</v>
      </c>
      <c r="CQ10">
        <v>-0.25606785431279144</v>
      </c>
      <c r="CR10">
        <v>8.0916266376318546E-2</v>
      </c>
      <c r="CS10">
        <v>-0.19698205846251371</v>
      </c>
      <c r="CT10">
        <v>0.36601981073020795</v>
      </c>
    </row>
    <row r="11" spans="1:98">
      <c r="A11">
        <v>10</v>
      </c>
      <c r="B11" t="s">
        <v>10</v>
      </c>
      <c r="C11">
        <v>0.78767457908801575</v>
      </c>
      <c r="D11">
        <v>-2.8910563987682991E-3</v>
      </c>
      <c r="E11">
        <v>-3.5715283985238155E-2</v>
      </c>
      <c r="F11">
        <v>0.14654246709222551</v>
      </c>
      <c r="G11">
        <v>1.8601437395848741E-2</v>
      </c>
      <c r="H11">
        <v>0.5687624605003716</v>
      </c>
      <c r="I11">
        <v>0.93477533418784287</v>
      </c>
      <c r="J11">
        <v>1.0396994772600143</v>
      </c>
      <c r="K11">
        <v>1.4405428562747069E-2</v>
      </c>
      <c r="L11">
        <v>4.0782569024022663E-2</v>
      </c>
      <c r="M11">
        <v>-4.5567500486121126E-2</v>
      </c>
      <c r="N11">
        <v>0.32814891759040954</v>
      </c>
      <c r="O11">
        <v>1.0328206573006149</v>
      </c>
      <c r="P11">
        <v>0.78476880452453823</v>
      </c>
      <c r="Q11">
        <v>0.79785162980854363</v>
      </c>
      <c r="R11">
        <v>-0.14260609051368611</v>
      </c>
      <c r="S11">
        <v>0.1889702515531777</v>
      </c>
      <c r="T11">
        <v>1.486296830023015</v>
      </c>
      <c r="U11">
        <v>3.8366827049163277</v>
      </c>
      <c r="V11">
        <v>1.2631182084169579</v>
      </c>
      <c r="W11">
        <v>-0.70791517425650152</v>
      </c>
      <c r="X11">
        <v>-9.1332543376454467E-3</v>
      </c>
      <c r="Y11">
        <v>-0.1387359156992618</v>
      </c>
      <c r="Z11">
        <v>0.36619913339435151</v>
      </c>
      <c r="AA11">
        <v>0.97630899380356517</v>
      </c>
      <c r="AB11">
        <v>0.4559855581117267</v>
      </c>
      <c r="AC11">
        <v>0.17776324482838834</v>
      </c>
      <c r="AD11">
        <v>-0.32526028276370633</v>
      </c>
      <c r="AE11">
        <v>9.4467307374346277E-2</v>
      </c>
      <c r="AF11">
        <v>0.37891433149572773</v>
      </c>
      <c r="AG11">
        <v>0.86191175771086481</v>
      </c>
      <c r="AH11">
        <v>0.44432947510346654</v>
      </c>
      <c r="AI11">
        <v>0.25320534127586392</v>
      </c>
      <c r="AJ11">
        <v>0.32387909799458381</v>
      </c>
      <c r="AK11">
        <v>1.5932014193577482</v>
      </c>
      <c r="AL11">
        <v>2.1380568670254618</v>
      </c>
      <c r="AM11">
        <v>-0.37453681610871703</v>
      </c>
      <c r="AN11">
        <v>-0.2409035491880207</v>
      </c>
      <c r="AO11">
        <v>0.2122357440965672</v>
      </c>
      <c r="AP11">
        <v>0.21581975569433531</v>
      </c>
      <c r="AQ11">
        <v>0.41491854236586079</v>
      </c>
      <c r="AR11">
        <v>0.50974358533228958</v>
      </c>
      <c r="AS11">
        <v>0.79021399109961976</v>
      </c>
      <c r="AT11">
        <v>0.57105389576614929</v>
      </c>
      <c r="AU11">
        <v>-0.1775115110102643</v>
      </c>
      <c r="AV11">
        <v>-0.17755723516940103</v>
      </c>
      <c r="AW11">
        <v>0.1783598171115397</v>
      </c>
      <c r="AX11">
        <v>0.79000573483778425</v>
      </c>
      <c r="AY11">
        <v>0.58485274944712895</v>
      </c>
      <c r="AZ11">
        <v>-0.16841715301478821</v>
      </c>
      <c r="BA11">
        <v>0.1954216080501725</v>
      </c>
      <c r="BB11">
        <v>-0.36731687694451232</v>
      </c>
      <c r="BC11">
        <v>0.24410492766979708</v>
      </c>
      <c r="BD11">
        <v>0.71624578307580844</v>
      </c>
      <c r="BE11">
        <v>0.47621408282534361</v>
      </c>
      <c r="BF11">
        <v>-0.17449053009943594</v>
      </c>
      <c r="BG11">
        <v>0.21766882888796246</v>
      </c>
      <c r="BH11">
        <v>9.0636937177945853E-2</v>
      </c>
      <c r="BI11">
        <v>0.55272351514707996</v>
      </c>
      <c r="BJ11">
        <v>0.35391125803485579</v>
      </c>
      <c r="BK11">
        <v>0.77642019475345769</v>
      </c>
      <c r="BL11">
        <v>0.35408014450477587</v>
      </c>
      <c r="BM11">
        <v>8.4764797982250784E-2</v>
      </c>
      <c r="BN11">
        <v>0.16587949480681985</v>
      </c>
      <c r="BO11">
        <v>0.45094087164707641</v>
      </c>
      <c r="BP11">
        <v>0.88501917005490149</v>
      </c>
      <c r="BQ11">
        <v>5.7418747398507719E-3</v>
      </c>
      <c r="BR11">
        <v>-8.6140087780539609E-2</v>
      </c>
      <c r="BS11">
        <v>0.17852642262146112</v>
      </c>
      <c r="BT11">
        <v>-1.0517874367121927E-3</v>
      </c>
      <c r="BU11">
        <v>0.20219453321606018</v>
      </c>
      <c r="BV11">
        <v>0.56223013259264487</v>
      </c>
      <c r="BW11">
        <v>0.82654463704485703</v>
      </c>
      <c r="BX11">
        <v>0.36309027739522826</v>
      </c>
      <c r="BY11">
        <v>0.28952575441156814</v>
      </c>
      <c r="BZ11">
        <v>-4.2545517301040281E-2</v>
      </c>
      <c r="CA11">
        <v>0.28175054359536045</v>
      </c>
      <c r="CB11">
        <v>0.46813715622544549</v>
      </c>
      <c r="CC11">
        <v>0.37465878446982792</v>
      </c>
      <c r="CD11">
        <v>-1.0227933774331621E-2</v>
      </c>
      <c r="CE11">
        <v>-0.18045588066838425</v>
      </c>
      <c r="CF11">
        <v>0.28838671134996385</v>
      </c>
      <c r="CG11">
        <v>0.28283829148101347</v>
      </c>
      <c r="CH11">
        <v>0.5459376371347302</v>
      </c>
      <c r="CI11">
        <v>0.33524740366870365</v>
      </c>
      <c r="CJ11">
        <v>-4.5238160088867385E-2</v>
      </c>
      <c r="CK11">
        <v>9.898282521421109E-2</v>
      </c>
      <c r="CL11">
        <v>0.40901804574648981</v>
      </c>
      <c r="CM11">
        <v>0.84810956994205711</v>
      </c>
      <c r="CN11">
        <v>0.48453376753134769</v>
      </c>
      <c r="CO11">
        <v>0.38450698067844513</v>
      </c>
      <c r="CP11">
        <v>0.39439767982596408</v>
      </c>
      <c r="CQ11">
        <v>-0.23567436774599715</v>
      </c>
      <c r="CR11">
        <v>-6.5475642560297587E-2</v>
      </c>
      <c r="CS11">
        <v>0.21719067035537165</v>
      </c>
      <c r="CT11">
        <v>0.34734711495715942</v>
      </c>
    </row>
    <row r="12" spans="1:98">
      <c r="A12">
        <v>11</v>
      </c>
      <c r="B12" t="s">
        <v>11</v>
      </c>
      <c r="C12">
        <v>0.42242071670801629</v>
      </c>
      <c r="D12">
        <v>0.26170464142054595</v>
      </c>
      <c r="E12">
        <v>0.21841192334177695</v>
      </c>
      <c r="F12">
        <v>7.5910958934644057E-2</v>
      </c>
      <c r="G12">
        <v>0.37136114955822475</v>
      </c>
      <c r="H12">
        <v>0.67441292673926512</v>
      </c>
      <c r="I12">
        <v>0.70693441366136422</v>
      </c>
      <c r="J12">
        <v>1.0759037252834558</v>
      </c>
      <c r="K12">
        <v>-0.15575774246239238</v>
      </c>
      <c r="L12">
        <v>0.11491520353217322</v>
      </c>
      <c r="M12">
        <v>1.4210160999450494E-3</v>
      </c>
      <c r="N12">
        <v>0.39455997927244635</v>
      </c>
      <c r="O12">
        <v>1.0910314191835413</v>
      </c>
      <c r="P12">
        <v>0.81123002528122878</v>
      </c>
      <c r="Q12">
        <v>0.91685512710453221</v>
      </c>
      <c r="R12">
        <v>-0.33457382665880164</v>
      </c>
      <c r="S12">
        <v>-0.2642942803349646</v>
      </c>
      <c r="T12">
        <v>0.96364389897658498</v>
      </c>
      <c r="U12">
        <v>3.4080037444219613</v>
      </c>
      <c r="V12">
        <v>1.1461217516046229</v>
      </c>
      <c r="W12">
        <v>-0.72615415479347911</v>
      </c>
      <c r="X12">
        <v>0.20652672724974508</v>
      </c>
      <c r="Y12">
        <v>0.29879561955568068</v>
      </c>
      <c r="Z12">
        <v>0.25255963357655453</v>
      </c>
      <c r="AA12">
        <v>0.99399613824913136</v>
      </c>
      <c r="AB12">
        <v>0.32694269856654579</v>
      </c>
      <c r="AC12">
        <v>0.24787311065748163</v>
      </c>
      <c r="AD12">
        <v>-0.11731717073817371</v>
      </c>
      <c r="AE12">
        <v>0.23525530567787278</v>
      </c>
      <c r="AF12">
        <v>0.73364548067216262</v>
      </c>
      <c r="AG12">
        <v>0.71514006855866175</v>
      </c>
      <c r="AH12">
        <v>0.45422892344375576</v>
      </c>
      <c r="AI12">
        <v>0.22459991112291355</v>
      </c>
      <c r="AJ12">
        <v>0.51773760674880265</v>
      </c>
      <c r="AK12">
        <v>1.3623000861807455</v>
      </c>
      <c r="AL12">
        <v>2.248381129564736</v>
      </c>
      <c r="AM12">
        <v>-0.34772672697022111</v>
      </c>
      <c r="AN12">
        <v>-0.61983103173940401</v>
      </c>
      <c r="AO12">
        <v>0.16421267503179404</v>
      </c>
      <c r="AP12">
        <v>0.1707983743535868</v>
      </c>
      <c r="AQ12">
        <v>0.51049170998429538</v>
      </c>
      <c r="AR12">
        <v>0.6136312322307047</v>
      </c>
      <c r="AS12">
        <v>0.91554850933837084</v>
      </c>
      <c r="AT12">
        <v>0.28578431541597116</v>
      </c>
      <c r="AU12">
        <v>-0.1538519144756556</v>
      </c>
      <c r="AV12">
        <v>-3.9631992648614389E-2</v>
      </c>
      <c r="AW12">
        <v>0.22518927089947294</v>
      </c>
      <c r="AX12">
        <v>0.98559159559399312</v>
      </c>
      <c r="AY12">
        <v>0.47827821356059008</v>
      </c>
      <c r="AZ12">
        <v>-0.24059192590363265</v>
      </c>
      <c r="BA12">
        <v>0.38815964656593316</v>
      </c>
      <c r="BB12">
        <v>-0.45515729031624375</v>
      </c>
      <c r="BC12">
        <v>0.13017204812666439</v>
      </c>
      <c r="BD12">
        <v>0.40917828462649908</v>
      </c>
      <c r="BE12">
        <v>1.0015444874866608</v>
      </c>
      <c r="BF12">
        <v>-0.2800032326180979</v>
      </c>
      <c r="BG12">
        <v>8.9569224978869322E-2</v>
      </c>
      <c r="BH12">
        <v>5.0308107665042456E-2</v>
      </c>
      <c r="BI12">
        <v>0.56451796086878225</v>
      </c>
      <c r="BJ12">
        <v>0.20855573456681764</v>
      </c>
      <c r="BK12">
        <v>1.1606876280360279</v>
      </c>
      <c r="BL12">
        <v>0.51048076948836396</v>
      </c>
      <c r="BM12">
        <v>-0.1214904770073244</v>
      </c>
      <c r="BN12">
        <v>0.15111088147530261</v>
      </c>
      <c r="BO12">
        <v>0.58213253133734266</v>
      </c>
      <c r="BP12">
        <v>0.60582987085495699</v>
      </c>
      <c r="BQ12">
        <v>0.13808399068238053</v>
      </c>
      <c r="BR12">
        <v>-0.51452543597581002</v>
      </c>
      <c r="BS12">
        <v>0.19807142247909582</v>
      </c>
      <c r="BT12">
        <v>-5.6457698448986182E-2</v>
      </c>
      <c r="BU12">
        <v>0.28968159856064268</v>
      </c>
      <c r="BV12">
        <v>0.71194494579496226</v>
      </c>
      <c r="BW12">
        <v>0.88374704280440586</v>
      </c>
      <c r="BX12">
        <v>0.35659937231919958</v>
      </c>
      <c r="BY12">
        <v>-4.3052802678911206E-3</v>
      </c>
      <c r="BZ12">
        <v>4.1294929205459852E-3</v>
      </c>
      <c r="CA12">
        <v>-1.464032487443756E-2</v>
      </c>
      <c r="CB12">
        <v>0.70486825708748757</v>
      </c>
      <c r="CC12">
        <v>9.9612849708097251E-2</v>
      </c>
      <c r="CD12">
        <v>-0.2069303450507487</v>
      </c>
      <c r="CE12">
        <v>-8.2925112791620847E-3</v>
      </c>
      <c r="CF12">
        <v>0.29574410757131631</v>
      </c>
      <c r="CG12">
        <v>0.24030530391707661</v>
      </c>
      <c r="CH12">
        <v>0.43505812763622309</v>
      </c>
      <c r="CI12">
        <v>0.26122795621990047</v>
      </c>
      <c r="CJ12">
        <v>-0.29857982462192512</v>
      </c>
      <c r="CK12">
        <v>0.29767125602035982</v>
      </c>
      <c r="CL12">
        <v>0.44763007005779176</v>
      </c>
      <c r="CM12">
        <v>0.32630903282315771</v>
      </c>
      <c r="CN12">
        <v>0.60091025458681724</v>
      </c>
      <c r="CO12">
        <v>0.38723177298463085</v>
      </c>
      <c r="CP12">
        <v>0.33771468446983643</v>
      </c>
      <c r="CQ12">
        <v>-0.24955356674417617</v>
      </c>
      <c r="CR12">
        <v>1.9160925646866112E-2</v>
      </c>
      <c r="CS12">
        <v>0.20065358582761483</v>
      </c>
      <c r="CT12">
        <v>0.44209334488745355</v>
      </c>
    </row>
    <row r="13" spans="1:98">
      <c r="A13">
        <v>12</v>
      </c>
      <c r="B13" t="s">
        <v>12</v>
      </c>
      <c r="C13">
        <v>0.35207717892442592</v>
      </c>
      <c r="D13">
        <v>0.25506200938996137</v>
      </c>
      <c r="E13">
        <v>7.5074616824633011E-2</v>
      </c>
      <c r="F13">
        <v>0.16432701693902541</v>
      </c>
      <c r="G13">
        <v>0.14900296866056095</v>
      </c>
      <c r="H13">
        <v>0.58122784516108084</v>
      </c>
      <c r="I13">
        <v>0.62624622254079387</v>
      </c>
      <c r="J13">
        <v>1.2804374470446023</v>
      </c>
      <c r="K13">
        <v>2.1470824252789455E-2</v>
      </c>
      <c r="L13">
        <v>0.14684392694248594</v>
      </c>
      <c r="M13">
        <v>0.21326242937309559</v>
      </c>
      <c r="N13">
        <v>0.5493822890210831</v>
      </c>
      <c r="O13">
        <v>0.97294636456242145</v>
      </c>
      <c r="P13">
        <v>0.97249802434651311</v>
      </c>
      <c r="Q13">
        <v>0.88865096781527431</v>
      </c>
      <c r="R13">
        <v>-0.36106133015393338</v>
      </c>
      <c r="S13">
        <v>-0.20266378663205131</v>
      </c>
      <c r="T13">
        <v>0.68437756442574216</v>
      </c>
      <c r="U13">
        <v>2.9589445158545225</v>
      </c>
      <c r="V13">
        <v>0.97851276038647406</v>
      </c>
      <c r="W13">
        <v>-0.24025141093370062</v>
      </c>
      <c r="X13">
        <v>-6.2630090818693862E-2</v>
      </c>
      <c r="Y13">
        <v>0.18755180986971265</v>
      </c>
      <c r="Z13">
        <v>0.6041189282229853</v>
      </c>
      <c r="AA13">
        <v>1.0517977297895831</v>
      </c>
      <c r="AB13">
        <v>0.28019923664135415</v>
      </c>
      <c r="AC13">
        <v>0.23211362032888871</v>
      </c>
      <c r="AD13">
        <v>1.3607947041061053E-2</v>
      </c>
      <c r="AE13">
        <v>0.20349761854603354</v>
      </c>
      <c r="AF13">
        <v>0.36495234483149286</v>
      </c>
      <c r="AG13">
        <v>0.47916593038241917</v>
      </c>
      <c r="AH13">
        <v>0.37401870868543075</v>
      </c>
      <c r="AI13">
        <v>0.33060851056645468</v>
      </c>
      <c r="AJ13">
        <v>0.44151245415569029</v>
      </c>
      <c r="AK13">
        <v>1.3796731434899012</v>
      </c>
      <c r="AL13">
        <v>2.375798114423544</v>
      </c>
      <c r="AM13">
        <v>0.19555531471011633</v>
      </c>
      <c r="AN13">
        <v>-0.51671707667353406</v>
      </c>
      <c r="AO13">
        <v>0.30538201725318626</v>
      </c>
      <c r="AP13">
        <v>0.38884339779221566</v>
      </c>
      <c r="AQ13">
        <v>0.40055994335908007</v>
      </c>
      <c r="AR13">
        <v>0.44389739692680674</v>
      </c>
      <c r="AS13">
        <v>0.51137329930268649</v>
      </c>
      <c r="AT13">
        <v>0.35999779287259059</v>
      </c>
      <c r="AU13">
        <v>0.23973617103500988</v>
      </c>
      <c r="AV13">
        <v>-0.19258099109816795</v>
      </c>
      <c r="AW13">
        <v>6.2903955007742596E-2</v>
      </c>
      <c r="AX13">
        <v>0.84700686516507862</v>
      </c>
      <c r="AY13">
        <v>0.64614714353463665</v>
      </c>
      <c r="AZ13">
        <v>-9.5512044252532569E-2</v>
      </c>
      <c r="BA13">
        <v>4.0620664976720455E-2</v>
      </c>
      <c r="BB13">
        <v>-0.25565763188649671</v>
      </c>
      <c r="BC13">
        <v>0.13628241952867715</v>
      </c>
      <c r="BD13">
        <v>0.60040096705198387</v>
      </c>
      <c r="BE13">
        <v>0.76316139031709085</v>
      </c>
      <c r="BF13">
        <v>-4.4485481019251871E-2</v>
      </c>
      <c r="BG13">
        <v>0.159761352131782</v>
      </c>
      <c r="BH13">
        <v>-0.13542540604081221</v>
      </c>
      <c r="BI13">
        <v>0.33184260755205752</v>
      </c>
      <c r="BJ13">
        <v>0.55865994946693309</v>
      </c>
      <c r="BK13">
        <v>1.520722610013725</v>
      </c>
      <c r="BL13">
        <v>0.24792796001400497</v>
      </c>
      <c r="BM13">
        <v>-9.36961560414451E-2</v>
      </c>
      <c r="BN13">
        <v>0.29235935164557691</v>
      </c>
      <c r="BO13">
        <v>0.47887394197680955</v>
      </c>
      <c r="BP13">
        <v>0.49094616383968948</v>
      </c>
      <c r="BQ13">
        <v>0.14940554715521248</v>
      </c>
      <c r="BR13">
        <v>-0.24810290201205953</v>
      </c>
      <c r="BS13">
        <v>0.18277545228044811</v>
      </c>
      <c r="BT13">
        <v>2.1810080583528624E-2</v>
      </c>
      <c r="BU13">
        <v>0.22790057455619461</v>
      </c>
      <c r="BV13">
        <v>0.70638689008097888</v>
      </c>
      <c r="BW13">
        <v>0.6030766584608438</v>
      </c>
      <c r="BX13">
        <v>0.16179150164996603</v>
      </c>
      <c r="BY13">
        <v>5.8200837829014418E-2</v>
      </c>
      <c r="BZ13">
        <v>0.18456424238508795</v>
      </c>
      <c r="CA13">
        <v>0.17218219224575115</v>
      </c>
      <c r="CB13">
        <v>0.4217365319701516</v>
      </c>
      <c r="CC13">
        <v>6.561506240676529E-2</v>
      </c>
      <c r="CD13">
        <v>0.10996260474871455</v>
      </c>
      <c r="CE13">
        <v>-7.1467710230255221E-3</v>
      </c>
      <c r="CF13">
        <v>0.18517825921295916</v>
      </c>
      <c r="CG13">
        <v>0.26531090433374871</v>
      </c>
      <c r="CH13">
        <v>0.603696818428201</v>
      </c>
      <c r="CI13">
        <v>0.3422788015638778</v>
      </c>
      <c r="CJ13">
        <v>-0.18040408431764243</v>
      </c>
      <c r="CK13">
        <v>0.16460678296870146</v>
      </c>
      <c r="CL13">
        <v>0.41104760450554334</v>
      </c>
      <c r="CM13">
        <v>0.29172642152857087</v>
      </c>
      <c r="CN13">
        <v>0.12637960445600616</v>
      </c>
      <c r="CO13">
        <v>0.15756105172319845</v>
      </c>
      <c r="CP13">
        <v>0.12074384141056438</v>
      </c>
      <c r="CQ13">
        <v>-6.6480742636698675E-2</v>
      </c>
      <c r="CR13">
        <v>-2.4163936278376319E-2</v>
      </c>
      <c r="CS13">
        <v>0.23229683932495249</v>
      </c>
      <c r="CT13">
        <v>0.52991082347786289</v>
      </c>
    </row>
    <row r="14" spans="1:98">
      <c r="A14">
        <v>13</v>
      </c>
      <c r="B14" t="s">
        <v>13</v>
      </c>
      <c r="C14">
        <v>1.0189420889150647</v>
      </c>
      <c r="D14">
        <v>1.5678121604558948</v>
      </c>
      <c r="E14">
        <v>-0.43426454691132266</v>
      </c>
      <c r="F14">
        <v>0.43734993202653172</v>
      </c>
      <c r="G14">
        <v>0.72446425425409799</v>
      </c>
      <c r="H14">
        <v>0.25501815811994621</v>
      </c>
      <c r="I14">
        <v>1.4497594924016477</v>
      </c>
      <c r="J14">
        <v>1.3570101248472799</v>
      </c>
      <c r="K14">
        <v>-0.73947019923832347</v>
      </c>
      <c r="L14">
        <v>-1.3647885023062689</v>
      </c>
      <c r="M14">
        <v>0.79002702640607048</v>
      </c>
      <c r="N14">
        <v>1.0014863525388495</v>
      </c>
      <c r="O14">
        <v>0.1902433552348759</v>
      </c>
      <c r="P14">
        <v>1.0082972923107336</v>
      </c>
      <c r="Q14">
        <v>0.88393950785898845</v>
      </c>
      <c r="R14">
        <v>0.34959245837182795</v>
      </c>
      <c r="S14">
        <v>1.1091303340702519</v>
      </c>
      <c r="T14">
        <v>0.21959538267803946</v>
      </c>
      <c r="U14">
        <v>3.0186042945110625</v>
      </c>
      <c r="V14">
        <v>1.3966316351974539</v>
      </c>
      <c r="W14">
        <v>-0.61887481785740661</v>
      </c>
      <c r="X14">
        <v>0.63589493050459911</v>
      </c>
      <c r="Y14">
        <v>-0.70385254571699862</v>
      </c>
      <c r="Z14">
        <v>1.1247493903346673</v>
      </c>
      <c r="AA14">
        <v>0.33024811389994468</v>
      </c>
      <c r="AB14">
        <v>2.556165737356042</v>
      </c>
      <c r="AC14">
        <v>-0.6993901979974404</v>
      </c>
      <c r="AD14">
        <v>-1.5714265037614084E-2</v>
      </c>
      <c r="AE14">
        <v>0.49838593269515563</v>
      </c>
      <c r="AF14">
        <v>0.92008233687468355</v>
      </c>
      <c r="AG14">
        <v>1.4425073420116563</v>
      </c>
      <c r="AH14">
        <v>0.21841799710697885</v>
      </c>
      <c r="AI14">
        <v>0.2129279701780451</v>
      </c>
      <c r="AJ14">
        <v>-0.43462424182584281</v>
      </c>
      <c r="AK14">
        <v>1.3488278912763274</v>
      </c>
      <c r="AL14">
        <v>2.7329546506308144</v>
      </c>
      <c r="AM14">
        <v>1.136651026962876</v>
      </c>
      <c r="AN14">
        <v>0.3877542449990834</v>
      </c>
      <c r="AO14">
        <v>0.18222636888449717</v>
      </c>
      <c r="AP14">
        <v>0.46482848417321865</v>
      </c>
      <c r="AQ14">
        <v>0.49366155938863621</v>
      </c>
      <c r="AR14">
        <v>0.53648115736049107</v>
      </c>
      <c r="AS14">
        <v>2.3412888869496884</v>
      </c>
      <c r="AT14">
        <v>-0.83275879290475308</v>
      </c>
      <c r="AU14">
        <v>0.19819201225386163</v>
      </c>
      <c r="AV14">
        <v>-0.13405285862970739</v>
      </c>
      <c r="AW14">
        <v>-0.12165039444310688</v>
      </c>
      <c r="AX14">
        <v>1.0248408844960144</v>
      </c>
      <c r="AY14">
        <v>0.3225759358230107</v>
      </c>
      <c r="AZ14">
        <v>0.31838579433041136</v>
      </c>
      <c r="BA14">
        <v>-5.929255101817521E-2</v>
      </c>
      <c r="BB14">
        <v>-0.45744641605490743</v>
      </c>
      <c r="BC14">
        <v>1.4541639149847407</v>
      </c>
      <c r="BD14">
        <v>1.1148585123163191</v>
      </c>
      <c r="BE14">
        <v>0.85210969402107484</v>
      </c>
      <c r="BF14">
        <v>0.47148898087561175</v>
      </c>
      <c r="BG14">
        <v>-1.0039557387435671</v>
      </c>
      <c r="BH14">
        <v>-0.36546017576331025</v>
      </c>
      <c r="BI14">
        <v>7.0397288400747549E-2</v>
      </c>
      <c r="BJ14">
        <v>0.91126411026358767</v>
      </c>
      <c r="BK14">
        <v>1.807830568109936</v>
      </c>
      <c r="BL14">
        <v>0.32836681172367932</v>
      </c>
      <c r="BM14">
        <v>-0.23830219452883883</v>
      </c>
      <c r="BN14">
        <v>0.27555443452602635</v>
      </c>
      <c r="BO14">
        <v>0.30402852148185833</v>
      </c>
      <c r="BP14">
        <v>1.2392232124760261</v>
      </c>
      <c r="BQ14">
        <v>-0.17848437583062315</v>
      </c>
      <c r="BR14">
        <v>0.14430055306713374</v>
      </c>
      <c r="BS14">
        <v>0.32297793691267174</v>
      </c>
      <c r="BT14">
        <v>-0.25567832576374183</v>
      </c>
      <c r="BU14">
        <v>-0.2688846826188418</v>
      </c>
      <c r="BV14">
        <v>0.55673593222798079</v>
      </c>
      <c r="BW14">
        <v>0.4610866853115736</v>
      </c>
      <c r="BX14">
        <v>0.23220682905806811</v>
      </c>
      <c r="BY14">
        <v>0.56254443865926262</v>
      </c>
      <c r="BZ14">
        <v>0.14268869368860848</v>
      </c>
      <c r="CA14">
        <v>0.33861820866467607</v>
      </c>
      <c r="CB14">
        <v>1.3595423941420437</v>
      </c>
      <c r="CC14">
        <v>0.50617412171138909</v>
      </c>
      <c r="CD14">
        <v>-0.52483588680948268</v>
      </c>
      <c r="CE14">
        <v>-0.2264053974259439</v>
      </c>
      <c r="CF14">
        <v>-0.35887310884722412</v>
      </c>
      <c r="CG14">
        <v>0.17153102022187117</v>
      </c>
      <c r="CH14">
        <v>1.133932380209357</v>
      </c>
      <c r="CI14">
        <v>0.6582693801595374</v>
      </c>
      <c r="CJ14">
        <v>0.51913760382347185</v>
      </c>
      <c r="CK14">
        <v>-0.26015972272520616</v>
      </c>
      <c r="CL14">
        <v>0.21344740146078678</v>
      </c>
      <c r="CM14">
        <v>0.61648740132713709</v>
      </c>
      <c r="CN14">
        <v>0.55562698357229934</v>
      </c>
      <c r="CO14">
        <v>-6.1595629203869962E-2</v>
      </c>
      <c r="CP14">
        <v>-0.33502980549581229</v>
      </c>
      <c r="CQ14">
        <v>0.20725449317724465</v>
      </c>
      <c r="CR14">
        <v>4.0876142100154667E-2</v>
      </c>
      <c r="CS14">
        <v>-0.12789164225195382</v>
      </c>
      <c r="CT14">
        <v>0.32713450074610684</v>
      </c>
    </row>
    <row r="15" spans="1:98">
      <c r="A15">
        <v>14</v>
      </c>
      <c r="B15" t="s">
        <v>14</v>
      </c>
      <c r="C15">
        <v>2.9110672152566908</v>
      </c>
      <c r="D15">
        <v>-0.30818863040537048</v>
      </c>
      <c r="E15">
        <v>-0.14073979774591461</v>
      </c>
      <c r="F15">
        <v>-1.7264937851957374E-2</v>
      </c>
      <c r="G15">
        <v>-0.28258220048239524</v>
      </c>
      <c r="H15">
        <v>0.5834003835467616</v>
      </c>
      <c r="I15">
        <v>0.86946664221114744</v>
      </c>
      <c r="J15">
        <v>0.69967216523501019</v>
      </c>
      <c r="K15">
        <v>-0.20278386819357896</v>
      </c>
      <c r="L15">
        <v>-2.7914182820187872E-2</v>
      </c>
      <c r="M15">
        <v>0.91272909803223889</v>
      </c>
      <c r="N15">
        <v>0.85037232211493397</v>
      </c>
      <c r="O15">
        <v>1.1390451502770071</v>
      </c>
      <c r="P15">
        <v>0.42873148078090839</v>
      </c>
      <c r="Q15">
        <v>0.18766937033705133</v>
      </c>
      <c r="R15">
        <v>3.7033205818204351E-2</v>
      </c>
      <c r="S15">
        <v>-0.63993632774368425</v>
      </c>
      <c r="T15">
        <v>0.40237192671328526</v>
      </c>
      <c r="U15">
        <v>2.2400216295134223</v>
      </c>
      <c r="V15">
        <v>1.9845326377610606</v>
      </c>
      <c r="W15">
        <v>-0.59848932289937595</v>
      </c>
      <c r="X15">
        <v>-0.2137686995969057</v>
      </c>
      <c r="Y15">
        <v>0.61298894642867197</v>
      </c>
      <c r="Z15">
        <v>1.2325427427705815</v>
      </c>
      <c r="AA15">
        <v>0.76543838079357052</v>
      </c>
      <c r="AB15">
        <v>-0.26847984984832429</v>
      </c>
      <c r="AC15">
        <v>-0.34792584332655752</v>
      </c>
      <c r="AD15">
        <v>0.53241617063091162</v>
      </c>
      <c r="AE15">
        <v>1.0360813432633398</v>
      </c>
      <c r="AF15">
        <v>0.80482283710725522</v>
      </c>
      <c r="AG15">
        <v>0.67295549150681033</v>
      </c>
      <c r="AH15">
        <v>7.3331321730929488E-3</v>
      </c>
      <c r="AI15">
        <v>0.19695829556847233</v>
      </c>
      <c r="AJ15">
        <v>0.53602674375150539</v>
      </c>
      <c r="AK15">
        <v>1.4517752504896952</v>
      </c>
      <c r="AL15">
        <v>1.6855363222491482</v>
      </c>
      <c r="AM15">
        <v>0.17738484877753979</v>
      </c>
      <c r="AN15">
        <v>-5.8311529055332656E-3</v>
      </c>
      <c r="AO15">
        <v>-0.29076632168478778</v>
      </c>
      <c r="AP15">
        <v>0.38154213901011591</v>
      </c>
      <c r="AQ15">
        <v>0.34876852291974014</v>
      </c>
      <c r="AR15">
        <v>0.76369272017171586</v>
      </c>
      <c r="AS15">
        <v>1.1208545581818052</v>
      </c>
      <c r="AT15">
        <v>0.11407577745856656</v>
      </c>
      <c r="AU15">
        <v>0.55997989324483299</v>
      </c>
      <c r="AV15">
        <v>0.19933145228401283</v>
      </c>
      <c r="AW15">
        <v>0.4317060975759901</v>
      </c>
      <c r="AX15">
        <v>1.2431636856317319</v>
      </c>
      <c r="AY15">
        <v>0.44090832836010119</v>
      </c>
      <c r="AZ15">
        <v>0.14517428306850544</v>
      </c>
      <c r="BA15">
        <v>0.14091731319845202</v>
      </c>
      <c r="BB15">
        <v>2.5664702133809669E-2</v>
      </c>
      <c r="BC15">
        <v>0.26433319739991301</v>
      </c>
      <c r="BD15">
        <v>1.0486649123580882</v>
      </c>
      <c r="BE15">
        <v>0.60052341718028757</v>
      </c>
      <c r="BF15">
        <v>2.7048364618398324E-2</v>
      </c>
      <c r="BG15">
        <v>6.9878358110253558E-2</v>
      </c>
      <c r="BH15">
        <v>-0.32314231960428597</v>
      </c>
      <c r="BI15">
        <v>0.23894176338055129</v>
      </c>
      <c r="BJ15">
        <v>0.83722140819002533</v>
      </c>
      <c r="BK15">
        <v>0.92942676674732105</v>
      </c>
      <c r="BL15">
        <v>0.21253632824156377</v>
      </c>
      <c r="BM15">
        <v>2.2841600067202705E-2</v>
      </c>
      <c r="BN15">
        <v>0.25576749936346843</v>
      </c>
      <c r="BO15">
        <v>0.2896749116496844</v>
      </c>
      <c r="BP15">
        <v>0.96227194337683564</v>
      </c>
      <c r="BQ15">
        <v>0.46294931604824452</v>
      </c>
      <c r="BR15">
        <v>6.8978262066865526E-3</v>
      </c>
      <c r="BS15">
        <v>5.3583147816915755E-2</v>
      </c>
      <c r="BT15">
        <v>-0.4234968741897327</v>
      </c>
      <c r="BU15">
        <v>8.0595830509011535E-2</v>
      </c>
      <c r="BV15">
        <v>0.81341397438705609</v>
      </c>
      <c r="BW15">
        <v>0.29725009101844169</v>
      </c>
      <c r="BX15">
        <v>-0.1456573880919243</v>
      </c>
      <c r="BY15">
        <v>0.35764446510038184</v>
      </c>
      <c r="BZ15">
        <v>0.11569922887559869</v>
      </c>
      <c r="CA15">
        <v>0.15973587350179841</v>
      </c>
      <c r="CB15">
        <v>0.93717388675673696</v>
      </c>
      <c r="CC15">
        <v>-4.1928742278674047E-2</v>
      </c>
      <c r="CD15">
        <v>2.2811149364687644E-2</v>
      </c>
      <c r="CE15">
        <v>-6.2728940495104801E-2</v>
      </c>
      <c r="CF15">
        <v>0.10478177683699297</v>
      </c>
      <c r="CG15">
        <v>0.16395274054703535</v>
      </c>
      <c r="CH15">
        <v>0.69452817903394859</v>
      </c>
      <c r="CI15">
        <v>0.8128268071688094</v>
      </c>
      <c r="CJ15">
        <v>-0.11729589894935444</v>
      </c>
      <c r="CK15">
        <v>0.25161520810281779</v>
      </c>
      <c r="CL15">
        <v>0.93459052539024423</v>
      </c>
      <c r="CM15">
        <v>0.90228524083464379</v>
      </c>
      <c r="CN15">
        <v>0.26094670708260992</v>
      </c>
      <c r="CO15">
        <v>-6.68457286741031E-2</v>
      </c>
      <c r="CP15">
        <v>2.6397748683737454E-2</v>
      </c>
      <c r="CQ15">
        <v>9.7815375899035217E-3</v>
      </c>
      <c r="CR15">
        <v>0.16283214634849053</v>
      </c>
      <c r="CS15">
        <v>0.22976004021888485</v>
      </c>
      <c r="CT15">
        <v>0.53616393681394925</v>
      </c>
    </row>
    <row r="16" spans="1:98">
      <c r="A16">
        <v>15</v>
      </c>
      <c r="B16" t="s">
        <v>15</v>
      </c>
      <c r="C16">
        <v>2.2808621980643151</v>
      </c>
      <c r="D16">
        <v>-4.6817236744056689E-2</v>
      </c>
      <c r="E16">
        <v>0.16695099140400238</v>
      </c>
      <c r="F16">
        <v>-0.11312365423787885</v>
      </c>
      <c r="G16">
        <v>-7.7591366056339872E-2</v>
      </c>
      <c r="H16">
        <v>0.6871605083564436</v>
      </c>
      <c r="I16">
        <v>0.77708632958894963</v>
      </c>
      <c r="J16">
        <v>0.5651889647153352</v>
      </c>
      <c r="K16">
        <v>-0.20999009478200881</v>
      </c>
      <c r="L16">
        <v>-6.822518358639007E-2</v>
      </c>
      <c r="M16">
        <v>0.42013025959035666</v>
      </c>
      <c r="N16">
        <v>1.3341206466664701</v>
      </c>
      <c r="O16">
        <v>2.1821422144097324</v>
      </c>
      <c r="P16">
        <v>-6.2202116016873976E-2</v>
      </c>
      <c r="Q16">
        <v>0.48609532923555854</v>
      </c>
      <c r="R16">
        <v>0.13898685594706528</v>
      </c>
      <c r="S16">
        <v>-0.50045530322154752</v>
      </c>
      <c r="T16">
        <v>0.91643795210500922</v>
      </c>
      <c r="U16">
        <v>2.3359767237542295</v>
      </c>
      <c r="V16">
        <v>1.3854991177405962</v>
      </c>
      <c r="W16">
        <v>-1.3780611321948522</v>
      </c>
      <c r="X16">
        <v>-0.28150242434165085</v>
      </c>
      <c r="Y16">
        <v>0.15521566362206585</v>
      </c>
      <c r="Z16">
        <v>1.280569840671264</v>
      </c>
      <c r="AA16">
        <v>1.2029701007589155</v>
      </c>
      <c r="AB16">
        <v>-0.10843351925590161</v>
      </c>
      <c r="AC16">
        <v>-2.9057934096099469E-2</v>
      </c>
      <c r="AD16">
        <v>0.41333160898420207</v>
      </c>
      <c r="AE16">
        <v>0.69115109812687425</v>
      </c>
      <c r="AF16">
        <v>0.94931859542386476</v>
      </c>
      <c r="AG16">
        <v>0.3230399628660896</v>
      </c>
      <c r="AH16">
        <v>-0.25197263939776837</v>
      </c>
      <c r="AI16">
        <v>0.46033785689660878</v>
      </c>
      <c r="AJ16">
        <v>0.35590075210865102</v>
      </c>
      <c r="AK16">
        <v>1.0642888140870665</v>
      </c>
      <c r="AL16">
        <v>1.8028736721139582</v>
      </c>
      <c r="AM16">
        <v>0.72599953348457813</v>
      </c>
      <c r="AN16">
        <v>-0.70156872061798436</v>
      </c>
      <c r="AO16">
        <v>-6.4526185668656311E-2</v>
      </c>
      <c r="AP16">
        <v>0.23445142115769979</v>
      </c>
      <c r="AQ16">
        <v>0.83379977224913304</v>
      </c>
      <c r="AR16">
        <v>0.94486342667918777</v>
      </c>
      <c r="AS16">
        <v>0.92215324738735838</v>
      </c>
      <c r="AT16">
        <v>-0.2824205259245649</v>
      </c>
      <c r="AU16">
        <v>-0.20196381844689304</v>
      </c>
      <c r="AV16">
        <v>0.47377594115030064</v>
      </c>
      <c r="AW16">
        <v>0.72768955044382189</v>
      </c>
      <c r="AX16">
        <v>1.0465710108225279</v>
      </c>
      <c r="AY16">
        <v>0.35712884562568714</v>
      </c>
      <c r="AZ16">
        <v>-0.42254541357134023</v>
      </c>
      <c r="BA16">
        <v>-0.14779678865289858</v>
      </c>
      <c r="BB16">
        <v>-0.35095874760340262</v>
      </c>
      <c r="BC16">
        <v>0.16687187187767183</v>
      </c>
      <c r="BD16">
        <v>0.81257957522036239</v>
      </c>
      <c r="BE16">
        <v>0.30211758108278364</v>
      </c>
      <c r="BF16">
        <v>0.27428335739327903</v>
      </c>
      <c r="BG16">
        <v>-9.2091762700319268E-2</v>
      </c>
      <c r="BH16">
        <v>-0.44155588695438119</v>
      </c>
      <c r="BI16">
        <v>0.35460463363841122</v>
      </c>
      <c r="BJ16">
        <v>1.2878390721972721</v>
      </c>
      <c r="BK16">
        <v>0.87073461523250462</v>
      </c>
      <c r="BL16">
        <v>0.27324975632709858</v>
      </c>
      <c r="BM16">
        <v>0.58143367421612524</v>
      </c>
      <c r="BN16">
        <v>0.17728743558613758</v>
      </c>
      <c r="BO16">
        <v>0.34496561986805396</v>
      </c>
      <c r="BP16">
        <v>0.93752071960571115</v>
      </c>
      <c r="BQ16">
        <v>-4.9265182434421462E-2</v>
      </c>
      <c r="BR16">
        <v>-0.31600023658943099</v>
      </c>
      <c r="BS16">
        <v>-0.25832638346359182</v>
      </c>
      <c r="BT16">
        <v>-0.24709773084303777</v>
      </c>
      <c r="BU16">
        <v>0.17603631163063405</v>
      </c>
      <c r="BV16">
        <v>0.65153474466121963</v>
      </c>
      <c r="BW16">
        <v>0.45071243232468472</v>
      </c>
      <c r="BX16">
        <v>7.6871577579229466E-2</v>
      </c>
      <c r="BY16">
        <v>0.34723621977754693</v>
      </c>
      <c r="BZ16">
        <v>0.41009504824072174</v>
      </c>
      <c r="CA16">
        <v>0.41826028376388269</v>
      </c>
      <c r="CB16">
        <v>1.3877118529996624</v>
      </c>
      <c r="CC16">
        <v>3.1862760716983018E-3</v>
      </c>
      <c r="CD16">
        <v>1.5187432028285208E-2</v>
      </c>
      <c r="CE16">
        <v>-2.2512214469183611E-2</v>
      </c>
      <c r="CF16">
        <v>0.18767943460376024</v>
      </c>
      <c r="CG16">
        <v>-4.8554702491132584E-2</v>
      </c>
      <c r="CH16">
        <v>1.2138208415711338</v>
      </c>
      <c r="CI16">
        <v>0.41718539756796513</v>
      </c>
      <c r="CJ16">
        <v>-0.17981012968663057</v>
      </c>
      <c r="CK16">
        <v>-2.1850268162371123E-2</v>
      </c>
      <c r="CL16">
        <v>0.43992424979164557</v>
      </c>
      <c r="CM16">
        <v>0.7165999658513833</v>
      </c>
      <c r="CN16">
        <v>0.13551914375884433</v>
      </c>
      <c r="CO16">
        <v>-0.24744451854131766</v>
      </c>
      <c r="CP16">
        <v>-0.29235075881837158</v>
      </c>
      <c r="CQ16">
        <v>-6.735998671482113E-2</v>
      </c>
      <c r="CR16">
        <v>0.48398940208613794</v>
      </c>
      <c r="CS16">
        <v>0.39039122844555241</v>
      </c>
      <c r="CT16">
        <v>0.65738807414637002</v>
      </c>
    </row>
    <row r="17" spans="1:98">
      <c r="A17">
        <v>16</v>
      </c>
      <c r="B17" t="s">
        <v>16</v>
      </c>
      <c r="C17">
        <v>1.6070580311231986</v>
      </c>
      <c r="D17">
        <v>0.17932903157431568</v>
      </c>
      <c r="E17">
        <v>0.32720080775416882</v>
      </c>
      <c r="F17">
        <v>0.10387123750528193</v>
      </c>
      <c r="G17">
        <v>-0.1220128085107075</v>
      </c>
      <c r="H17">
        <v>0.44875788936236116</v>
      </c>
      <c r="I17">
        <v>0.99064968545510279</v>
      </c>
      <c r="J17">
        <v>2.0837750775029473</v>
      </c>
      <c r="K17">
        <v>-0.53402791808377925</v>
      </c>
      <c r="L17">
        <v>-0.47999144272068417</v>
      </c>
      <c r="M17">
        <v>0.16241291547387515</v>
      </c>
      <c r="N17">
        <v>0.66939723392185346</v>
      </c>
      <c r="O17">
        <v>1.6304841787782465</v>
      </c>
      <c r="P17">
        <v>0.61810923926595152</v>
      </c>
      <c r="Q17">
        <v>0.46273296438918976</v>
      </c>
      <c r="R17">
        <v>0.16219271930422163</v>
      </c>
      <c r="S17">
        <v>-0.16864987502939188</v>
      </c>
      <c r="T17">
        <v>1.0534379636178315</v>
      </c>
      <c r="U17">
        <v>3.9404809899554305</v>
      </c>
      <c r="V17">
        <v>1.8024233402910816</v>
      </c>
      <c r="W17">
        <v>-0.97288575666392152</v>
      </c>
      <c r="X17">
        <v>7.328990827852877E-2</v>
      </c>
      <c r="Y17">
        <v>-9.1377861085661927E-2</v>
      </c>
      <c r="Z17">
        <v>0.72084156421996504</v>
      </c>
      <c r="AA17">
        <v>1.3484695911812672</v>
      </c>
      <c r="AB17">
        <v>-0.2563886052920461</v>
      </c>
      <c r="AC17">
        <v>5.2717855576167594E-2</v>
      </c>
      <c r="AD17">
        <v>0.34344700801118844</v>
      </c>
      <c r="AE17">
        <v>0.2226872719467865</v>
      </c>
      <c r="AF17">
        <v>0.34457043425053513</v>
      </c>
      <c r="AG17">
        <v>0.64332700677627308</v>
      </c>
      <c r="AH17">
        <v>0.25258071601141907</v>
      </c>
      <c r="AI17">
        <v>0.24741162116936888</v>
      </c>
      <c r="AJ17">
        <v>0.12698005998583728</v>
      </c>
      <c r="AK17">
        <v>1.0947078458452664</v>
      </c>
      <c r="AL17">
        <v>2.4288830488158997</v>
      </c>
      <c r="AM17">
        <v>1.065898163660628</v>
      </c>
      <c r="AN17">
        <v>0.21934555915137377</v>
      </c>
      <c r="AO17">
        <v>-0.4474184636360401</v>
      </c>
      <c r="AP17">
        <v>-4.6853093925935951E-3</v>
      </c>
      <c r="AQ17">
        <v>0.40295548747522059</v>
      </c>
      <c r="AR17">
        <v>0.98755061600757088</v>
      </c>
      <c r="AS17">
        <v>1.4698616161723965</v>
      </c>
      <c r="AT17">
        <v>-4.2388616029198634E-2</v>
      </c>
      <c r="AU17">
        <v>-8.7967392485277518E-2</v>
      </c>
      <c r="AV17">
        <v>0.48266814460402596</v>
      </c>
      <c r="AW17">
        <v>-9.2160107240857325E-2</v>
      </c>
      <c r="AX17">
        <v>1.0632647784370119</v>
      </c>
      <c r="AY17">
        <v>0.18980974080080593</v>
      </c>
      <c r="AZ17">
        <v>0.24431822103205825</v>
      </c>
      <c r="BA17">
        <v>0.23339552624150883</v>
      </c>
      <c r="BB17">
        <v>-0.3448133749124227</v>
      </c>
      <c r="BC17">
        <v>8.5467729039745421E-2</v>
      </c>
      <c r="BD17">
        <v>1.1022119993388868</v>
      </c>
      <c r="BE17">
        <v>0.5646812003392121</v>
      </c>
      <c r="BF17">
        <v>0.13445093556854193</v>
      </c>
      <c r="BG17">
        <v>-1.8601693768782734E-2</v>
      </c>
      <c r="BH17">
        <v>-8.7613364589989029E-2</v>
      </c>
      <c r="BI17">
        <v>0.20923760317987927</v>
      </c>
      <c r="BJ17">
        <v>1.041638511230647</v>
      </c>
      <c r="BK17">
        <v>1.0442755442905627</v>
      </c>
      <c r="BL17">
        <v>-4.2689505000270689E-2</v>
      </c>
      <c r="BM17">
        <v>0.14600086739742224</v>
      </c>
      <c r="BN17">
        <v>0.13025051736563764</v>
      </c>
      <c r="BO17">
        <v>0.35656744407173147</v>
      </c>
      <c r="BP17">
        <v>0.98595904832086134</v>
      </c>
      <c r="BQ17">
        <v>0.11076181323605994</v>
      </c>
      <c r="BR17">
        <v>-0.28701127544296101</v>
      </c>
      <c r="BS17">
        <v>-8.485002757629978E-3</v>
      </c>
      <c r="BT17">
        <v>-0.19125513631007562</v>
      </c>
      <c r="BU17">
        <v>-0.156305692077785</v>
      </c>
      <c r="BV17">
        <v>1.0254378006962828</v>
      </c>
      <c r="BW17">
        <v>0.32126925670417084</v>
      </c>
      <c r="BX17">
        <v>0.22491153802655095</v>
      </c>
      <c r="BY17">
        <v>5.2232622174352983E-2</v>
      </c>
      <c r="BZ17">
        <v>0.29647484958734704</v>
      </c>
      <c r="CA17">
        <v>0.36403594734490952</v>
      </c>
      <c r="CB17">
        <v>0.82467362004827738</v>
      </c>
      <c r="CC17">
        <v>0.91731175899054662</v>
      </c>
      <c r="CD17">
        <v>0.15007975936898177</v>
      </c>
      <c r="CE17">
        <v>-0.26797944129587359</v>
      </c>
      <c r="CF17">
        <v>-0.16096769620890239</v>
      </c>
      <c r="CG17">
        <v>-6.3418143268201277E-2</v>
      </c>
      <c r="CH17">
        <v>0.5408170030592574</v>
      </c>
      <c r="CI17">
        <v>0.55549275253095054</v>
      </c>
      <c r="CJ17">
        <v>-1.4052619252102883E-2</v>
      </c>
      <c r="CK17">
        <v>-0.18270972577925093</v>
      </c>
      <c r="CL17">
        <v>0.1461224362083513</v>
      </c>
      <c r="CM17">
        <v>0.563640794596032</v>
      </c>
      <c r="CN17">
        <v>0.50424710904537484</v>
      </c>
      <c r="CO17">
        <v>0.29243652798087716</v>
      </c>
      <c r="CP17">
        <v>-0.18801917179096517</v>
      </c>
      <c r="CQ17">
        <v>-0.27329576159964564</v>
      </c>
      <c r="CR17">
        <v>-0.36879915773825322</v>
      </c>
      <c r="CS17">
        <v>0.21165566948146974</v>
      </c>
      <c r="CT17">
        <v>0.40349843376856764</v>
      </c>
    </row>
    <row r="18" spans="1:98">
      <c r="A18">
        <v>17</v>
      </c>
      <c r="B18" t="s">
        <v>17</v>
      </c>
      <c r="C18">
        <v>1.4442277108689838</v>
      </c>
      <c r="D18">
        <v>0.91855071619904027</v>
      </c>
      <c r="E18">
        <v>-0.20689713131269993</v>
      </c>
      <c r="F18">
        <v>-0.5061178775755848</v>
      </c>
      <c r="G18">
        <v>-0.23564936160078709</v>
      </c>
      <c r="H18">
        <v>0.80368039198166485</v>
      </c>
      <c r="I18">
        <v>1.4898549041842735</v>
      </c>
      <c r="J18">
        <v>1.380625678771219</v>
      </c>
      <c r="K18">
        <v>-0.26364153398639179</v>
      </c>
      <c r="L18">
        <v>0.16242089492080058</v>
      </c>
      <c r="M18">
        <v>-0.26917834586214218</v>
      </c>
      <c r="N18">
        <v>1.145852897635824</v>
      </c>
      <c r="O18">
        <v>2.1655579871431296</v>
      </c>
      <c r="P18">
        <v>0.28115105366004478</v>
      </c>
      <c r="Q18">
        <v>0.65590670174637822</v>
      </c>
      <c r="R18">
        <v>0.40597009432639108</v>
      </c>
      <c r="S18">
        <v>0.80975101078366585</v>
      </c>
      <c r="T18">
        <v>1.4564360620579864</v>
      </c>
      <c r="U18">
        <v>2.9094344450735665</v>
      </c>
      <c r="V18">
        <v>1.6416935226523544</v>
      </c>
      <c r="W18">
        <v>-0.37313365040596569</v>
      </c>
      <c r="X18">
        <v>0.55198278617265562</v>
      </c>
      <c r="Y18">
        <v>-1.1721818770370374</v>
      </c>
      <c r="Z18">
        <v>0.62339752286284522</v>
      </c>
      <c r="AA18">
        <v>0.42999999999999705</v>
      </c>
      <c r="AB18">
        <v>0.58958113340372709</v>
      </c>
      <c r="AC18">
        <v>0.98853993526375472</v>
      </c>
      <c r="AD18">
        <v>0.1905751905751929</v>
      </c>
      <c r="AE18">
        <v>0.25073491267508796</v>
      </c>
      <c r="AF18">
        <v>0.5433376455368677</v>
      </c>
      <c r="AG18">
        <v>2.5132955910104782</v>
      </c>
      <c r="AH18">
        <v>0.56062254204669593</v>
      </c>
      <c r="AI18">
        <v>0.70727242469628138</v>
      </c>
      <c r="AJ18">
        <v>0.3718086424853384</v>
      </c>
      <c r="AK18">
        <v>1.7039841949292089</v>
      </c>
      <c r="AL18">
        <v>2.4929178470254998</v>
      </c>
      <c r="AM18">
        <v>0.34746900418543003</v>
      </c>
      <c r="AN18">
        <v>-0.49578972220035711</v>
      </c>
      <c r="AO18">
        <v>-7.908889591889956E-3</v>
      </c>
      <c r="AP18">
        <v>0.21355690896147639</v>
      </c>
      <c r="AQ18">
        <v>0.44198895027625085</v>
      </c>
      <c r="AR18">
        <v>0.57362879145057555</v>
      </c>
      <c r="AS18">
        <v>1.3985467614657354</v>
      </c>
      <c r="AT18">
        <v>-0.15410695022344267</v>
      </c>
      <c r="AU18">
        <v>-0.28553789164994514</v>
      </c>
      <c r="AV18">
        <v>0.33279157959908989</v>
      </c>
      <c r="AW18">
        <v>4.6282011724785299E-2</v>
      </c>
      <c r="AX18">
        <v>0.97147262914418775</v>
      </c>
      <c r="AY18">
        <v>0.82467929138667628</v>
      </c>
      <c r="AZ18">
        <v>0.17418963950319721</v>
      </c>
      <c r="BA18">
        <v>9.0723520072555353E-2</v>
      </c>
      <c r="BB18">
        <v>0.44565299493919408</v>
      </c>
      <c r="BC18">
        <v>0.57151451346069138</v>
      </c>
      <c r="BD18">
        <v>1.5926424405563022</v>
      </c>
      <c r="BE18">
        <v>0.3017590343710852</v>
      </c>
      <c r="BF18">
        <v>-0.42559436454359112</v>
      </c>
      <c r="BG18">
        <v>-0.44215180545320587</v>
      </c>
      <c r="BH18">
        <v>0.31088082901555847</v>
      </c>
      <c r="BI18">
        <v>0.38370720188900531</v>
      </c>
      <c r="BJ18">
        <v>0.41164363422523387</v>
      </c>
      <c r="BK18">
        <v>0.68814055636896576</v>
      </c>
      <c r="BL18">
        <v>3.6353060927729608E-2</v>
      </c>
      <c r="BM18">
        <v>0.399738353077983</v>
      </c>
      <c r="BN18">
        <v>0.26784421601273589</v>
      </c>
      <c r="BO18">
        <v>0.50537867302000716</v>
      </c>
      <c r="BP18">
        <v>1.8892320953954433</v>
      </c>
      <c r="BQ18">
        <v>-0.27495769881558108</v>
      </c>
      <c r="BR18">
        <v>-0.79886885825379839</v>
      </c>
      <c r="BS18">
        <v>-0.24230330672748712</v>
      </c>
      <c r="BT18">
        <v>-0.40005715102157113</v>
      </c>
      <c r="BU18">
        <v>-0.17931430210873511</v>
      </c>
      <c r="BV18">
        <v>0.86944025292805538</v>
      </c>
      <c r="BW18">
        <v>0.49152300897565837</v>
      </c>
      <c r="BX18">
        <v>8.5064152548364191E-2</v>
      </c>
      <c r="BY18">
        <v>-2.833061831571948E-2</v>
      </c>
      <c r="BZ18">
        <v>0.29047113000353342</v>
      </c>
      <c r="CA18">
        <v>0.5015541113308819</v>
      </c>
      <c r="CB18">
        <v>2.7131510508188628</v>
      </c>
      <c r="CC18">
        <v>-1.3960172449189012</v>
      </c>
      <c r="CD18">
        <v>0.62460961898813672</v>
      </c>
      <c r="CE18">
        <v>-0.73108490240706425</v>
      </c>
      <c r="CF18">
        <v>3.4739109289216863E-2</v>
      </c>
      <c r="CG18">
        <v>0.76399499930548398</v>
      </c>
      <c r="CH18">
        <v>1.5991177281499791</v>
      </c>
      <c r="CI18">
        <v>0.96336499321572067</v>
      </c>
      <c r="CJ18">
        <v>-2.6878107781203031E-2</v>
      </c>
      <c r="CK18">
        <v>-0.63180535018146911</v>
      </c>
      <c r="CL18">
        <v>0.59523809523809312</v>
      </c>
      <c r="CM18">
        <v>0.7665411511565523</v>
      </c>
      <c r="CN18">
        <v>0.53383157613771104</v>
      </c>
      <c r="CO18">
        <v>-0.63719633612107085</v>
      </c>
      <c r="CP18">
        <v>-0.92184368737474598</v>
      </c>
      <c r="CQ18">
        <v>-0.57308522114346561</v>
      </c>
      <c r="CR18">
        <v>-0.29836576930900582</v>
      </c>
      <c r="CS18">
        <v>0.62572264163776037</v>
      </c>
      <c r="CT18">
        <v>1.0882054748225789</v>
      </c>
    </row>
    <row r="19" spans="1:98">
      <c r="A19">
        <v>18</v>
      </c>
      <c r="B19" t="s">
        <v>18</v>
      </c>
      <c r="C19">
        <v>0.63224125097247619</v>
      </c>
      <c r="D19">
        <v>-0.43469191246215955</v>
      </c>
      <c r="E19">
        <v>0.12655658243976298</v>
      </c>
      <c r="F19">
        <v>-7.3661983318729085E-2</v>
      </c>
      <c r="G19">
        <v>0.1168791953305659</v>
      </c>
      <c r="H19">
        <v>0.46912437830186615</v>
      </c>
      <c r="I19">
        <v>0.27663117411294014</v>
      </c>
      <c r="J19">
        <v>0.49971266149348992</v>
      </c>
      <c r="K19">
        <v>0.28589155386262721</v>
      </c>
      <c r="L19">
        <v>-0.14570331103979095</v>
      </c>
      <c r="M19">
        <v>-0.11857720048376041</v>
      </c>
      <c r="N19">
        <v>0.72199780219130982</v>
      </c>
      <c r="O19">
        <v>1.1187636288291891</v>
      </c>
      <c r="P19">
        <v>0.5947644021566223</v>
      </c>
      <c r="Q19">
        <v>-0.38112571480783952</v>
      </c>
      <c r="R19">
        <v>0.14290244079380177</v>
      </c>
      <c r="S19">
        <v>0.29428214962845534</v>
      </c>
      <c r="T19">
        <v>0.71505808679539484</v>
      </c>
      <c r="U19">
        <v>2.4486461202418264</v>
      </c>
      <c r="V19">
        <v>0.94152594846461657</v>
      </c>
      <c r="W19">
        <v>0.75616742789030855</v>
      </c>
      <c r="X19">
        <v>0.16094527589181062</v>
      </c>
      <c r="Y19">
        <v>0.52507689235590238</v>
      </c>
      <c r="Z19">
        <v>0.65282546527238861</v>
      </c>
      <c r="AA19">
        <v>0.80679461709618483</v>
      </c>
      <c r="AB19">
        <v>0.26730862169030978</v>
      </c>
      <c r="AC19">
        <v>0.10753587246263852</v>
      </c>
      <c r="AD19">
        <v>-0.57847684318949044</v>
      </c>
      <c r="AE19">
        <v>-2.8284469101813592E-2</v>
      </c>
      <c r="AF19">
        <v>0.24363322055280801</v>
      </c>
      <c r="AG19">
        <v>1.2132958268721294</v>
      </c>
      <c r="AH19">
        <v>0.50062566215778315</v>
      </c>
      <c r="AI19">
        <v>0.41533794374466471</v>
      </c>
      <c r="AJ19">
        <v>0.34707577646837517</v>
      </c>
      <c r="AK19">
        <v>1.3833434172848547</v>
      </c>
      <c r="AL19">
        <v>2.700654559725657</v>
      </c>
      <c r="AM19">
        <v>-0.32293470246970157</v>
      </c>
      <c r="AN19">
        <v>-0.49592087659851014</v>
      </c>
      <c r="AO19">
        <v>0.18313226191737364</v>
      </c>
      <c r="AP19">
        <v>0.48142677890292696</v>
      </c>
      <c r="AQ19">
        <v>0.72203679380427044</v>
      </c>
      <c r="AR19">
        <v>0.82820492869692952</v>
      </c>
      <c r="AS19">
        <v>1.6682279945490874</v>
      </c>
      <c r="AT19">
        <v>0.55441439776975354</v>
      </c>
      <c r="AU19">
        <v>-9.8012625781795926E-3</v>
      </c>
      <c r="AV19">
        <v>-0.71515265719254151</v>
      </c>
      <c r="AW19">
        <v>0.47339478850190186</v>
      </c>
      <c r="AX19">
        <v>0.97031163194800651</v>
      </c>
      <c r="AY19">
        <v>0.55253851065597548</v>
      </c>
      <c r="AZ19">
        <v>-0.31932959563910623</v>
      </c>
      <c r="BA19">
        <v>0.26525529517911206</v>
      </c>
      <c r="BB19">
        <v>-0.93151641622437609</v>
      </c>
      <c r="BC19">
        <v>-3.9916106148818464E-2</v>
      </c>
      <c r="BD19">
        <v>1.3467724515590529</v>
      </c>
      <c r="BE19">
        <v>1.3667792064304685</v>
      </c>
      <c r="BF19">
        <v>-0.27851243332692732</v>
      </c>
      <c r="BG19">
        <v>0.3203774778394175</v>
      </c>
      <c r="BH19">
        <v>9.7959188310547951E-2</v>
      </c>
      <c r="BI19">
        <v>0.86371688245874267</v>
      </c>
      <c r="BJ19">
        <v>0.25411119734957133</v>
      </c>
      <c r="BK19">
        <v>0.71174507039724055</v>
      </c>
      <c r="BL19">
        <v>0.15744714403809201</v>
      </c>
      <c r="BM19">
        <v>-0.80188227858524197</v>
      </c>
      <c r="BN19">
        <v>0.37524194005214007</v>
      </c>
      <c r="BO19">
        <v>0.53615924915912938</v>
      </c>
      <c r="BP19">
        <v>1.0433681678503781</v>
      </c>
      <c r="BQ19">
        <v>-4.1115661794377534E-2</v>
      </c>
      <c r="BR19">
        <v>3.5244700294834175E-2</v>
      </c>
      <c r="BS19">
        <v>0.49803760860538393</v>
      </c>
      <c r="BT19">
        <v>0.61669774694868007</v>
      </c>
      <c r="BU19">
        <v>9.7211705007338445E-2</v>
      </c>
      <c r="BV19">
        <v>0.73297200119781802</v>
      </c>
      <c r="BW19">
        <v>0.87646274945643032</v>
      </c>
      <c r="BX19">
        <v>-3.1233696237864539E-2</v>
      </c>
      <c r="BY19">
        <v>0.20746937914064567</v>
      </c>
      <c r="BZ19">
        <v>-0.29478350910094875</v>
      </c>
      <c r="CA19">
        <v>0.16101326445154829</v>
      </c>
      <c r="CB19">
        <v>1.142227841469512</v>
      </c>
      <c r="CC19">
        <v>0.26618447599027206</v>
      </c>
      <c r="CD19">
        <v>-0.53372322092696267</v>
      </c>
      <c r="CE19">
        <v>-9.4655990926606481E-2</v>
      </c>
      <c r="CF19">
        <v>0.15538078238388486</v>
      </c>
      <c r="CG19">
        <v>0.42556166645169036</v>
      </c>
      <c r="CH19">
        <v>1.15408146581506</v>
      </c>
      <c r="CI19">
        <v>0.13376669118143614</v>
      </c>
      <c r="CJ19">
        <v>0.23109082890166999</v>
      </c>
      <c r="CK19">
        <v>-5.2002836518383333E-2</v>
      </c>
      <c r="CL19">
        <v>0.17841419537665271</v>
      </c>
      <c r="CM19">
        <v>1.0112972555506472</v>
      </c>
      <c r="CN19">
        <v>0.24843109330996427</v>
      </c>
      <c r="CO19">
        <v>0.60371869194029149</v>
      </c>
      <c r="CP19">
        <v>-0.79556940089481332</v>
      </c>
      <c r="CQ19">
        <v>-0.49175589480733306</v>
      </c>
      <c r="CR19">
        <v>-0.27442457387187869</v>
      </c>
      <c r="CS19">
        <v>-3.0032306069804893E-2</v>
      </c>
      <c r="CT19">
        <v>1.2672989922052835</v>
      </c>
    </row>
    <row r="20" spans="1:98">
      <c r="A20">
        <v>19</v>
      </c>
      <c r="B20" t="s">
        <v>19</v>
      </c>
      <c r="C20">
        <v>0.62803951331791286</v>
      </c>
      <c r="D20">
        <v>-0.10436954458258318</v>
      </c>
      <c r="E20">
        <v>-0.21088149002537193</v>
      </c>
      <c r="F20">
        <v>0.39286714309845205</v>
      </c>
      <c r="G20">
        <v>0.17127645635126587</v>
      </c>
      <c r="H20">
        <v>0.78740603218765415</v>
      </c>
      <c r="I20">
        <v>0.52118485109953205</v>
      </c>
      <c r="J20">
        <v>1.1230226548344158</v>
      </c>
      <c r="K20">
        <v>0.32359307309426377</v>
      </c>
      <c r="L20">
        <v>0.23254923816848905</v>
      </c>
      <c r="M20">
        <v>-0.29426884455144853</v>
      </c>
      <c r="N20">
        <v>0.65202466427660699</v>
      </c>
      <c r="O20">
        <v>1.0075639375973333</v>
      </c>
      <c r="P20">
        <v>0.73055312627523517</v>
      </c>
      <c r="Q20">
        <v>0.97078764991933575</v>
      </c>
      <c r="R20">
        <v>-0.48609300211215345</v>
      </c>
      <c r="S20">
        <v>-0.39896495195056447</v>
      </c>
      <c r="T20">
        <v>0.79366973652179595</v>
      </c>
      <c r="U20">
        <v>2.7536556576563287</v>
      </c>
      <c r="V20">
        <v>1.275347409834704</v>
      </c>
      <c r="W20">
        <v>0.23058588901523347</v>
      </c>
      <c r="X20">
        <v>0.49477165324709471</v>
      </c>
      <c r="Y20">
        <v>-0.29473355262201739</v>
      </c>
      <c r="Z20">
        <v>0.27512389712875951</v>
      </c>
      <c r="AA20">
        <v>1.0647273266366941</v>
      </c>
      <c r="AB20">
        <v>2.9711858478997932E-2</v>
      </c>
      <c r="AC20">
        <v>-0.28628282185162446</v>
      </c>
      <c r="AD20">
        <v>-0.168770115637773</v>
      </c>
      <c r="AE20">
        <v>8.4778269065544087E-2</v>
      </c>
      <c r="AF20">
        <v>0.72890338138524857</v>
      </c>
      <c r="AG20">
        <v>1.0768576596703161</v>
      </c>
      <c r="AH20">
        <v>0.67286766533560805</v>
      </c>
      <c r="AI20">
        <v>0.14143643464727962</v>
      </c>
      <c r="AJ20">
        <v>0.72857725668269424</v>
      </c>
      <c r="AK20">
        <v>1.0371514983425145</v>
      </c>
      <c r="AL20">
        <v>2.7028381281782865</v>
      </c>
      <c r="AM20">
        <v>-0.56162209425900667</v>
      </c>
      <c r="AN20">
        <v>-0.39464763938846792</v>
      </c>
      <c r="AO20">
        <v>0.44148644764678835</v>
      </c>
      <c r="AP20">
        <v>0.66211214028621956</v>
      </c>
      <c r="AQ20">
        <v>0.6816932054366065</v>
      </c>
      <c r="AR20">
        <v>0.72437332134951404</v>
      </c>
      <c r="AS20">
        <v>1.1171165601114863</v>
      </c>
      <c r="AT20">
        <v>0.29551830969973825</v>
      </c>
      <c r="AU20">
        <v>4.3457736424512561E-2</v>
      </c>
      <c r="AV20">
        <v>8.0866273781743381E-2</v>
      </c>
      <c r="AW20">
        <v>5.7391701447961907E-2</v>
      </c>
      <c r="AX20">
        <v>1.1213539139659279</v>
      </c>
      <c r="AY20">
        <v>0.31764723103673287</v>
      </c>
      <c r="AZ20">
        <v>-0.36434841257745321</v>
      </c>
      <c r="BA20">
        <v>0.43695373155883122</v>
      </c>
      <c r="BB20">
        <v>-0.76414721397742857</v>
      </c>
      <c r="BC20">
        <v>5.1305494218456538E-2</v>
      </c>
      <c r="BD20">
        <v>0.73463450016255649</v>
      </c>
      <c r="BE20">
        <v>0.49483759534603156</v>
      </c>
      <c r="BF20">
        <v>3.3850302677995714E-3</v>
      </c>
      <c r="BG20">
        <v>0.28062562913089284</v>
      </c>
      <c r="BH20">
        <v>0.49189049740372415</v>
      </c>
      <c r="BI20">
        <v>0.45553368258117732</v>
      </c>
      <c r="BJ20">
        <v>0.61480100071851229</v>
      </c>
      <c r="BK20">
        <v>0.82131949169974572</v>
      </c>
      <c r="BL20">
        <v>0.53767069533825484</v>
      </c>
      <c r="BM20">
        <v>-9.8864135776022266E-2</v>
      </c>
      <c r="BN20">
        <v>-0.20327641098949467</v>
      </c>
      <c r="BO20">
        <v>0.88147117523484919</v>
      </c>
      <c r="BP20">
        <v>0.52951590332812604</v>
      </c>
      <c r="BQ20">
        <v>-8.9016636383243419E-2</v>
      </c>
      <c r="BR20">
        <v>-0.37717026482670946</v>
      </c>
      <c r="BS20">
        <v>0.23075798374145862</v>
      </c>
      <c r="BT20">
        <v>0.12691489621030616</v>
      </c>
      <c r="BU20">
        <v>0.19411142529106584</v>
      </c>
      <c r="BV20">
        <v>0.42993591266597964</v>
      </c>
      <c r="BW20">
        <v>1.2735712648034969</v>
      </c>
      <c r="BX20">
        <v>7.9559472601875569E-2</v>
      </c>
      <c r="BY20">
        <v>0.12075999604412857</v>
      </c>
      <c r="BZ20">
        <v>-2.391850149076058E-2</v>
      </c>
      <c r="CA20">
        <v>-9.391772035458601E-2</v>
      </c>
      <c r="CB20">
        <v>0.90554195922771807</v>
      </c>
      <c r="CC20">
        <v>-4.5473457169342701E-2</v>
      </c>
      <c r="CD20">
        <v>7.468402982702127E-2</v>
      </c>
      <c r="CE20">
        <v>-0.21119657160315608</v>
      </c>
      <c r="CF20">
        <v>6.4328204757790886E-2</v>
      </c>
      <c r="CG20">
        <v>0.25507969501716854</v>
      </c>
      <c r="CH20">
        <v>0.30591681672516025</v>
      </c>
      <c r="CI20">
        <v>0.22157870810679547</v>
      </c>
      <c r="CJ20">
        <v>-0.28741173885781235</v>
      </c>
      <c r="CK20">
        <v>0.31925264803125408</v>
      </c>
      <c r="CL20">
        <v>0.66048838551755473</v>
      </c>
      <c r="CM20">
        <v>0.76495796787690029</v>
      </c>
      <c r="CN20">
        <v>0.60985002645206343</v>
      </c>
      <c r="CO20">
        <v>0.66520475582667604</v>
      </c>
      <c r="CP20">
        <v>0.16578305905499136</v>
      </c>
      <c r="CQ20">
        <v>-0.19845095188325557</v>
      </c>
      <c r="CR20">
        <v>-9.4048576997829425E-2</v>
      </c>
      <c r="CS20">
        <v>0.10871200804269954</v>
      </c>
      <c r="CT20">
        <v>0.46258627882178871</v>
      </c>
    </row>
    <row r="21" spans="1:98">
      <c r="A21">
        <v>20</v>
      </c>
      <c r="B21" t="s">
        <v>20</v>
      </c>
      <c r="C21">
        <v>-0.1425433925460684</v>
      </c>
      <c r="D21">
        <v>0.7749157144236074</v>
      </c>
      <c r="E21">
        <v>-0.11431069051713871</v>
      </c>
      <c r="F21">
        <v>0.85343693623043393</v>
      </c>
      <c r="G21">
        <v>-0.34442584822076405</v>
      </c>
      <c r="H21">
        <v>0.63945356357599792</v>
      </c>
      <c r="I21">
        <v>1.3608798305068337</v>
      </c>
      <c r="J21">
        <v>0.46527836632788144</v>
      </c>
      <c r="K21">
        <v>-1.1078922123313628</v>
      </c>
      <c r="L21">
        <v>-0.83737396801301101</v>
      </c>
      <c r="M21">
        <v>0.95118223470891383</v>
      </c>
      <c r="N21">
        <v>0.77204778323221035</v>
      </c>
      <c r="O21">
        <v>-0.20394561475006734</v>
      </c>
      <c r="P21">
        <v>0.89388601925033395</v>
      </c>
      <c r="Q21">
        <v>0.49440563522658021</v>
      </c>
      <c r="R21">
        <v>0.12755404910393953</v>
      </c>
      <c r="S21">
        <v>-0.20952156912256159</v>
      </c>
      <c r="T21">
        <v>0.22088781309279604</v>
      </c>
      <c r="U21">
        <v>6.0324180425437746</v>
      </c>
      <c r="V21">
        <v>3.6610204894707676</v>
      </c>
      <c r="W21">
        <v>-2.3977997897831282</v>
      </c>
      <c r="X21">
        <v>0.4428981595917536</v>
      </c>
      <c r="Y21">
        <v>-0.28945837723569623</v>
      </c>
      <c r="Z21">
        <v>0.83855175517453251</v>
      </c>
      <c r="AA21">
        <v>0.44999999999999485</v>
      </c>
      <c r="AB21">
        <v>-0.69425901201601858</v>
      </c>
      <c r="AC21">
        <v>0.52881598996146195</v>
      </c>
      <c r="AD21">
        <v>0.70435092724678849</v>
      </c>
      <c r="AE21">
        <v>-0.10624169986720444</v>
      </c>
      <c r="AF21">
        <v>1.2851192058849659</v>
      </c>
      <c r="AG21">
        <v>2.5463773188659333</v>
      </c>
      <c r="AH21">
        <v>-1.015445003839921</v>
      </c>
      <c r="AI21">
        <v>0.87068965517240748</v>
      </c>
      <c r="AJ21">
        <v>0.95718314673958194</v>
      </c>
      <c r="AK21">
        <v>0.40633200711082118</v>
      </c>
      <c r="AL21">
        <v>3.1110361689570931</v>
      </c>
      <c r="AM21">
        <v>-0.5478331970564243</v>
      </c>
      <c r="AN21">
        <v>-0.83038723999012687</v>
      </c>
      <c r="AO21">
        <v>0.3482009616978976</v>
      </c>
      <c r="AP21">
        <v>0.61962987442167883</v>
      </c>
      <c r="AQ21">
        <v>0.64865752524836395</v>
      </c>
      <c r="AR21">
        <v>0.88921520639582141</v>
      </c>
      <c r="AS21">
        <v>0.89754993126869298</v>
      </c>
      <c r="AT21">
        <v>1.562750440775762</v>
      </c>
      <c r="AU21">
        <v>-1.5781582892764101</v>
      </c>
      <c r="AV21">
        <v>0.9139741842379534</v>
      </c>
      <c r="AW21">
        <v>2.3834114562637509E-2</v>
      </c>
      <c r="AX21">
        <v>1.5329626687847542</v>
      </c>
      <c r="AY21">
        <v>0.52413361495735611</v>
      </c>
      <c r="AZ21">
        <v>-0.94941634241243467</v>
      </c>
      <c r="BA21">
        <v>0.28284098051538642</v>
      </c>
      <c r="BB21">
        <v>5.4841742400491E-2</v>
      </c>
      <c r="BC21">
        <v>0.28971889437006126</v>
      </c>
      <c r="BD21">
        <v>0.29668956901935939</v>
      </c>
      <c r="BE21">
        <v>1.035341740619633</v>
      </c>
      <c r="BF21">
        <v>-0.10016179983048934</v>
      </c>
      <c r="BG21">
        <v>9.2549745488201829E-2</v>
      </c>
      <c r="BH21">
        <v>-0.20804438280167536</v>
      </c>
      <c r="BI21">
        <v>0.26252799011659</v>
      </c>
      <c r="BJ21">
        <v>0.32345013477090845</v>
      </c>
      <c r="BK21">
        <v>0.62946188685037985</v>
      </c>
      <c r="BL21">
        <v>3.0513387748865028E-2</v>
      </c>
      <c r="BM21">
        <v>-0.31266681918706851</v>
      </c>
      <c r="BN21">
        <v>0.35954712362300523</v>
      </c>
      <c r="BO21">
        <v>0.19818583733515194</v>
      </c>
      <c r="BP21">
        <v>1.5519208824648301</v>
      </c>
      <c r="BQ21">
        <v>0.80155816915123967</v>
      </c>
      <c r="BR21">
        <v>-1.5086206896551713</v>
      </c>
      <c r="BS21">
        <v>-0.50554591413264349</v>
      </c>
      <c r="BT21">
        <v>0.52328226907325526</v>
      </c>
      <c r="BU21">
        <v>-1.0562052055828053</v>
      </c>
      <c r="BV21">
        <v>1.2886008387342773</v>
      </c>
      <c r="BW21">
        <v>0.65492321589883939</v>
      </c>
      <c r="BX21">
        <v>0.35898586493157136</v>
      </c>
      <c r="BY21">
        <v>0.61107385051046847</v>
      </c>
      <c r="BZ21">
        <v>0.61476927634991352</v>
      </c>
      <c r="CA21">
        <v>0.39752650176678728</v>
      </c>
      <c r="CB21">
        <v>1.7084616512685225</v>
      </c>
      <c r="CC21">
        <v>-1.1679042606877466</v>
      </c>
      <c r="CD21">
        <v>-0.2771901670435617</v>
      </c>
      <c r="CE21">
        <v>-7.3147538585449645E-3</v>
      </c>
      <c r="CF21">
        <v>0.12435991221655396</v>
      </c>
      <c r="CG21">
        <v>0.26302330678744656</v>
      </c>
      <c r="CH21">
        <v>0.78699992712965017</v>
      </c>
      <c r="CI21">
        <v>0.7591641963704765</v>
      </c>
      <c r="CJ21">
        <v>-0.23679678530426074</v>
      </c>
      <c r="CK21">
        <v>-2.8770768898789267E-2</v>
      </c>
      <c r="CL21">
        <v>0.3381538240161186</v>
      </c>
      <c r="CM21">
        <v>0.59515273196615315</v>
      </c>
      <c r="CN21">
        <v>0.49183833487775885</v>
      </c>
      <c r="CO21">
        <v>-0.12058448006808664</v>
      </c>
      <c r="CP21">
        <v>0.43320786875931105</v>
      </c>
      <c r="CQ21">
        <v>-0.78489605430631659</v>
      </c>
      <c r="CR21">
        <v>7.1270757608044022E-3</v>
      </c>
      <c r="CS21">
        <v>0.42046750285062995</v>
      </c>
      <c r="CT21">
        <v>0.14193456816408911</v>
      </c>
    </row>
    <row r="22" spans="1:98">
      <c r="A22">
        <v>21</v>
      </c>
      <c r="B22" t="s">
        <v>21</v>
      </c>
      <c r="C22">
        <v>1.6274908871353189</v>
      </c>
      <c r="D22">
        <v>1.3100640178848932</v>
      </c>
      <c r="E22">
        <v>1.3239191157394803</v>
      </c>
      <c r="F22">
        <v>0.79024962633540419</v>
      </c>
      <c r="G22">
        <v>5.2656227461844729E-2</v>
      </c>
      <c r="H22">
        <v>2.3939877895552852</v>
      </c>
      <c r="I22">
        <v>1.7086912636427032</v>
      </c>
      <c r="J22">
        <v>0.18583136062928496</v>
      </c>
      <c r="K22">
        <v>-1.8771605903547428</v>
      </c>
      <c r="L22">
        <v>-2.4431082535594895</v>
      </c>
      <c r="M22">
        <v>0.62720401660825154</v>
      </c>
      <c r="N22">
        <v>0.94038591993175213</v>
      </c>
      <c r="O22">
        <v>1.8130850089382422</v>
      </c>
      <c r="P22">
        <v>-2.2902674714948112</v>
      </c>
      <c r="Q22">
        <v>0.79762710910253887</v>
      </c>
      <c r="R22">
        <v>0.26562782656835981</v>
      </c>
      <c r="S22">
        <v>2.2516526988600738</v>
      </c>
      <c r="T22">
        <v>-0.15378351239819787</v>
      </c>
      <c r="U22">
        <v>4.0274733929787976</v>
      </c>
      <c r="V22">
        <v>4.7913635901438267</v>
      </c>
      <c r="W22">
        <v>-0.92027998505892494</v>
      </c>
      <c r="X22">
        <v>-3.8193181356782735</v>
      </c>
      <c r="Y22">
        <v>0.52695193523937256</v>
      </c>
      <c r="Z22">
        <v>1.512272404680548</v>
      </c>
      <c r="AA22">
        <v>0.83394232310054495</v>
      </c>
      <c r="AB22">
        <v>0.89804966217545967</v>
      </c>
      <c r="AC22">
        <v>0.38396858963718472</v>
      </c>
      <c r="AD22">
        <v>0.85458532552036282</v>
      </c>
      <c r="AE22">
        <v>0.4059210001026603</v>
      </c>
      <c r="AF22">
        <v>0.16969249447966739</v>
      </c>
      <c r="AG22">
        <v>0.35979075998355814</v>
      </c>
      <c r="AH22">
        <v>0.25948233486075001</v>
      </c>
      <c r="AI22">
        <v>-0.31164366674415467</v>
      </c>
      <c r="AJ22">
        <v>0.32024964208638984</v>
      </c>
      <c r="AK22">
        <v>0.99402822330134644</v>
      </c>
      <c r="AL22">
        <v>1.8143521715174415</v>
      </c>
      <c r="AM22">
        <v>2.2542752314694159</v>
      </c>
      <c r="AN22">
        <v>1.2116201919727398</v>
      </c>
      <c r="AO22">
        <v>0.41249723655976123</v>
      </c>
      <c r="AP22">
        <v>0.41858104322261003</v>
      </c>
      <c r="AQ22">
        <v>1.1055678819467341</v>
      </c>
      <c r="AR22">
        <v>-0.29606121714922384</v>
      </c>
      <c r="AS22">
        <v>0.9640142166700727</v>
      </c>
      <c r="AT22">
        <v>-1.5154153654449609</v>
      </c>
      <c r="AU22">
        <v>0.22436590109824461</v>
      </c>
      <c r="AV22">
        <v>0.79835545832582788</v>
      </c>
      <c r="AW22">
        <v>-0.318550201152068</v>
      </c>
      <c r="AX22">
        <v>0.77063146257396742</v>
      </c>
      <c r="AY22">
        <v>0.28033945338967747</v>
      </c>
      <c r="AZ22">
        <v>4.7751004894824867E-2</v>
      </c>
      <c r="BA22">
        <v>-0.25690901278500045</v>
      </c>
      <c r="BB22">
        <v>-0.95315359702625724</v>
      </c>
      <c r="BC22">
        <v>1.4427077432738189</v>
      </c>
      <c r="BD22">
        <v>0.35737667038933107</v>
      </c>
      <c r="BE22">
        <v>0.51074835570497079</v>
      </c>
      <c r="BF22">
        <v>0.36702057936819354</v>
      </c>
      <c r="BG22">
        <v>-0.16508785032033346</v>
      </c>
      <c r="BH22">
        <v>0.55031376648051467</v>
      </c>
      <c r="BI22">
        <v>0.41619195101185724</v>
      </c>
      <c r="BJ22">
        <v>0.62868161766651554</v>
      </c>
      <c r="BK22">
        <v>0.26250164063525983</v>
      </c>
      <c r="BL22">
        <v>-0.58933168764297994</v>
      </c>
      <c r="BM22">
        <v>1.0952283011106401</v>
      </c>
      <c r="BN22">
        <v>-0.67646610040181798</v>
      </c>
      <c r="BO22">
        <v>0.26728350036471227</v>
      </c>
      <c r="BP22">
        <v>3.0544801367235141</v>
      </c>
      <c r="BQ22">
        <v>0.99430805176781156</v>
      </c>
      <c r="BR22">
        <v>-2.0772319531796812</v>
      </c>
      <c r="BS22">
        <v>-5.8300200811811642E-2</v>
      </c>
      <c r="BT22">
        <v>-1.0571088244861748</v>
      </c>
      <c r="BU22">
        <v>-0.79314462003959862</v>
      </c>
      <c r="BV22">
        <v>0.4480209707702576</v>
      </c>
      <c r="BW22">
        <v>0.58258303699776359</v>
      </c>
      <c r="BX22">
        <v>0.63876961626965212</v>
      </c>
      <c r="BY22">
        <v>-0.34480476992184705</v>
      </c>
      <c r="BZ22">
        <v>-0.69396286733064416</v>
      </c>
      <c r="CA22">
        <v>1.2486751785413697</v>
      </c>
      <c r="CB22">
        <v>1.0541234938690858</v>
      </c>
      <c r="CC22">
        <v>-1.2568356928751578</v>
      </c>
      <c r="CD22">
        <v>1.1274855234533199E-2</v>
      </c>
      <c r="CE22">
        <v>-0.39224720519271949</v>
      </c>
      <c r="CF22">
        <v>0.47314071445969663</v>
      </c>
      <c r="CG22">
        <v>0.87203322591076216</v>
      </c>
      <c r="CH22">
        <v>1.1403996436175179</v>
      </c>
      <c r="CI22">
        <v>0.3505638905990871</v>
      </c>
      <c r="CJ22">
        <v>0.40746277581773516</v>
      </c>
      <c r="CK22">
        <v>0.49359364522003624</v>
      </c>
      <c r="CL22">
        <v>-0.12777038310963773</v>
      </c>
      <c r="CM22">
        <v>1.5949006851225134</v>
      </c>
      <c r="CN22">
        <v>0.48629655328704668</v>
      </c>
      <c r="CO22">
        <v>-0.17169926472725416</v>
      </c>
      <c r="CP22">
        <v>-0.13065532612593911</v>
      </c>
      <c r="CQ22">
        <v>1.3292507456630354E-2</v>
      </c>
      <c r="CR22">
        <v>0.25135822043977907</v>
      </c>
      <c r="CS22">
        <v>-0.79846865202304329</v>
      </c>
      <c r="CT22">
        <v>-0.28510134461858172</v>
      </c>
    </row>
    <row r="23" spans="1:98">
      <c r="A23">
        <v>22</v>
      </c>
      <c r="B23" t="s">
        <v>22</v>
      </c>
      <c r="C23">
        <v>1.2338119770984646</v>
      </c>
      <c r="D23">
        <v>1.48298758591483</v>
      </c>
      <c r="E23">
        <v>-0.49875253311340018</v>
      </c>
      <c r="F23">
        <v>3.1799923296271793E-2</v>
      </c>
      <c r="G23">
        <v>-0.48815057872753087</v>
      </c>
      <c r="H23">
        <v>0.65463095325819509</v>
      </c>
      <c r="I23">
        <v>0.70364931696791366</v>
      </c>
      <c r="J23">
        <v>0.73299004321616401</v>
      </c>
      <c r="K23">
        <v>0.11950228782282579</v>
      </c>
      <c r="L23">
        <v>-0.48196873034354049</v>
      </c>
      <c r="M23">
        <v>-2.1427308812749235E-2</v>
      </c>
      <c r="N23">
        <v>0.48062599991760546</v>
      </c>
      <c r="O23">
        <v>1.5355567180064034</v>
      </c>
      <c r="P23">
        <v>1.0113177357311098</v>
      </c>
      <c r="Q23">
        <v>0.81053007696894053</v>
      </c>
      <c r="R23">
        <v>0.30871497768485412</v>
      </c>
      <c r="S23">
        <v>-0.85316416172488418</v>
      </c>
      <c r="T23">
        <v>1.0200458868169893</v>
      </c>
      <c r="U23">
        <v>4.3960918717505182</v>
      </c>
      <c r="V23">
        <v>1.1919970825164716</v>
      </c>
      <c r="W23">
        <v>-1.4319781953866517</v>
      </c>
      <c r="X23">
        <v>0.43360969869075117</v>
      </c>
      <c r="Y23">
        <v>0.21026271177588818</v>
      </c>
      <c r="Z23">
        <v>0.59686955941098407</v>
      </c>
      <c r="AA23">
        <v>1.4368882872483724</v>
      </c>
      <c r="AB23">
        <v>0.29371240222024753</v>
      </c>
      <c r="AC23">
        <v>-0.38033981514044024</v>
      </c>
      <c r="AD23">
        <v>-0.36819019150134968</v>
      </c>
      <c r="AE23">
        <v>0.19996622512061801</v>
      </c>
      <c r="AF23">
        <v>0.42173722659928359</v>
      </c>
      <c r="AG23">
        <v>1.1350455610252608</v>
      </c>
      <c r="AH23">
        <v>0.66603286661661709</v>
      </c>
      <c r="AI23">
        <v>0.30604738226651662</v>
      </c>
      <c r="AJ23">
        <v>0.14046130287264091</v>
      </c>
      <c r="AK23">
        <v>0.97080677655185799</v>
      </c>
      <c r="AL23">
        <v>2.2022199166657819</v>
      </c>
      <c r="AM23">
        <v>0.47806923346171981</v>
      </c>
      <c r="AN23">
        <v>-0.59576022851158816</v>
      </c>
      <c r="AO23">
        <v>0.29910736540725846</v>
      </c>
      <c r="AP23">
        <v>5.9791442108747539E-2</v>
      </c>
      <c r="AQ23">
        <v>0.2818008266454175</v>
      </c>
      <c r="AR23">
        <v>-4.2140251629063652E-2</v>
      </c>
      <c r="AS23">
        <v>0.68148064873052583</v>
      </c>
      <c r="AT23">
        <v>0.38809347153760942</v>
      </c>
      <c r="AU23">
        <v>0.44286610179042896</v>
      </c>
      <c r="AV23">
        <v>0.28879393561875855</v>
      </c>
      <c r="AW23">
        <v>0.17500030873860428</v>
      </c>
      <c r="AX23">
        <v>0.92583057887798414</v>
      </c>
      <c r="AY23">
        <v>1.1504262634318918</v>
      </c>
      <c r="AZ23">
        <v>-1.8540144740986086E-2</v>
      </c>
      <c r="BA23">
        <v>-6.8206281372218402E-2</v>
      </c>
      <c r="BB23">
        <v>-0.43212575584680168</v>
      </c>
      <c r="BC23">
        <v>-0.29076222975785715</v>
      </c>
      <c r="BD23">
        <v>1.0762074929192122</v>
      </c>
      <c r="BE23">
        <v>1.0755887893904914</v>
      </c>
      <c r="BF23">
        <v>-0.33471331016394767</v>
      </c>
      <c r="BG23">
        <v>-0.62026179140943771</v>
      </c>
      <c r="BH23">
        <v>0.21953290870486697</v>
      </c>
      <c r="BI23">
        <v>0.19483059836087335</v>
      </c>
      <c r="BJ23">
        <v>0.64354436410614113</v>
      </c>
      <c r="BK23">
        <v>1.4895741712838584</v>
      </c>
      <c r="BL23">
        <v>0.23142797408062243</v>
      </c>
      <c r="BM23">
        <v>-0.67705389651917525</v>
      </c>
      <c r="BN23">
        <v>2.924904801970829E-2</v>
      </c>
      <c r="BO23">
        <v>0.523210855845746</v>
      </c>
      <c r="BP23">
        <v>0.57928457940865652</v>
      </c>
      <c r="BQ23">
        <v>0.40393130563562973</v>
      </c>
      <c r="BR23">
        <v>-0.25255059031991101</v>
      </c>
      <c r="BS23">
        <v>3.606247087459824E-2</v>
      </c>
      <c r="BT23">
        <v>6.5395244479726777E-2</v>
      </c>
      <c r="BU23">
        <v>0.37352102354601957</v>
      </c>
      <c r="BV23">
        <v>0.84444595791051125</v>
      </c>
      <c r="BW23">
        <v>0.47342505127647705</v>
      </c>
      <c r="BX23">
        <v>0.42595695798035571</v>
      </c>
      <c r="BY23">
        <v>-0.24035404532390947</v>
      </c>
      <c r="BZ23">
        <v>0.3665994612383372</v>
      </c>
      <c r="CA23">
        <v>-0.28069701634912958</v>
      </c>
      <c r="CB23">
        <v>0.7581851822057617</v>
      </c>
      <c r="CC23">
        <v>0.64662714649741382</v>
      </c>
      <c r="CD23">
        <v>-9.8231762176026471E-2</v>
      </c>
      <c r="CE23">
        <v>-0.27447241148629287</v>
      </c>
      <c r="CF23">
        <v>0.39658552930601498</v>
      </c>
      <c r="CG23">
        <v>0.34049482780953433</v>
      </c>
      <c r="CH23">
        <v>0.61650169537965649</v>
      </c>
      <c r="CI23">
        <v>0.50510472609393009</v>
      </c>
      <c r="CJ23">
        <v>-0.3334809681369344</v>
      </c>
      <c r="CK23">
        <v>-0.2135015030714893</v>
      </c>
      <c r="CL23">
        <v>0.40230972806272192</v>
      </c>
      <c r="CM23">
        <v>0.82181183450786843</v>
      </c>
      <c r="CN23">
        <v>0.53316512203409605</v>
      </c>
      <c r="CO23">
        <v>-0.13147428818548468</v>
      </c>
      <c r="CP23">
        <v>-0.39120469265203628</v>
      </c>
      <c r="CQ23">
        <v>-0.38006161203052446</v>
      </c>
      <c r="CR23">
        <v>0.44080011584963774</v>
      </c>
      <c r="CS23">
        <v>0.24555267130661473</v>
      </c>
      <c r="CT23">
        <v>0.36310563020110465</v>
      </c>
    </row>
    <row r="24" spans="1:98">
      <c r="A24">
        <v>23</v>
      </c>
      <c r="B24" t="s">
        <v>23</v>
      </c>
      <c r="C24">
        <v>0.58995356878537297</v>
      </c>
      <c r="D24">
        <v>0.18842269301866388</v>
      </c>
      <c r="E24">
        <v>0.24754592235942674</v>
      </c>
      <c r="F24">
        <v>-5.4078338882734833E-2</v>
      </c>
      <c r="G24">
        <v>0.65277476399281387</v>
      </c>
      <c r="H24">
        <v>1.0488591397117553</v>
      </c>
      <c r="I24">
        <v>1.4900338674642688</v>
      </c>
      <c r="J24">
        <v>0.63161516475953583</v>
      </c>
      <c r="K24">
        <v>-0.96525507501260543</v>
      </c>
      <c r="L24">
        <v>-0.26136961849922979</v>
      </c>
      <c r="M24">
        <v>0.23153898383867499</v>
      </c>
      <c r="N24">
        <v>1.4276694681785163</v>
      </c>
      <c r="O24">
        <v>1.3820592779587582</v>
      </c>
      <c r="P24">
        <v>0.30968397968358374</v>
      </c>
      <c r="Q24">
        <v>1.0301981029317675</v>
      </c>
      <c r="R24">
        <v>-0.86576378243830021</v>
      </c>
      <c r="S24">
        <v>-0.5926651633772928</v>
      </c>
      <c r="T24">
        <v>1.3687101073903474</v>
      </c>
      <c r="U24">
        <v>4.629512566082683</v>
      </c>
      <c r="V24">
        <v>0.48216691535358791</v>
      </c>
      <c r="W24">
        <v>-1.0276355238843626</v>
      </c>
      <c r="X24">
        <v>-0.59535468573800321</v>
      </c>
      <c r="Y24">
        <v>0.75403219593812576</v>
      </c>
      <c r="Z24">
        <v>1.3569257314066441</v>
      </c>
      <c r="AA24">
        <v>0.42443323631558005</v>
      </c>
      <c r="AB24">
        <v>1.4822172338213591</v>
      </c>
      <c r="AC24">
        <v>-0.1445952312283838</v>
      </c>
      <c r="AD24">
        <v>-2.6007326486043869E-2</v>
      </c>
      <c r="AE24">
        <v>8.3009791233634722E-2</v>
      </c>
      <c r="AF24">
        <v>0.60723218892249076</v>
      </c>
      <c r="AG24">
        <v>0.95851498336911867</v>
      </c>
      <c r="AH24">
        <v>-0.71357201367733269</v>
      </c>
      <c r="AI24">
        <v>-0.34620405964086443</v>
      </c>
      <c r="AJ24">
        <v>0.1415361021035455</v>
      </c>
      <c r="AK24">
        <v>1.6912306749867545</v>
      </c>
      <c r="AL24">
        <v>3.4075057272489495</v>
      </c>
      <c r="AM24">
        <v>0.61056435548250132</v>
      </c>
      <c r="AN24">
        <v>-1.2830279410339651</v>
      </c>
      <c r="AO24">
        <v>0.20876774836526835</v>
      </c>
      <c r="AP24">
        <v>0.21453319808233395</v>
      </c>
      <c r="AQ24">
        <v>0.4458430058455809</v>
      </c>
      <c r="AR24">
        <v>0.58812297116670464</v>
      </c>
      <c r="AS24">
        <v>1.0624500158602057</v>
      </c>
      <c r="AT24">
        <v>-0.73426048008686795</v>
      </c>
      <c r="AU24">
        <v>0.26296352815504687</v>
      </c>
      <c r="AV24">
        <v>0.31779699712277676</v>
      </c>
      <c r="AW24">
        <v>0.70446382947217945</v>
      </c>
      <c r="AX24">
        <v>2.4625976114056591</v>
      </c>
      <c r="AY24">
        <v>0.73895015438905087</v>
      </c>
      <c r="AZ24">
        <v>-0.33839050825132944</v>
      </c>
      <c r="BA24">
        <v>-0.75957019785379831</v>
      </c>
      <c r="BB24">
        <v>4.0494624722264838E-2</v>
      </c>
      <c r="BC24">
        <v>0.61165796719020449</v>
      </c>
      <c r="BD24">
        <v>0.58049245090034951</v>
      </c>
      <c r="BE24">
        <v>-0.31591799892944916</v>
      </c>
      <c r="BF24">
        <v>-0.80136454248519451</v>
      </c>
      <c r="BG24">
        <v>-0.1714739923249331</v>
      </c>
      <c r="BH24">
        <v>0.18629915604235769</v>
      </c>
      <c r="BI24">
        <v>0.79097710670761323</v>
      </c>
      <c r="BJ24">
        <v>1.9202759095104938</v>
      </c>
      <c r="BK24">
        <v>0.74140224773784347</v>
      </c>
      <c r="BL24">
        <v>0.14846532656673794</v>
      </c>
      <c r="BM24">
        <v>-0.78719015551527161</v>
      </c>
      <c r="BN24">
        <v>0.235427680240341</v>
      </c>
      <c r="BO24">
        <v>-6.6355254592420643E-3</v>
      </c>
      <c r="BP24">
        <v>0.5111981922713893</v>
      </c>
      <c r="BQ24">
        <v>-0.1568595310378007</v>
      </c>
      <c r="BR24">
        <v>-0.51600987327774517</v>
      </c>
      <c r="BS24">
        <v>0.36603716067933334</v>
      </c>
      <c r="BT24">
        <v>-0.48722114953135831</v>
      </c>
      <c r="BU24">
        <v>0.72999233519521756</v>
      </c>
      <c r="BV24">
        <v>1.2243159072217402</v>
      </c>
      <c r="BW24">
        <v>0.94415423361458028</v>
      </c>
      <c r="BX24">
        <v>-0.15785671604517937</v>
      </c>
      <c r="BY24">
        <v>-0.44484144707459539</v>
      </c>
      <c r="BZ24">
        <v>-3.5216954383965327E-2</v>
      </c>
      <c r="CA24">
        <v>0.67665056288441772</v>
      </c>
      <c r="CB24">
        <v>0.73205822141835242</v>
      </c>
      <c r="CC24">
        <v>-0.13386406933495465</v>
      </c>
      <c r="CD24">
        <v>-0.45031971037740037</v>
      </c>
      <c r="CE24">
        <v>-0.68816093885449847</v>
      </c>
      <c r="CF24">
        <v>-4.4708737700893675E-2</v>
      </c>
      <c r="CG24">
        <v>0.82114783575699679</v>
      </c>
      <c r="CH24">
        <v>1.8417357058115202</v>
      </c>
      <c r="CI24">
        <v>0.22512563691883258</v>
      </c>
      <c r="CJ24">
        <v>-0.51961067326073973</v>
      </c>
      <c r="CK24">
        <v>-0.29806455145227062</v>
      </c>
      <c r="CL24">
        <v>0.50697251958531364</v>
      </c>
      <c r="CM24">
        <v>0.30356707706868935</v>
      </c>
      <c r="CN24">
        <v>-0.19446626364398867</v>
      </c>
      <c r="CO24">
        <v>0.20827147772326526</v>
      </c>
      <c r="CP24">
        <v>-0.29411123940655814</v>
      </c>
      <c r="CQ24">
        <v>-0.49359786741248746</v>
      </c>
      <c r="CR24">
        <v>0.10979334696235021</v>
      </c>
      <c r="CS24">
        <v>0.31739346919616995</v>
      </c>
      <c r="CT24">
        <v>0.80212442166576636</v>
      </c>
    </row>
    <row r="25" spans="1:98">
      <c r="A25">
        <v>24</v>
      </c>
      <c r="B25" t="s">
        <v>24</v>
      </c>
      <c r="C25">
        <v>5.8121486573670111E-2</v>
      </c>
      <c r="D25">
        <v>0.92832494646875041</v>
      </c>
      <c r="E25">
        <v>-1.4397770009250577</v>
      </c>
      <c r="F25">
        <v>0.70704642141747875</v>
      </c>
      <c r="G25">
        <v>-0.94642305542377292</v>
      </c>
      <c r="H25">
        <v>0.95941536317822873</v>
      </c>
      <c r="I25">
        <v>0.63160996262654479</v>
      </c>
      <c r="J25">
        <v>0.6455401373607339</v>
      </c>
      <c r="K25">
        <v>0.12707940012326446</v>
      </c>
      <c r="L25">
        <v>0.14728661207832339</v>
      </c>
      <c r="M25">
        <v>0.10209103276224152</v>
      </c>
      <c r="N25">
        <v>2.5637149915659574</v>
      </c>
      <c r="O25">
        <v>0.39743640512865941</v>
      </c>
      <c r="P25">
        <v>3.1495528511166437</v>
      </c>
      <c r="Q25">
        <v>-2.6320755200307744</v>
      </c>
      <c r="R25">
        <v>-0.59306218419903356</v>
      </c>
      <c r="S25">
        <v>0.96311280536951482</v>
      </c>
      <c r="T25">
        <v>0.52248806875381248</v>
      </c>
      <c r="U25">
        <v>3.4458534686112818</v>
      </c>
      <c r="V25">
        <v>1.513448545695506</v>
      </c>
      <c r="W25">
        <v>-1.1465349245619816</v>
      </c>
      <c r="X25">
        <v>0.45579847335135426</v>
      </c>
      <c r="Y25">
        <v>0.56287336988090075</v>
      </c>
      <c r="Z25">
        <v>1.4849178866433776</v>
      </c>
      <c r="AA25">
        <v>1.8198538976889944</v>
      </c>
      <c r="AB25">
        <v>-0.39520706327517141</v>
      </c>
      <c r="AC25">
        <v>0.80475780850868261</v>
      </c>
      <c r="AD25">
        <v>-1.339363066153787</v>
      </c>
      <c r="AE25">
        <v>0.87766284399641847</v>
      </c>
      <c r="AF25">
        <v>-0.30321098987508011</v>
      </c>
      <c r="AG25">
        <v>0.52502986762206216</v>
      </c>
      <c r="AH25">
        <v>8.3525499886372145E-2</v>
      </c>
      <c r="AI25">
        <v>0.62772641542181429</v>
      </c>
      <c r="AJ25">
        <v>0.58413968757724533</v>
      </c>
      <c r="AK25">
        <v>1.2382321503084048</v>
      </c>
      <c r="AL25">
        <v>4.3315505756909678</v>
      </c>
      <c r="AM25">
        <v>0.15274508212246296</v>
      </c>
      <c r="AN25">
        <v>-0.28327540394101902</v>
      </c>
      <c r="AO25">
        <v>0.24072980281020229</v>
      </c>
      <c r="AP25">
        <v>-3.6624145718155976E-2</v>
      </c>
      <c r="AQ25">
        <v>9.6258101498203352E-2</v>
      </c>
      <c r="AR25">
        <v>0.43004362565675081</v>
      </c>
      <c r="AS25">
        <v>0.20307326506845413</v>
      </c>
      <c r="AT25">
        <v>-0.63764622512362257</v>
      </c>
      <c r="AU25">
        <v>0.60540324421576308</v>
      </c>
      <c r="AV25">
        <v>0.23227244349268705</v>
      </c>
      <c r="AW25">
        <v>0.70632044953753415</v>
      </c>
      <c r="AX25">
        <v>1.8383438544966824</v>
      </c>
      <c r="AY25">
        <v>0.85967407616382996</v>
      </c>
      <c r="AZ25">
        <v>-0.68775648421889324</v>
      </c>
      <c r="BA25">
        <v>0.11239910810916243</v>
      </c>
      <c r="BB25">
        <v>-0.41158052130059186</v>
      </c>
      <c r="BC25">
        <v>0.70872547121938467</v>
      </c>
      <c r="BD25">
        <v>1.608636535412189</v>
      </c>
      <c r="BE25">
        <v>-0.82973551221980912</v>
      </c>
      <c r="BF25">
        <v>5.2195699074419899E-2</v>
      </c>
      <c r="BG25">
        <v>0.47209244510395543</v>
      </c>
      <c r="BH25">
        <v>-7.53850019743596E-2</v>
      </c>
      <c r="BI25">
        <v>5.4271960257001872E-2</v>
      </c>
      <c r="BJ25">
        <v>1.3446503152606315</v>
      </c>
      <c r="BK25">
        <v>0.36441073645132604</v>
      </c>
      <c r="BL25">
        <v>-0.4527248590198929</v>
      </c>
      <c r="BM25">
        <v>1.0259547166561633</v>
      </c>
      <c r="BN25">
        <v>0.415942194314467</v>
      </c>
      <c r="BO25">
        <v>-6.1670984051698241E-2</v>
      </c>
      <c r="BP25">
        <v>0.77398626661555614</v>
      </c>
      <c r="BQ25">
        <v>-1.2301559263542594</v>
      </c>
      <c r="BR25">
        <v>-7.6806939732920743E-2</v>
      </c>
      <c r="BS25">
        <v>-0.6399218278026364</v>
      </c>
      <c r="BT25">
        <v>5.7135922820994445E-2</v>
      </c>
      <c r="BU25">
        <v>1.0233112837121361E-2</v>
      </c>
      <c r="BV25">
        <v>1.9299444563046775</v>
      </c>
      <c r="BW25">
        <v>-0.59374872197168749</v>
      </c>
      <c r="BX25">
        <v>1.0099536725361347</v>
      </c>
      <c r="BY25">
        <v>1.568098423015063</v>
      </c>
      <c r="BZ25">
        <v>0.31169418243770508</v>
      </c>
      <c r="CA25">
        <v>0.79298644315415334</v>
      </c>
      <c r="CB25">
        <v>0.9284487514317652</v>
      </c>
      <c r="CC25">
        <v>-7.0734664034177719E-2</v>
      </c>
      <c r="CD25">
        <v>-0.80067781744689315</v>
      </c>
      <c r="CE25">
        <v>7.7963108673850812E-2</v>
      </c>
      <c r="CF25">
        <v>0.14176071367697496</v>
      </c>
      <c r="CG25">
        <v>1.3730484552455735</v>
      </c>
      <c r="CH25">
        <v>1.4794319700141001</v>
      </c>
      <c r="CI25">
        <v>0.19027267367477396</v>
      </c>
      <c r="CJ25">
        <v>-0.57357174007851564</v>
      </c>
      <c r="CK25">
        <v>0.26995951776904725</v>
      </c>
      <c r="CL25">
        <v>0.11560208153735818</v>
      </c>
      <c r="CM25">
        <v>0.70691017218920127</v>
      </c>
      <c r="CN25">
        <v>-6.9419617289678826E-3</v>
      </c>
      <c r="CO25">
        <v>-0.43494409597233386</v>
      </c>
      <c r="CP25">
        <v>-0.15107671210590201</v>
      </c>
      <c r="CQ25">
        <v>-1.1926349235908185</v>
      </c>
      <c r="CR25">
        <v>-0.29365929161321302</v>
      </c>
      <c r="CS25">
        <v>0.94642329730048047</v>
      </c>
      <c r="CT25">
        <v>0.714485506067561</v>
      </c>
    </row>
    <row r="26" spans="1:98">
      <c r="A26">
        <v>25</v>
      </c>
      <c r="B26" t="s">
        <v>25</v>
      </c>
      <c r="C26">
        <v>1.1240240636901433</v>
      </c>
      <c r="D26">
        <v>-0.5876202813173137</v>
      </c>
      <c r="E26">
        <v>-9.9101269014867377E-2</v>
      </c>
      <c r="F26">
        <v>0.23112435743619653</v>
      </c>
      <c r="G26">
        <v>0.21229809820795253</v>
      </c>
      <c r="H26">
        <v>0.6867907889947622</v>
      </c>
      <c r="I26">
        <v>0.20798211909300868</v>
      </c>
      <c r="J26">
        <v>0.85276049539240173</v>
      </c>
      <c r="K26">
        <v>-2.9633666226314137E-2</v>
      </c>
      <c r="L26">
        <v>0.19443482211940477</v>
      </c>
      <c r="M26">
        <v>-4.9656959799260214E-2</v>
      </c>
      <c r="N26">
        <v>0.54056175228296421</v>
      </c>
      <c r="O26">
        <v>1.8744346228061204</v>
      </c>
      <c r="P26">
        <v>0.52891515187853955</v>
      </c>
      <c r="Q26">
        <v>3.4391270326761259E-2</v>
      </c>
      <c r="R26">
        <v>0.31001548290467973</v>
      </c>
      <c r="S26">
        <v>6.4464639965966519E-2</v>
      </c>
      <c r="T26">
        <v>1.0383907655007185</v>
      </c>
      <c r="U26">
        <v>1.95061942824859</v>
      </c>
      <c r="V26">
        <v>0.76327404623921513</v>
      </c>
      <c r="W26">
        <v>0.25363885257980723</v>
      </c>
      <c r="X26">
        <v>0.86416756449900767</v>
      </c>
      <c r="Y26">
        <v>0.4534942612403059</v>
      </c>
      <c r="Z26">
        <v>0.33997216494519034</v>
      </c>
      <c r="AA26">
        <v>0.79544156543136513</v>
      </c>
      <c r="AB26">
        <v>0.1059279799182411</v>
      </c>
      <c r="AC26">
        <v>0.14697085416461864</v>
      </c>
      <c r="AD26">
        <v>7.4781192880890579E-2</v>
      </c>
      <c r="AE26">
        <v>0.1569699080621545</v>
      </c>
      <c r="AF26">
        <v>0.57726052537709904</v>
      </c>
      <c r="AG26">
        <v>0.95861584319014703</v>
      </c>
      <c r="AH26">
        <v>0.8964181200579624</v>
      </c>
      <c r="AI26">
        <v>0.42311665816814337</v>
      </c>
      <c r="AJ26">
        <v>0.53785861494410891</v>
      </c>
      <c r="AK26">
        <v>1.9816415641185747</v>
      </c>
      <c r="AL26">
        <v>1.6891764822147604</v>
      </c>
      <c r="AM26">
        <v>-0.60859525206498066</v>
      </c>
      <c r="AN26">
        <v>-0.63698543423477139</v>
      </c>
      <c r="AO26">
        <v>-1.2631176975996805E-2</v>
      </c>
      <c r="AP26">
        <v>0.72994657512313044</v>
      </c>
      <c r="AQ26">
        <v>0.52862735890844004</v>
      </c>
      <c r="AR26">
        <v>0.69861571529958866</v>
      </c>
      <c r="AS26">
        <v>0.61313414366677144</v>
      </c>
      <c r="AT26">
        <v>0.44653371714353796</v>
      </c>
      <c r="AU26">
        <v>-0.37630732049588334</v>
      </c>
      <c r="AV26">
        <v>-0.15041187098417952</v>
      </c>
      <c r="AW26">
        <v>0.32398909241497797</v>
      </c>
      <c r="AX26">
        <v>1.0795587638761095</v>
      </c>
      <c r="AY26">
        <v>0.32581713049888439</v>
      </c>
      <c r="AZ26">
        <v>-0.34549879716275766</v>
      </c>
      <c r="BA26">
        <v>0.47400481954955609</v>
      </c>
      <c r="BB26">
        <v>-1.1015084990443236</v>
      </c>
      <c r="BC26">
        <v>0.1976720990045866</v>
      </c>
      <c r="BD26">
        <v>0.43306958072135693</v>
      </c>
      <c r="BE26">
        <v>1.0649842137530285</v>
      </c>
      <c r="BF26">
        <v>0.12782617877342695</v>
      </c>
      <c r="BG26">
        <v>0.81035969816223297</v>
      </c>
      <c r="BH26">
        <v>0.62826528742496723</v>
      </c>
      <c r="BI26">
        <v>1.1471411827677525</v>
      </c>
      <c r="BJ26">
        <v>0.22566234501666393</v>
      </c>
      <c r="BK26">
        <v>1.4581547876942436</v>
      </c>
      <c r="BL26">
        <v>-0.31997606454541305</v>
      </c>
      <c r="BM26">
        <v>0.26899671811919657</v>
      </c>
      <c r="BN26">
        <v>0.18774566907537871</v>
      </c>
      <c r="BO26">
        <v>0.16339727294665263</v>
      </c>
      <c r="BP26">
        <v>0.26786938731382381</v>
      </c>
      <c r="BQ26">
        <v>0.47766880054680438</v>
      </c>
      <c r="BR26">
        <v>0.23435391216366508</v>
      </c>
      <c r="BS26">
        <v>0.23793624260310953</v>
      </c>
      <c r="BT26">
        <v>0.27867493923146025</v>
      </c>
      <c r="BU26">
        <v>0.3819406093693356</v>
      </c>
      <c r="BV26">
        <v>0.49127046892065707</v>
      </c>
      <c r="BW26">
        <v>0.5676313586427062</v>
      </c>
      <c r="BX26">
        <v>-0.2722822325393226</v>
      </c>
      <c r="BY26">
        <v>0.54998273079567284</v>
      </c>
      <c r="BZ26">
        <v>0.18994009034918324</v>
      </c>
      <c r="CA26">
        <v>2.2479969605271322E-2</v>
      </c>
      <c r="CB26">
        <v>0.11347092368039213</v>
      </c>
      <c r="CC26">
        <v>0.30936428457777332</v>
      </c>
      <c r="CD26">
        <v>5.5902354224413031E-2</v>
      </c>
      <c r="CE26">
        <v>-0.25554378871024408</v>
      </c>
      <c r="CF26">
        <v>0.42745863518884875</v>
      </c>
      <c r="CG26">
        <v>0.48903977448746527</v>
      </c>
      <c r="CH26">
        <v>0.22705477879854108</v>
      </c>
      <c r="CI26">
        <v>-5.674643187725259E-2</v>
      </c>
      <c r="CJ26">
        <v>-0.33943067307525832</v>
      </c>
      <c r="CK26">
        <v>0.1082915703427334</v>
      </c>
      <c r="CL26">
        <v>0.52594272210368942</v>
      </c>
      <c r="CM26">
        <v>0.68204918763701272</v>
      </c>
      <c r="CN26">
        <v>1.1979896190412509</v>
      </c>
      <c r="CO26">
        <v>0.79439605997495555</v>
      </c>
      <c r="CP26">
        <v>0.21772132967601276</v>
      </c>
      <c r="CQ26">
        <v>-0.31603681813515694</v>
      </c>
      <c r="CR26">
        <v>-7.0954824912627945E-2</v>
      </c>
      <c r="CS26">
        <v>-0.22796571321386239</v>
      </c>
      <c r="CT26">
        <v>-0.16445449875035933</v>
      </c>
    </row>
    <row r="27" spans="1:98">
      <c r="A27">
        <v>26</v>
      </c>
      <c r="B27" t="s">
        <v>26</v>
      </c>
      <c r="C27">
        <v>0.36867900698798195</v>
      </c>
      <c r="D27">
        <v>0.30622671926481271</v>
      </c>
      <c r="E27">
        <v>-0.13472439742945319</v>
      </c>
      <c r="F27">
        <v>9.5836202454280262E-2</v>
      </c>
      <c r="G27">
        <v>-0.25952938733579956</v>
      </c>
      <c r="H27">
        <v>0.47000872220288592</v>
      </c>
      <c r="I27">
        <v>1.3418854249558798</v>
      </c>
      <c r="J27">
        <v>1.0110434682592206</v>
      </c>
      <c r="K27">
        <v>-0.45026486378793029</v>
      </c>
      <c r="L27">
        <v>-0.21190622287899918</v>
      </c>
      <c r="M27">
        <v>0.28123412182787799</v>
      </c>
      <c r="N27">
        <v>0.42496573337944543</v>
      </c>
      <c r="O27">
        <v>0.28082148757304637</v>
      </c>
      <c r="P27">
        <v>0.24752623306243393</v>
      </c>
      <c r="Q27">
        <v>0.89437856207308375</v>
      </c>
      <c r="R27">
        <v>-0.47989483054886595</v>
      </c>
      <c r="S27">
        <v>0.45163562226324672</v>
      </c>
      <c r="T27">
        <v>0.43970701829396663</v>
      </c>
      <c r="U27">
        <v>2.4189826512003521</v>
      </c>
      <c r="V27">
        <v>1.2642446771951033</v>
      </c>
      <c r="W27">
        <v>-0.27240109383878108</v>
      </c>
      <c r="X27">
        <v>0.36447034083368912</v>
      </c>
      <c r="Y27">
        <v>-7.8420415705338087E-2</v>
      </c>
      <c r="Z27">
        <v>0.25985193375435145</v>
      </c>
      <c r="AA27">
        <v>0.40999999999999925</v>
      </c>
      <c r="AB27">
        <v>0.26666666666668171</v>
      </c>
      <c r="AC27">
        <v>-0.11005135730007831</v>
      </c>
      <c r="AD27">
        <v>0.10099155343370469</v>
      </c>
      <c r="AE27">
        <v>0.48610474181418617</v>
      </c>
      <c r="AF27">
        <v>0.65717415115005284</v>
      </c>
      <c r="AG27">
        <v>0.84330794341676008</v>
      </c>
      <c r="AH27">
        <v>0.48556784461828428</v>
      </c>
      <c r="AI27">
        <v>0.70693512304251804</v>
      </c>
      <c r="AJ27">
        <v>6.2200106628740315E-2</v>
      </c>
      <c r="AK27">
        <v>1.287629873013052</v>
      </c>
      <c r="AL27">
        <v>2.4460810099947272</v>
      </c>
      <c r="AM27">
        <v>0.13692768506632369</v>
      </c>
      <c r="AN27">
        <v>-1.1281087086573827</v>
      </c>
      <c r="AO27">
        <v>0.44083326130175404</v>
      </c>
      <c r="AP27">
        <v>9.4664371772812395E-2</v>
      </c>
      <c r="AQ27">
        <v>1.0489209870174543</v>
      </c>
      <c r="AR27">
        <v>0.95294818344253684</v>
      </c>
      <c r="AS27">
        <v>0.98609355246521702</v>
      </c>
      <c r="AT27">
        <v>-0.20030045067600533</v>
      </c>
      <c r="AU27">
        <v>0.21742766348888942</v>
      </c>
      <c r="AV27">
        <v>0.1251668891855573</v>
      </c>
      <c r="AW27">
        <v>0.61671805983833927</v>
      </c>
      <c r="AX27">
        <v>1.69800381015488</v>
      </c>
      <c r="AY27">
        <v>-5.7012542759415918E-2</v>
      </c>
      <c r="AZ27">
        <v>-0.37486757395484016</v>
      </c>
      <c r="BA27">
        <v>-1.6359918200414825E-2</v>
      </c>
      <c r="BB27">
        <v>-8.9994273091709154E-2</v>
      </c>
      <c r="BC27">
        <v>0.13101867016047652</v>
      </c>
      <c r="BD27">
        <v>1.1939810271508033</v>
      </c>
      <c r="BE27">
        <v>0.63843542912558338</v>
      </c>
      <c r="BF27">
        <v>-0.78695896571108204</v>
      </c>
      <c r="BG27">
        <v>0.31566167543504164</v>
      </c>
      <c r="BH27">
        <v>-0.16943682426979745</v>
      </c>
      <c r="BI27">
        <v>0.46068051402246013</v>
      </c>
      <c r="BJ27">
        <v>0.98149637972646531</v>
      </c>
      <c r="BK27">
        <v>0.58954748247292965</v>
      </c>
      <c r="BL27">
        <v>1.0692222398225759</v>
      </c>
      <c r="BM27">
        <v>-0.2899459290024331</v>
      </c>
      <c r="BN27">
        <v>5.5014146494825056E-2</v>
      </c>
      <c r="BO27">
        <v>0.2749194878642669</v>
      </c>
      <c r="BP27">
        <v>0.98699671001096778</v>
      </c>
      <c r="BQ27">
        <v>6.2053986968679808E-2</v>
      </c>
      <c r="BR27">
        <v>0.41860465116279055</v>
      </c>
      <c r="BS27">
        <v>7.7196232824094935E-3</v>
      </c>
      <c r="BT27">
        <v>-0.47857969895793717</v>
      </c>
      <c r="BU27">
        <v>0.44985651128517379</v>
      </c>
      <c r="BV27">
        <v>0.59454868349935186</v>
      </c>
      <c r="BW27">
        <v>0.49892539146454418</v>
      </c>
      <c r="BX27">
        <v>0.25968074543649688</v>
      </c>
      <c r="BY27">
        <v>-0.53325207587416878</v>
      </c>
      <c r="BZ27">
        <v>0.23742054070614582</v>
      </c>
      <c r="CA27">
        <v>0.26742053789730047</v>
      </c>
      <c r="CB27">
        <v>0.86870380248420531</v>
      </c>
      <c r="CC27">
        <v>0.13598247337009983</v>
      </c>
      <c r="CD27">
        <v>-5.2810260279156918E-2</v>
      </c>
      <c r="CE27">
        <v>-0.30193236714973759</v>
      </c>
      <c r="CF27">
        <v>1.5142337976969955E-2</v>
      </c>
      <c r="CG27">
        <v>-6.8130204390615123E-2</v>
      </c>
      <c r="CH27">
        <v>0.46208620559049507</v>
      </c>
      <c r="CI27">
        <v>-5.2782385763827655E-2</v>
      </c>
      <c r="CJ27">
        <v>-0.3696718219539874</v>
      </c>
      <c r="CK27">
        <v>-0.18173557473876167</v>
      </c>
      <c r="CL27">
        <v>0.17448035199516543</v>
      </c>
      <c r="CM27">
        <v>0.62097690268836381</v>
      </c>
      <c r="CN27">
        <v>0.15804922104312169</v>
      </c>
      <c r="CO27">
        <v>9.7685602645025682E-2</v>
      </c>
      <c r="CP27">
        <v>0.42789580361835</v>
      </c>
      <c r="CQ27">
        <v>-0.51577216325310316</v>
      </c>
      <c r="CR27">
        <v>0.14276053798181199</v>
      </c>
      <c r="CS27">
        <v>0.23259303721487878</v>
      </c>
      <c r="CT27">
        <v>0.69615989220750407</v>
      </c>
    </row>
    <row r="28" spans="1:98">
      <c r="A28">
        <v>27</v>
      </c>
      <c r="B28" t="s">
        <v>27</v>
      </c>
      <c r="C28">
        <v>1.1287227792628363</v>
      </c>
      <c r="D28">
        <v>0.43263841596512531</v>
      </c>
      <c r="E28">
        <v>0.34316973246666382</v>
      </c>
      <c r="F28">
        <v>0.34330154279238467</v>
      </c>
      <c r="G28">
        <v>-0.51874348798737202</v>
      </c>
      <c r="H28">
        <v>0.59483279778496101</v>
      </c>
      <c r="I28">
        <v>0.67744424859226271</v>
      </c>
      <c r="J28">
        <v>1.2256092413434949</v>
      </c>
      <c r="K28">
        <v>-0.22016902616399658</v>
      </c>
      <c r="L28">
        <v>-0.12801774250896791</v>
      </c>
      <c r="M28">
        <v>-0.12932374729353047</v>
      </c>
      <c r="N28">
        <v>0.58427035466133148</v>
      </c>
      <c r="O28">
        <v>1.1371837272590168</v>
      </c>
      <c r="P28">
        <v>0.70321268898978495</v>
      </c>
      <c r="Q28">
        <v>0.26099198860003447</v>
      </c>
      <c r="R28">
        <v>-0.11874117663074335</v>
      </c>
      <c r="S28">
        <v>-0.2620653059829503</v>
      </c>
      <c r="T28">
        <v>0.56719527337172337</v>
      </c>
      <c r="U28">
        <v>3.0426530801124008</v>
      </c>
      <c r="V28">
        <v>1.5864099714514079</v>
      </c>
      <c r="W28">
        <v>-0.18339102232463045</v>
      </c>
      <c r="X28">
        <v>-0.7197659346197316</v>
      </c>
      <c r="Y28">
        <v>-0.67405354555530872</v>
      </c>
      <c r="Z28">
        <v>0.77680413437826168</v>
      </c>
      <c r="AA28">
        <v>1.1101201007762684</v>
      </c>
      <c r="AB28">
        <v>0.29726423052638395</v>
      </c>
      <c r="AC28">
        <v>2.4926043454320812E-2</v>
      </c>
      <c r="AD28">
        <v>0.35990362846676227</v>
      </c>
      <c r="AE28">
        <v>-0.15949759782579731</v>
      </c>
      <c r="AF28">
        <v>0.30055347856750014</v>
      </c>
      <c r="AG28">
        <v>1.1704912855207583</v>
      </c>
      <c r="AH28">
        <v>0.40109437670994286</v>
      </c>
      <c r="AI28">
        <v>0.24683572959458555</v>
      </c>
      <c r="AJ28">
        <v>0.40599044036986331</v>
      </c>
      <c r="AK28">
        <v>1.410885280586438</v>
      </c>
      <c r="AL28">
        <v>2.7545094183080598</v>
      </c>
      <c r="AM28">
        <v>-0.17084766707119448</v>
      </c>
      <c r="AN28">
        <v>-0.26869249257807093</v>
      </c>
      <c r="AO28">
        <v>0.49518811611204416</v>
      </c>
      <c r="AP28">
        <v>0.32841209011842398</v>
      </c>
      <c r="AQ28">
        <v>0.31062827424506168</v>
      </c>
      <c r="AR28">
        <v>0.72833962427871768</v>
      </c>
      <c r="AS28">
        <v>1.1929438639536327</v>
      </c>
      <c r="AT28">
        <v>0.37086723596486681</v>
      </c>
      <c r="AU28">
        <v>0.53644951298752463</v>
      </c>
      <c r="AV28">
        <v>-7.8812811412909412E-2</v>
      </c>
      <c r="AW28">
        <v>0.26167696388383899</v>
      </c>
      <c r="AX28">
        <v>0.69681940187413804</v>
      </c>
      <c r="AY28">
        <v>1.2241116952145026</v>
      </c>
      <c r="AZ28">
        <v>-8.0818899279544443E-2</v>
      </c>
      <c r="BA28">
        <v>8.0096834735488009E-2</v>
      </c>
      <c r="BB28">
        <v>-0.39003355227795744</v>
      </c>
      <c r="BC28">
        <v>-3.3076431487477631E-2</v>
      </c>
      <c r="BD28">
        <v>0.44880308887933484</v>
      </c>
      <c r="BE28">
        <v>1.0354077952163587</v>
      </c>
      <c r="BF28">
        <v>-0.44350855680287404</v>
      </c>
      <c r="BG28">
        <v>0.3227555755188849</v>
      </c>
      <c r="BH28">
        <v>-5.359111634684055E-4</v>
      </c>
      <c r="BI28">
        <v>0.44505224674649124</v>
      </c>
      <c r="BJ28">
        <v>0.30499058302773108</v>
      </c>
      <c r="BK28">
        <v>1.1215957903105034</v>
      </c>
      <c r="BL28">
        <v>0.75022038934373647</v>
      </c>
      <c r="BM28">
        <v>-0.1842065543549376</v>
      </c>
      <c r="BN28">
        <v>0.32955411644264299</v>
      </c>
      <c r="BO28">
        <v>-0.24109878865278267</v>
      </c>
      <c r="BP28">
        <v>0.97275964190091102</v>
      </c>
      <c r="BQ28">
        <v>0.92932259577012122</v>
      </c>
      <c r="BR28">
        <v>-0.25521400891582724</v>
      </c>
      <c r="BS28">
        <v>-6.5736954965178729E-2</v>
      </c>
      <c r="BT28">
        <v>-0.30572708631143586</v>
      </c>
      <c r="BU28">
        <v>0.27870500920765817</v>
      </c>
      <c r="BV28">
        <v>1.0361222977981699</v>
      </c>
      <c r="BW28">
        <v>0.8090118526197676</v>
      </c>
      <c r="BX28">
        <v>0.22864166275495812</v>
      </c>
      <c r="BY28">
        <v>-6.3331048160930603E-2</v>
      </c>
      <c r="BZ28">
        <v>0.17780156107707334</v>
      </c>
      <c r="CA28">
        <v>0.36556849643161193</v>
      </c>
      <c r="CB28">
        <v>0.94113740989283379</v>
      </c>
      <c r="CC28">
        <v>0.55584371224530749</v>
      </c>
      <c r="CD28">
        <v>-0.10084900529272467</v>
      </c>
      <c r="CE28">
        <v>-0.85935251151411096</v>
      </c>
      <c r="CF28">
        <v>0.26993265520505183</v>
      </c>
      <c r="CG28">
        <v>0.27522352579749665</v>
      </c>
      <c r="CH28">
        <v>0.8610574490256484</v>
      </c>
      <c r="CI28">
        <v>0.53422923274446532</v>
      </c>
      <c r="CJ28">
        <v>-0.18635596659474229</v>
      </c>
      <c r="CK28">
        <v>0.21614944158234728</v>
      </c>
      <c r="CL28">
        <v>0.4191332411762172</v>
      </c>
      <c r="CM28">
        <v>0.7644654046955246</v>
      </c>
      <c r="CN28">
        <v>0.20317398071749704</v>
      </c>
      <c r="CO28">
        <v>-4.5167910996168903E-2</v>
      </c>
      <c r="CP28">
        <v>0.35970694089546562</v>
      </c>
      <c r="CQ28">
        <v>-0.15237672038849182</v>
      </c>
      <c r="CR28">
        <v>6.8113490654342357E-2</v>
      </c>
      <c r="CS28">
        <v>0.10980475239867893</v>
      </c>
      <c r="CT28">
        <v>3.633552512486915E-2</v>
      </c>
    </row>
    <row r="29" spans="1:98">
      <c r="A29">
        <v>28</v>
      </c>
      <c r="B29" t="s">
        <v>28</v>
      </c>
      <c r="C29">
        <v>0.45614201247614616</v>
      </c>
      <c r="D29">
        <v>-4.188614805077373E-2</v>
      </c>
      <c r="E29">
        <v>0.1439237400384652</v>
      </c>
      <c r="F29">
        <v>0.15781747292322734</v>
      </c>
      <c r="G29">
        <v>0.61673477440915558</v>
      </c>
      <c r="H29">
        <v>0.9418629934337952</v>
      </c>
      <c r="I29">
        <v>1.8597203337170631</v>
      </c>
      <c r="J29">
        <v>2.8087742430040974</v>
      </c>
      <c r="K29">
        <v>-2.0002677421250947</v>
      </c>
      <c r="L29">
        <v>-0.30390890103685342</v>
      </c>
      <c r="M29">
        <v>-0.52183473259885815</v>
      </c>
      <c r="N29">
        <v>1.6891088845542468</v>
      </c>
      <c r="O29">
        <v>0.17965726484159283</v>
      </c>
      <c r="P29">
        <v>0.57551233895216658</v>
      </c>
      <c r="Q29">
        <v>-0.10228357211266026</v>
      </c>
      <c r="R29">
        <v>-0.94655063116533267</v>
      </c>
      <c r="S29">
        <v>-0.19511191968795139</v>
      </c>
      <c r="T29">
        <v>0.87822502605410246</v>
      </c>
      <c r="U29">
        <v>4.5902169900909895</v>
      </c>
      <c r="V29">
        <v>2.1009085709033481</v>
      </c>
      <c r="W29">
        <v>-0.75613174961183249</v>
      </c>
      <c r="X29">
        <v>-0.69321071722645566</v>
      </c>
      <c r="Y29">
        <v>0.67226799559141348</v>
      </c>
      <c r="Z29">
        <v>1.1446250329450791</v>
      </c>
      <c r="AA29">
        <v>1.0299999999999976</v>
      </c>
      <c r="AB29">
        <v>-0.71697436816633431</v>
      </c>
      <c r="AC29">
        <v>0.6048023108864431</v>
      </c>
      <c r="AD29">
        <v>0.20637056976222645</v>
      </c>
      <c r="AE29">
        <v>0.80587392550142134</v>
      </c>
      <c r="AF29">
        <v>0.94155267365430007</v>
      </c>
      <c r="AG29">
        <v>1.5311510031678965</v>
      </c>
      <c r="AH29">
        <v>0.1386722135552132</v>
      </c>
      <c r="AI29">
        <v>-0.36351047256361069</v>
      </c>
      <c r="AJ29">
        <v>1.3116747741487078</v>
      </c>
      <c r="AK29">
        <v>0.20577895910143251</v>
      </c>
      <c r="AL29">
        <v>2.857876272781712</v>
      </c>
      <c r="AM29">
        <v>0.11646285666750966</v>
      </c>
      <c r="AN29">
        <v>-1.8363107602825002</v>
      </c>
      <c r="AO29">
        <v>-0.67716268833587501</v>
      </c>
      <c r="AP29">
        <v>0.37497869439235831</v>
      </c>
      <c r="AQ29">
        <v>2.2414671421294052</v>
      </c>
      <c r="AR29">
        <v>3.3217073575819711E-2</v>
      </c>
      <c r="AS29">
        <v>1.3199402291216966</v>
      </c>
      <c r="AT29">
        <v>-0.74559606718557214</v>
      </c>
      <c r="AU29">
        <v>0.12382367508667613</v>
      </c>
      <c r="AV29">
        <v>0.7832467639541596</v>
      </c>
      <c r="AW29">
        <v>0.46629581151831356</v>
      </c>
      <c r="AX29">
        <v>1.9623809136063652</v>
      </c>
      <c r="AY29">
        <v>-0.4072831816003708</v>
      </c>
      <c r="AZ29">
        <v>-0.60941384010902988</v>
      </c>
      <c r="BA29">
        <v>0.3791851553045511</v>
      </c>
      <c r="BB29">
        <v>-0.53046134062048056</v>
      </c>
      <c r="BC29">
        <v>0.79993535875886312</v>
      </c>
      <c r="BD29">
        <v>0.62525050100199486</v>
      </c>
      <c r="BE29">
        <v>0.39034493746514798</v>
      </c>
      <c r="BF29">
        <v>-0.41263291541024927</v>
      </c>
      <c r="BG29">
        <v>0.58964143426294413</v>
      </c>
      <c r="BH29">
        <v>-0.95057034220531467</v>
      </c>
      <c r="BI29">
        <v>0.48784388995521955</v>
      </c>
      <c r="BJ29">
        <v>1.1460405889375247</v>
      </c>
      <c r="BK29">
        <v>1.3218978676528437</v>
      </c>
      <c r="BL29">
        <v>0.28733400636793416</v>
      </c>
      <c r="BM29">
        <v>0.24779309276754535</v>
      </c>
      <c r="BN29">
        <v>0.4634636181059637</v>
      </c>
      <c r="BO29">
        <v>0.80731969860066144</v>
      </c>
      <c r="BP29">
        <v>0.75509114484020312</v>
      </c>
      <c r="BQ29">
        <v>4.5420136260410082E-2</v>
      </c>
      <c r="BR29">
        <v>5.2966101694917889E-2</v>
      </c>
      <c r="BS29">
        <v>-0.1285638659910715</v>
      </c>
      <c r="BT29">
        <v>-1.3100106012418511</v>
      </c>
      <c r="BU29">
        <v>-0.13811094912914434</v>
      </c>
      <c r="BV29">
        <v>1.8747598924317987</v>
      </c>
      <c r="BW29">
        <v>0.68632626894939985</v>
      </c>
      <c r="BX29">
        <v>-0.31460674157302027</v>
      </c>
      <c r="BY29">
        <v>-8.2657048391954202E-2</v>
      </c>
      <c r="BZ29">
        <v>0.75956982778069282</v>
      </c>
      <c r="CA29">
        <v>0.26123301985372382</v>
      </c>
      <c r="CB29">
        <v>1.8908657783071492</v>
      </c>
      <c r="CC29">
        <v>0.19726748009059047</v>
      </c>
      <c r="CD29">
        <v>-5.8334548636418404E-2</v>
      </c>
      <c r="CE29">
        <v>-1.2184444768714497</v>
      </c>
      <c r="CF29">
        <v>2.2675234507718578</v>
      </c>
      <c r="CG29">
        <v>0.83056478405316714</v>
      </c>
      <c r="CH29">
        <v>1.1030728457846806</v>
      </c>
      <c r="CI29">
        <v>0.21253985122209329</v>
      </c>
      <c r="CJ29">
        <v>-0.28985507246376274</v>
      </c>
      <c r="CK29">
        <v>-0.45377197958025306</v>
      </c>
      <c r="CL29">
        <v>0.71937321937320942</v>
      </c>
      <c r="CM29">
        <v>0.96881408669826641</v>
      </c>
      <c r="CN29">
        <v>0.95951813979548994</v>
      </c>
      <c r="CO29">
        <v>-0.67984738120012711</v>
      </c>
      <c r="CP29">
        <v>0.31431165747013434</v>
      </c>
      <c r="CQ29">
        <v>-0.34814092744742675</v>
      </c>
      <c r="CR29">
        <v>-0.20262716601452402</v>
      </c>
      <c r="CS29">
        <v>0.26605054960442409</v>
      </c>
      <c r="CT29">
        <v>0.83094755952797072</v>
      </c>
    </row>
    <row r="30" spans="1:98">
      <c r="A30">
        <v>29</v>
      </c>
      <c r="B30" t="s">
        <v>29</v>
      </c>
      <c r="C30">
        <v>0.79096553363648958</v>
      </c>
      <c r="D30">
        <v>1.3452825858226269</v>
      </c>
      <c r="E30">
        <v>0.20898774023825339</v>
      </c>
      <c r="F30">
        <v>0.44674494457150882</v>
      </c>
      <c r="G30">
        <v>9.6340783336845703E-2</v>
      </c>
      <c r="H30">
        <v>0.66482542612069651</v>
      </c>
      <c r="I30">
        <v>0.615811220718121</v>
      </c>
      <c r="J30">
        <v>1.814551023776656</v>
      </c>
      <c r="K30">
        <v>-0.9197715562466624</v>
      </c>
      <c r="L30">
        <v>-0.20676451113921246</v>
      </c>
      <c r="M30">
        <v>0.27742663052028327</v>
      </c>
      <c r="N30">
        <v>2.5700225446279035E-2</v>
      </c>
      <c r="O30">
        <v>5.9936321981535201E-2</v>
      </c>
      <c r="P30">
        <v>-9.9645887829324931E-2</v>
      </c>
      <c r="Q30">
        <v>0.22463458669585989</v>
      </c>
      <c r="R30">
        <v>1.3970362188953089E-2</v>
      </c>
      <c r="S30">
        <v>0.73000942212038122</v>
      </c>
      <c r="T30">
        <v>1.1890651430977339</v>
      </c>
      <c r="U30">
        <v>4.8488235780172362</v>
      </c>
      <c r="V30">
        <v>0.93635908130025314</v>
      </c>
      <c r="W30">
        <v>-0.81556138726023297</v>
      </c>
      <c r="X30">
        <v>-1.1876702880420087</v>
      </c>
      <c r="Y30">
        <v>3.5873219031268277E-2</v>
      </c>
      <c r="Z30">
        <v>-5.4335397038118849E-2</v>
      </c>
      <c r="AA30">
        <v>0.80778823006526501</v>
      </c>
      <c r="AB30">
        <v>-1.0926345889636924</v>
      </c>
      <c r="AC30">
        <v>-0.17241357175959982</v>
      </c>
      <c r="AD30">
        <v>0.25192966031291064</v>
      </c>
      <c r="AE30">
        <v>0.56134445588966742</v>
      </c>
      <c r="AF30">
        <v>0.81614117533004293</v>
      </c>
      <c r="AG30">
        <v>1.7533160156946836</v>
      </c>
      <c r="AH30">
        <v>0.32728665436438931</v>
      </c>
      <c r="AI30">
        <v>-0.30390917428917419</v>
      </c>
      <c r="AJ30">
        <v>0.31130030036001788</v>
      </c>
      <c r="AK30">
        <v>1.6578837783440381</v>
      </c>
      <c r="AL30">
        <v>3.2904642370792381</v>
      </c>
      <c r="AM30">
        <v>-0.60691257130516263</v>
      </c>
      <c r="AN30">
        <v>-0.75335739231940924</v>
      </c>
      <c r="AO30">
        <v>0.30307997697884836</v>
      </c>
      <c r="AP30">
        <v>0.17822079815243974</v>
      </c>
      <c r="AQ30">
        <v>0.51275334016049889</v>
      </c>
      <c r="AR30">
        <v>0.51381020417351486</v>
      </c>
      <c r="AS30">
        <v>0.87939624456196963</v>
      </c>
      <c r="AT30">
        <v>0.3290165489715946</v>
      </c>
      <c r="AU30">
        <v>0.46034703621753437</v>
      </c>
      <c r="AV30">
        <v>-0.5377596785729577</v>
      </c>
      <c r="AW30">
        <v>0.27353866020833895</v>
      </c>
      <c r="AX30">
        <v>0.70749371484759571</v>
      </c>
      <c r="AY30">
        <v>1.414279910623617</v>
      </c>
      <c r="AZ30">
        <v>-0.22203204271754595</v>
      </c>
      <c r="BA30">
        <v>0.15842582443590381</v>
      </c>
      <c r="BB30">
        <v>-0.65604573302662228</v>
      </c>
      <c r="BC30">
        <v>0.50574348992808993</v>
      </c>
      <c r="BD30">
        <v>0.75331521423007697</v>
      </c>
      <c r="BE30">
        <v>0.98166620632196278</v>
      </c>
      <c r="BF30">
        <v>-0.19426770156536488</v>
      </c>
      <c r="BG30">
        <v>6.8738171587101604E-2</v>
      </c>
      <c r="BH30">
        <v>0.20057309806307266</v>
      </c>
      <c r="BI30">
        <v>-0.58808110814645431</v>
      </c>
      <c r="BJ30">
        <v>0.25611729338219646</v>
      </c>
      <c r="BK30">
        <v>0.76121907442143755</v>
      </c>
      <c r="BL30">
        <v>0.31443454206774302</v>
      </c>
      <c r="BM30">
        <v>-0.16456347869402421</v>
      </c>
      <c r="BN30">
        <v>-0.2785484296706886</v>
      </c>
      <c r="BO30">
        <v>0.54391043682597839</v>
      </c>
      <c r="BP30">
        <v>3.237032873529011</v>
      </c>
      <c r="BQ30">
        <v>0.99270588209976474</v>
      </c>
      <c r="BR30">
        <v>-1.5526233079943275</v>
      </c>
      <c r="BS30">
        <v>-0.51729810223021255</v>
      </c>
      <c r="BT30">
        <v>-0.88365323110529692</v>
      </c>
      <c r="BU30">
        <v>-0.13752169012291038</v>
      </c>
      <c r="BV30">
        <v>0.69394071280044489</v>
      </c>
      <c r="BW30">
        <v>0.62094107117516284</v>
      </c>
      <c r="BX30">
        <v>8.3958957737406692E-2</v>
      </c>
      <c r="BY30">
        <v>-0.36427562691500048</v>
      </c>
      <c r="BZ30">
        <v>-0.1525086697153899</v>
      </c>
      <c r="CA30">
        <v>1.0547015437579743</v>
      </c>
      <c r="CB30">
        <v>1.9896051083960309</v>
      </c>
      <c r="CC30">
        <v>0.81118277933165395</v>
      </c>
      <c r="CD30">
        <v>-1.6189577435252178</v>
      </c>
      <c r="CE30">
        <v>-0.65301728731907982</v>
      </c>
      <c r="CF30">
        <v>0.19932777833207016</v>
      </c>
      <c r="CG30">
        <v>0.31820435100553546</v>
      </c>
      <c r="CH30">
        <v>0.37781641324148296</v>
      </c>
      <c r="CI30">
        <v>0.64306014972839165</v>
      </c>
      <c r="CJ30">
        <v>-0.15022962312646326</v>
      </c>
      <c r="CK30">
        <v>-0.20198300972673611</v>
      </c>
      <c r="CL30">
        <v>0.41368927715694781</v>
      </c>
      <c r="CM30">
        <v>1.3459723245790922</v>
      </c>
      <c r="CN30">
        <v>1.9894360694677538</v>
      </c>
      <c r="CO30">
        <v>0.14116935623913474</v>
      </c>
      <c r="CP30">
        <v>-1.7085769543060403</v>
      </c>
      <c r="CQ30">
        <v>0.31890892260051373</v>
      </c>
      <c r="CR30">
        <v>-0.47834268329143281</v>
      </c>
      <c r="CS30">
        <v>-3.139139771756172E-2</v>
      </c>
      <c r="CT30">
        <v>0.43629028484681953</v>
      </c>
    </row>
    <row r="31" spans="1:98">
      <c r="A31">
        <v>30</v>
      </c>
      <c r="B31" t="s">
        <v>30</v>
      </c>
      <c r="C31">
        <v>-0.13272613382974141</v>
      </c>
      <c r="D31">
        <v>0.59371334542792642</v>
      </c>
      <c r="E31">
        <v>1.1259098425438818</v>
      </c>
      <c r="F31">
        <v>1.6299877376831029</v>
      </c>
      <c r="G31">
        <v>-0.83882918636665194</v>
      </c>
      <c r="H31">
        <v>0.49529439246718265</v>
      </c>
      <c r="I31">
        <v>0.84811291908248876</v>
      </c>
      <c r="J31">
        <v>2.1638517808291624</v>
      </c>
      <c r="K31">
        <v>-1.5776518532999995</v>
      </c>
      <c r="L31">
        <v>0.51890056891052971</v>
      </c>
      <c r="M31">
        <v>1.0135120146999244</v>
      </c>
      <c r="N31">
        <v>9.8538720978291749E-2</v>
      </c>
      <c r="O31">
        <v>-0.4870968855317126</v>
      </c>
      <c r="P31">
        <v>1.2998712280903213</v>
      </c>
      <c r="Q31">
        <v>1.5272564390626631</v>
      </c>
      <c r="R31">
        <v>-0.56220232674041304</v>
      </c>
      <c r="S31">
        <v>-0.14818070285379514</v>
      </c>
      <c r="T31">
        <v>0.20213417124015365</v>
      </c>
      <c r="U31">
        <v>3.9596910704128963</v>
      </c>
      <c r="V31">
        <v>2.2749800532917197</v>
      </c>
      <c r="W31">
        <v>-2.102470552602409</v>
      </c>
      <c r="X31">
        <v>-1.0981848275378958</v>
      </c>
      <c r="Y31">
        <v>0.44335019998313907</v>
      </c>
      <c r="Z31">
        <v>2.6873994810903357</v>
      </c>
      <c r="AA31">
        <v>1.0599999999999943</v>
      </c>
      <c r="AB31">
        <v>-0.22872827081427127</v>
      </c>
      <c r="AC31">
        <v>0.3117835855112272</v>
      </c>
      <c r="AD31">
        <v>0.30167291342901859</v>
      </c>
      <c r="AE31">
        <v>-0.15493984688297324</v>
      </c>
      <c r="AF31">
        <v>0.6663623916020045</v>
      </c>
      <c r="AG31">
        <v>0.85237577076531235</v>
      </c>
      <c r="AH31">
        <v>-0.26074447041898319</v>
      </c>
      <c r="AI31">
        <v>-2.704408185342233E-2</v>
      </c>
      <c r="AJ31">
        <v>1.4156898106402194</v>
      </c>
      <c r="AK31">
        <v>1.5648617409086851</v>
      </c>
      <c r="AL31">
        <v>3.8343692550118158</v>
      </c>
      <c r="AM31">
        <v>-0.70820335553495317</v>
      </c>
      <c r="AN31">
        <v>-0.19529591576801231</v>
      </c>
      <c r="AO31">
        <v>0.50195678067039839</v>
      </c>
      <c r="AP31">
        <v>5.9256751036995681E-2</v>
      </c>
      <c r="AQ31">
        <v>0.94754653130286748</v>
      </c>
      <c r="AR31">
        <v>0.49446865571571852</v>
      </c>
      <c r="AS31">
        <v>1.0341089150196048</v>
      </c>
      <c r="AT31">
        <v>-0.52827073875360009</v>
      </c>
      <c r="AU31">
        <v>0.62235499128699967</v>
      </c>
      <c r="AV31">
        <v>1.4926603991423537</v>
      </c>
      <c r="AW31">
        <v>-8.1254570569622153E-3</v>
      </c>
      <c r="AX31">
        <v>1.7389891110027644</v>
      </c>
      <c r="AY31">
        <v>-0.17571884984025621</v>
      </c>
      <c r="AZ31">
        <v>-0.81613058089294865</v>
      </c>
      <c r="BA31">
        <v>-3.2268473701180245E-2</v>
      </c>
      <c r="BB31">
        <v>-0.8715300193673392</v>
      </c>
      <c r="BC31">
        <v>0.13839140345164314</v>
      </c>
      <c r="BD31">
        <v>1.0568246484025767</v>
      </c>
      <c r="BE31">
        <v>0.83661813208912861</v>
      </c>
      <c r="BF31">
        <v>-0.38292780215396505</v>
      </c>
      <c r="BG31">
        <v>-0.68070793625372161</v>
      </c>
      <c r="BH31">
        <v>8.0632156103987995E-3</v>
      </c>
      <c r="BI31">
        <v>2.8622107554623799</v>
      </c>
      <c r="BJ31">
        <v>-1.5206145163818685</v>
      </c>
      <c r="BK31">
        <v>1.098376313276006</v>
      </c>
      <c r="BL31">
        <v>1.1572980632971186</v>
      </c>
      <c r="BM31">
        <v>0.2334812047630086</v>
      </c>
      <c r="BN31">
        <v>-1.552915599035698E-2</v>
      </c>
      <c r="BO31">
        <v>-1.1338044575599837</v>
      </c>
      <c r="BP31">
        <v>1.1468070065195235</v>
      </c>
      <c r="BQ31">
        <v>0.86200201910382468</v>
      </c>
      <c r="BR31">
        <v>-0.20788420080072312</v>
      </c>
      <c r="BS31">
        <v>-1.0415862973536139</v>
      </c>
      <c r="BT31">
        <v>-6.2373304225782356E-2</v>
      </c>
      <c r="BU31">
        <v>-9.361834919644485E-2</v>
      </c>
      <c r="BV31">
        <v>0.50757457441825693</v>
      </c>
      <c r="BW31">
        <v>0.48947245746251422</v>
      </c>
      <c r="BX31">
        <v>0.55667233647749281</v>
      </c>
      <c r="BY31">
        <v>0.13070890358295451</v>
      </c>
      <c r="BZ31">
        <v>1.0903785610074657</v>
      </c>
      <c r="CA31">
        <v>0.54690467147739952</v>
      </c>
      <c r="CB31">
        <v>0.64969403943491155</v>
      </c>
      <c r="CC31">
        <v>-0.68302934774450152</v>
      </c>
      <c r="CD31">
        <v>-0.87666263603385364</v>
      </c>
      <c r="CE31">
        <v>-0.79292467215613671</v>
      </c>
      <c r="CF31">
        <v>7.6852136489380385E-2</v>
      </c>
      <c r="CG31">
        <v>1.8353555521425369</v>
      </c>
      <c r="CH31">
        <v>0.7767136716687828</v>
      </c>
      <c r="CI31">
        <v>1.0850044896737687</v>
      </c>
      <c r="CJ31">
        <v>-0.54038048708268116</v>
      </c>
      <c r="CK31">
        <v>-0.69217028877642806</v>
      </c>
      <c r="CL31">
        <v>-1.2665817282470182</v>
      </c>
      <c r="CM31">
        <v>2.5960224684985489</v>
      </c>
      <c r="CN31">
        <v>3.5957383841373369</v>
      </c>
      <c r="CO31">
        <v>-1.2141122696757711</v>
      </c>
      <c r="CP31">
        <v>-1.4965297860034643</v>
      </c>
      <c r="CQ31">
        <v>-1.0348623853211003</v>
      </c>
      <c r="CR31">
        <v>1.2236725007416238</v>
      </c>
      <c r="CS31">
        <v>3.2969448311231497</v>
      </c>
      <c r="CT31">
        <v>-1.8795659266614706</v>
      </c>
    </row>
    <row r="32" spans="1:98">
      <c r="A32">
        <v>31</v>
      </c>
      <c r="B32" t="s">
        <v>31</v>
      </c>
      <c r="C32">
        <v>0.56996137259459623</v>
      </c>
      <c r="D32">
        <v>-0.90525125228320125</v>
      </c>
      <c r="E32">
        <v>0.43441099252126136</v>
      </c>
      <c r="F32">
        <v>0.45879374261135197</v>
      </c>
      <c r="G32">
        <v>-0.42876054104247219</v>
      </c>
      <c r="H32">
        <v>1.2183728286668138</v>
      </c>
      <c r="I32">
        <v>0.13352993380046918</v>
      </c>
      <c r="J32">
        <v>1.0784059482344288</v>
      </c>
      <c r="K32">
        <v>0.53759028868816117</v>
      </c>
      <c r="L32">
        <v>0.70738612871239503</v>
      </c>
      <c r="M32">
        <v>-0.62881489257944345</v>
      </c>
      <c r="N32">
        <v>0.93680237254407661</v>
      </c>
      <c r="O32">
        <v>1.3375819625581764</v>
      </c>
      <c r="P32">
        <v>0.64008403218205334</v>
      </c>
      <c r="Q32">
        <v>0.3380946557691944</v>
      </c>
      <c r="R32">
        <v>0.55635291184608082</v>
      </c>
      <c r="S32">
        <v>0.63922187926206409</v>
      </c>
      <c r="T32">
        <v>1.3978541948854284</v>
      </c>
      <c r="U32">
        <v>2.7543167145470226</v>
      </c>
      <c r="V32">
        <v>0.90530176906760129</v>
      </c>
      <c r="W32">
        <v>5.2187621600308098E-2</v>
      </c>
      <c r="X32">
        <v>0.68012869723084179</v>
      </c>
      <c r="Y32">
        <v>0.39137999707481441</v>
      </c>
      <c r="Z32">
        <v>0.70083056880143602</v>
      </c>
      <c r="AA32">
        <v>1.897159931467618</v>
      </c>
      <c r="AB32">
        <v>-0.59154483414020076</v>
      </c>
      <c r="AC32">
        <v>-0.37130941989831356</v>
      </c>
      <c r="AD32">
        <v>-0.10698044949668528</v>
      </c>
      <c r="AE32">
        <v>0.10341580412249751</v>
      </c>
      <c r="AF32">
        <v>0.2821129465008454</v>
      </c>
      <c r="AG32">
        <v>0.81542976972430736</v>
      </c>
      <c r="AH32">
        <v>1.7185763651780706</v>
      </c>
      <c r="AI32">
        <v>0.40753362466336984</v>
      </c>
      <c r="AJ32">
        <v>1.0947876371731446</v>
      </c>
      <c r="AK32">
        <v>3.270206718174129</v>
      </c>
      <c r="AL32">
        <v>2.5672308554241852</v>
      </c>
      <c r="AM32">
        <v>-1.7903539380958566</v>
      </c>
      <c r="AN32">
        <v>-2.1053873766406883</v>
      </c>
      <c r="AO32">
        <v>-1.3269378666014298E-2</v>
      </c>
      <c r="AP32">
        <v>0.58617315472746512</v>
      </c>
      <c r="AQ32">
        <v>0.66963186507384975</v>
      </c>
      <c r="AR32">
        <v>0.78811596075574197</v>
      </c>
      <c r="AS32">
        <v>1.2596965775923064</v>
      </c>
      <c r="AT32">
        <v>0.39619629849019233</v>
      </c>
      <c r="AU32">
        <v>-0.51479715280693394</v>
      </c>
      <c r="AV32">
        <v>-0.43624273494677901</v>
      </c>
      <c r="AW32">
        <v>0.51654536641529969</v>
      </c>
      <c r="AX32">
        <v>1.7876707805079661</v>
      </c>
      <c r="AY32">
        <v>4.9064398801124121E-2</v>
      </c>
      <c r="AZ32">
        <v>0.72991922558911515</v>
      </c>
      <c r="BA32">
        <v>0.62029246264838633</v>
      </c>
      <c r="BB32">
        <v>-1.002583154884984</v>
      </c>
      <c r="BC32">
        <v>-0.36452499745442957</v>
      </c>
      <c r="BD32">
        <v>0.17613112260039809</v>
      </c>
      <c r="BE32">
        <v>1.5160386062025522</v>
      </c>
      <c r="BF32">
        <v>0.78322570497306732</v>
      </c>
      <c r="BG32">
        <v>0.64465336550671992</v>
      </c>
      <c r="BH32">
        <v>0.54084881733476031</v>
      </c>
      <c r="BI32">
        <v>1.1230919775227166</v>
      </c>
      <c r="BJ32">
        <v>-7.626129832316586E-3</v>
      </c>
      <c r="BK32">
        <v>0.52844636260946931</v>
      </c>
      <c r="BL32">
        <v>-0.17120473000482583</v>
      </c>
      <c r="BM32">
        <v>1.5621464060489032E-2</v>
      </c>
      <c r="BN32">
        <v>-0.29794343887009633</v>
      </c>
      <c r="BO32">
        <v>-9.1792528562384401E-2</v>
      </c>
      <c r="BP32">
        <v>0.32080621101167051</v>
      </c>
      <c r="BQ32">
        <v>0.48469743373111829</v>
      </c>
      <c r="BR32">
        <v>-0.28242032282853602</v>
      </c>
      <c r="BS32">
        <v>0.15455272878737158</v>
      </c>
      <c r="BT32">
        <v>0.21888543536312532</v>
      </c>
      <c r="BU32">
        <v>0.4572274359982309</v>
      </c>
      <c r="BV32">
        <v>0.67590450204413344</v>
      </c>
      <c r="BW32">
        <v>0.46346977728530803</v>
      </c>
      <c r="BX32">
        <v>-0.10375828206048432</v>
      </c>
      <c r="BY32">
        <v>0.31035672816144277</v>
      </c>
      <c r="BZ32">
        <v>2.0956455949794339E-2</v>
      </c>
      <c r="CA32">
        <v>0.35997957586091367</v>
      </c>
      <c r="CB32">
        <v>0.36970217522631632</v>
      </c>
      <c r="CC32">
        <v>0.5592255843452687</v>
      </c>
      <c r="CD32">
        <v>-0.37093377590223797</v>
      </c>
      <c r="CE32">
        <v>-0.30071267022878656</v>
      </c>
      <c r="CF32">
        <v>0.81074123507478557</v>
      </c>
      <c r="CG32">
        <v>0.26788393647882991</v>
      </c>
      <c r="CH32">
        <v>0.18735841665105113</v>
      </c>
      <c r="CI32">
        <v>0.16927870755587549</v>
      </c>
      <c r="CJ32">
        <v>-0.44773755144131844</v>
      </c>
      <c r="CK32">
        <v>0.30378505461958749</v>
      </c>
      <c r="CL32">
        <v>0.44474696770788746</v>
      </c>
      <c r="CM32">
        <v>0.85179314907228854</v>
      </c>
      <c r="CN32">
        <v>1.0904442313838247</v>
      </c>
      <c r="CO32">
        <v>0.83683198866943975</v>
      </c>
      <c r="CP32">
        <v>-5.8001185105316377E-2</v>
      </c>
      <c r="CQ32">
        <v>-0.96659388783277844</v>
      </c>
      <c r="CR32">
        <v>-0.30005440416351892</v>
      </c>
      <c r="CS32">
        <v>-0.30874150702713266</v>
      </c>
      <c r="CT32">
        <v>6.1270262410431542E-2</v>
      </c>
    </row>
    <row r="33" spans="1:98">
      <c r="A33">
        <v>32</v>
      </c>
      <c r="B33" t="s">
        <v>32</v>
      </c>
      <c r="C33">
        <v>0.17262701012261683</v>
      </c>
      <c r="D33">
        <v>-0.44017934747446752</v>
      </c>
      <c r="E33">
        <v>3.6792466716706329E-2</v>
      </c>
      <c r="F33">
        <v>0.49748827572408949</v>
      </c>
      <c r="G33">
        <v>8.2171758334248501E-2</v>
      </c>
      <c r="H33">
        <v>0.68926586381130583</v>
      </c>
      <c r="I33">
        <v>0.46729209393061577</v>
      </c>
      <c r="J33">
        <v>0.5054676213755771</v>
      </c>
      <c r="K33">
        <v>-0.2942757923105277</v>
      </c>
      <c r="L33">
        <v>0.40589372801740353</v>
      </c>
      <c r="M33">
        <v>0.24426544837945485</v>
      </c>
      <c r="N33">
        <v>0.32229628805668931</v>
      </c>
      <c r="O33">
        <v>0.63618877758722103</v>
      </c>
      <c r="P33">
        <v>0.71203791693563723</v>
      </c>
      <c r="Q33">
        <v>0.84717994124130502</v>
      </c>
      <c r="R33">
        <v>3.464913579420692E-2</v>
      </c>
      <c r="S33">
        <v>-0.40851497387293101</v>
      </c>
      <c r="T33">
        <v>1.1785109334648824</v>
      </c>
      <c r="U33">
        <v>2.915955947886828</v>
      </c>
      <c r="V33">
        <v>0.57759738575595687</v>
      </c>
      <c r="W33">
        <v>-0.4385208460971457</v>
      </c>
      <c r="X33">
        <v>0.83306793025175185</v>
      </c>
      <c r="Y33">
        <v>-4.8819060696558836E-2</v>
      </c>
      <c r="Z33">
        <v>3.2144350682394851E-2</v>
      </c>
      <c r="AA33">
        <v>1.0999186949039563</v>
      </c>
      <c r="AB33">
        <v>-0.25587389743226829</v>
      </c>
      <c r="AC33">
        <v>-0.19475234447927647</v>
      </c>
      <c r="AD33">
        <v>-0.18448483471333876</v>
      </c>
      <c r="AE33">
        <v>1.374608920654552E-2</v>
      </c>
      <c r="AF33">
        <v>0.53621036959456969</v>
      </c>
      <c r="AG33">
        <v>0.97542764848850272</v>
      </c>
      <c r="AH33">
        <v>9.6272746848624635E-2</v>
      </c>
      <c r="AI33">
        <v>0.46881321098493078</v>
      </c>
      <c r="AJ33">
        <v>0.78717181630059141</v>
      </c>
      <c r="AK33">
        <v>2.0955941238867348</v>
      </c>
      <c r="AL33">
        <v>2.7782933180358516</v>
      </c>
      <c r="AM33">
        <v>-1.1502816807706151</v>
      </c>
      <c r="AN33">
        <v>-0.55051303036227628</v>
      </c>
      <c r="AO33">
        <v>0.28326943731071808</v>
      </c>
      <c r="AP33">
        <v>0.52973581569761841</v>
      </c>
      <c r="AQ33">
        <v>0.5546966720524571</v>
      </c>
      <c r="AR33">
        <v>0.43551791663487549</v>
      </c>
      <c r="AS33">
        <v>1.1394640720647775</v>
      </c>
      <c r="AT33">
        <v>0.29332120976932607</v>
      </c>
      <c r="AU33">
        <v>-0.35626064470156704</v>
      </c>
      <c r="AV33">
        <v>0.1083506587156613</v>
      </c>
      <c r="AW33">
        <v>0.63651810406726295</v>
      </c>
      <c r="AX33">
        <v>1.1535077135053307</v>
      </c>
      <c r="AY33">
        <v>0.33346565432261777</v>
      </c>
      <c r="AZ33">
        <v>-0.14116208414262088</v>
      </c>
      <c r="BA33">
        <v>0.26075226694433074</v>
      </c>
      <c r="BB33">
        <v>-0.24858880869258471</v>
      </c>
      <c r="BC33">
        <v>0.62782986925693507</v>
      </c>
      <c r="BD33">
        <v>0.48741106403444867</v>
      </c>
      <c r="BE33">
        <v>1.0551486157429402</v>
      </c>
      <c r="BF33">
        <v>-0.27198000296287939</v>
      </c>
      <c r="BG33">
        <v>0.29972309263019969</v>
      </c>
      <c r="BH33">
        <v>-3.9576361102244828E-2</v>
      </c>
      <c r="BI33">
        <v>0.55628030284220475</v>
      </c>
      <c r="BJ33">
        <v>0.61002380832211323</v>
      </c>
      <c r="BK33">
        <v>0.56128425159536199</v>
      </c>
      <c r="BL33">
        <v>0.10923794131674214</v>
      </c>
      <c r="BM33">
        <v>-9.2990708162687952E-2</v>
      </c>
      <c r="BN33">
        <v>-5.0547576397896865E-2</v>
      </c>
      <c r="BO33">
        <v>0.62748254421796101</v>
      </c>
      <c r="BP33">
        <v>0.877178248219046</v>
      </c>
      <c r="BQ33">
        <v>9.1183892008661616E-2</v>
      </c>
      <c r="BR33">
        <v>-0.15888511605320899</v>
      </c>
      <c r="BS33">
        <v>-0.12412073432502835</v>
      </c>
      <c r="BT33">
        <v>7.700653257962653E-2</v>
      </c>
      <c r="BU33">
        <v>0.3826989284271276</v>
      </c>
      <c r="BV33">
        <v>0.62991706720187945</v>
      </c>
      <c r="BW33">
        <v>0.62827908112250697</v>
      </c>
      <c r="BX33">
        <v>-5.7815114500470166E-2</v>
      </c>
      <c r="BY33">
        <v>0.38483226912993107</v>
      </c>
      <c r="BZ33">
        <v>0.29283025134207996</v>
      </c>
      <c r="CA33">
        <v>0.14484932462290878</v>
      </c>
      <c r="CB33">
        <v>0.60410824607108893</v>
      </c>
      <c r="CC33">
        <v>2.2622342966016618E-2</v>
      </c>
      <c r="CD33">
        <v>-0.14307128585222539</v>
      </c>
      <c r="CE33">
        <v>-0.39273072801725428</v>
      </c>
      <c r="CF33">
        <v>0.12678052824532937</v>
      </c>
      <c r="CG33">
        <v>0.2115059221658111</v>
      </c>
      <c r="CH33">
        <v>0.89118306255722146</v>
      </c>
      <c r="CI33">
        <v>0.14894800689617682</v>
      </c>
      <c r="CJ33">
        <v>-0.25852746017328565</v>
      </c>
      <c r="CK33">
        <v>5.0793022008832622E-3</v>
      </c>
      <c r="CL33">
        <v>0.53358039437882976</v>
      </c>
      <c r="CM33">
        <v>0.42894505817008266</v>
      </c>
      <c r="CN33">
        <v>0.55603557454735331</v>
      </c>
      <c r="CO33">
        <v>0.39448366432386361</v>
      </c>
      <c r="CP33">
        <v>-0.1468618146761691</v>
      </c>
      <c r="CQ33">
        <v>-0.17940233493869417</v>
      </c>
      <c r="CR33">
        <v>-7.707514399459825E-2</v>
      </c>
      <c r="CS33">
        <v>0.2714041588821825</v>
      </c>
      <c r="CT33">
        <v>0.37246838093223289</v>
      </c>
    </row>
    <row r="34" spans="1:98">
      <c r="A34">
        <v>33</v>
      </c>
      <c r="B34" t="s">
        <v>33</v>
      </c>
      <c r="C34">
        <v>1.7394348291937423</v>
      </c>
      <c r="D34">
        <v>-0.81104152735713697</v>
      </c>
      <c r="E34">
        <v>-0.27727583047976179</v>
      </c>
      <c r="F34">
        <v>0.22851354154695969</v>
      </c>
      <c r="G34">
        <v>4.8386531059230187E-2</v>
      </c>
      <c r="H34">
        <v>1.2291551616285812</v>
      </c>
      <c r="I34">
        <v>0.67096843383938065</v>
      </c>
      <c r="J34">
        <v>0.13731699291559263</v>
      </c>
      <c r="K34">
        <v>-2.8710138570220423E-2</v>
      </c>
      <c r="L34">
        <v>0.35540265663802639</v>
      </c>
      <c r="M34">
        <v>-3.5220495267251906E-2</v>
      </c>
      <c r="N34">
        <v>0.56112871550513255</v>
      </c>
      <c r="O34">
        <v>1.3923448330944277</v>
      </c>
      <c r="P34">
        <v>0.78643177252255558</v>
      </c>
      <c r="Q34">
        <v>0.34248957967302207</v>
      </c>
      <c r="R34">
        <v>0.6975591138701942</v>
      </c>
      <c r="S34">
        <v>0.27778476758766324</v>
      </c>
      <c r="T34">
        <v>1.2819409390895542</v>
      </c>
      <c r="U34">
        <v>2.7185723064890199</v>
      </c>
      <c r="V34">
        <v>0.52163596035179616</v>
      </c>
      <c r="W34">
        <v>0.1013934455322385</v>
      </c>
      <c r="X34">
        <v>0.94724924516083053</v>
      </c>
      <c r="Y34">
        <v>0.67993596416231483</v>
      </c>
      <c r="Z34">
        <v>1.9175682347283285E-2</v>
      </c>
      <c r="AA34">
        <v>1.0981574539138395</v>
      </c>
      <c r="AB34">
        <v>-0.6890271178552565</v>
      </c>
      <c r="AC34">
        <v>-0.24286925657169833</v>
      </c>
      <c r="AD34">
        <v>0.22777646763683101</v>
      </c>
      <c r="AE34">
        <v>0.42682329613108472</v>
      </c>
      <c r="AF34">
        <v>0.51581042658987997</v>
      </c>
      <c r="AG34">
        <v>0.78067465904034794</v>
      </c>
      <c r="AH34">
        <v>0.58526784215751082</v>
      </c>
      <c r="AI34">
        <v>0.25993386135454433</v>
      </c>
      <c r="AJ34">
        <v>0.6472537483053431</v>
      </c>
      <c r="AK34">
        <v>1.7991874637260485</v>
      </c>
      <c r="AL34">
        <v>2.5089981286177343</v>
      </c>
      <c r="AM34">
        <v>-0.34065044855009496</v>
      </c>
      <c r="AN34">
        <v>-1.3811325475592939</v>
      </c>
      <c r="AO34">
        <v>-1.5236804750018429E-3</v>
      </c>
      <c r="AP34">
        <v>0.88791174991698085</v>
      </c>
      <c r="AQ34">
        <v>1.0183769366222784</v>
      </c>
      <c r="AR34">
        <v>0.83696003265505414</v>
      </c>
      <c r="AS34">
        <v>0.78287839265982484</v>
      </c>
      <c r="AT34">
        <v>0.42445858565123284</v>
      </c>
      <c r="AU34">
        <v>-0.69812130351634138</v>
      </c>
      <c r="AV34">
        <v>-0.23490345612042773</v>
      </c>
      <c r="AW34">
        <v>0.50820719282453908</v>
      </c>
      <c r="AX34">
        <v>1.4314620565728076</v>
      </c>
      <c r="AY34">
        <v>0.88172573285156819</v>
      </c>
      <c r="AZ34">
        <v>0.27324491882982915</v>
      </c>
      <c r="BA34">
        <v>0.83725825057927583</v>
      </c>
      <c r="BB34">
        <v>-1.1567610360303848</v>
      </c>
      <c r="BC34">
        <v>0.43924044089984626</v>
      </c>
      <c r="BD34">
        <v>0.77482739467764628</v>
      </c>
      <c r="BE34">
        <v>0.17868628888477733</v>
      </c>
      <c r="BF34">
        <v>0.74138351997148355</v>
      </c>
      <c r="BG34">
        <v>1.2161144208378438</v>
      </c>
      <c r="BH34">
        <v>1.0441617753435883</v>
      </c>
      <c r="BI34">
        <v>0.75816031079607438</v>
      </c>
      <c r="BJ34">
        <v>0.19179272083933441</v>
      </c>
      <c r="BK34">
        <v>0.45498667681767024</v>
      </c>
      <c r="BL34">
        <v>-0.58729110635123982</v>
      </c>
      <c r="BM34">
        <v>-0.18831724714077902</v>
      </c>
      <c r="BN34">
        <v>-0.43458176736071996</v>
      </c>
      <c r="BO34">
        <v>6.9936306180395924E-2</v>
      </c>
      <c r="BP34">
        <v>0.25835670633449492</v>
      </c>
      <c r="BQ34">
        <v>0.24923239893752669</v>
      </c>
      <c r="BR34">
        <v>1.009212782885216</v>
      </c>
      <c r="BS34">
        <v>0.98865252734301468</v>
      </c>
      <c r="BT34">
        <v>0.226475427673134</v>
      </c>
      <c r="BU34">
        <v>0.42438710519689948</v>
      </c>
      <c r="BV34">
        <v>0.69814777499928038</v>
      </c>
      <c r="BW34">
        <v>0.69452160924297068</v>
      </c>
      <c r="BX34">
        <v>-0.88766080056752461</v>
      </c>
      <c r="BY34">
        <v>0.5640878831366436</v>
      </c>
      <c r="BZ34">
        <v>6.2998646769463207E-2</v>
      </c>
      <c r="CA34">
        <v>-0.74331083756108418</v>
      </c>
      <c r="CB34">
        <v>4.351015642993783E-2</v>
      </c>
      <c r="CC34">
        <v>0.48322736390726817</v>
      </c>
      <c r="CD34">
        <v>6.2883252336387585E-4</v>
      </c>
      <c r="CE34">
        <v>6.9646598344186295E-2</v>
      </c>
      <c r="CF34">
        <v>1.3103789794961962</v>
      </c>
      <c r="CG34">
        <v>-0.51336606507197402</v>
      </c>
      <c r="CH34">
        <v>0.15454298280883627</v>
      </c>
      <c r="CI34">
        <v>0.20055184019867056</v>
      </c>
      <c r="CJ34">
        <v>-0.31558279248725674</v>
      </c>
      <c r="CK34">
        <v>0.30727913333759016</v>
      </c>
      <c r="CL34">
        <v>1.2208353968010233</v>
      </c>
      <c r="CM34">
        <v>1.1950470440390326</v>
      </c>
      <c r="CN34">
        <v>1.627725555970283</v>
      </c>
      <c r="CO34">
        <v>0.87698483637128621</v>
      </c>
      <c r="CP34">
        <v>0.17999660873861956</v>
      </c>
      <c r="CQ34">
        <v>-1.8080255279133817</v>
      </c>
      <c r="CR34">
        <v>-0.27522785040022812</v>
      </c>
      <c r="CS34">
        <v>-0.66129010192012005</v>
      </c>
      <c r="CT34">
        <v>-0.19039453146983476</v>
      </c>
    </row>
    <row r="35" spans="1:98">
      <c r="A35">
        <v>34</v>
      </c>
      <c r="B35" t="s">
        <v>34</v>
      </c>
      <c r="C35">
        <v>0.24926886191378728</v>
      </c>
      <c r="D35">
        <v>0.104650639199666</v>
      </c>
      <c r="E35">
        <v>0.36154885959900351</v>
      </c>
      <c r="F35">
        <v>0.10410679136796386</v>
      </c>
      <c r="G35">
        <v>4.3656485076160045E-2</v>
      </c>
      <c r="H35">
        <v>0.75377941121479441</v>
      </c>
      <c r="I35">
        <v>0.76581371057611314</v>
      </c>
      <c r="J35">
        <v>0.41625812724355171</v>
      </c>
      <c r="K35">
        <v>0.18863357092095967</v>
      </c>
      <c r="L35">
        <v>0.38054286406845605</v>
      </c>
      <c r="M35">
        <v>0.19929965028611107</v>
      </c>
      <c r="N35">
        <v>0.66176722945627819</v>
      </c>
      <c r="O35">
        <v>0.96147472694878555</v>
      </c>
      <c r="P35">
        <v>0.92574878237563496</v>
      </c>
      <c r="Q35">
        <v>0.7878470979876484</v>
      </c>
      <c r="R35">
        <v>-0.30536787085391204</v>
      </c>
      <c r="S35">
        <v>-0.28424357154427371</v>
      </c>
      <c r="T35">
        <v>0.83692976301088517</v>
      </c>
      <c r="U35">
        <v>2.5838042729616539</v>
      </c>
      <c r="V35">
        <v>0.87390295894007597</v>
      </c>
      <c r="W35">
        <v>-0.23988119671870534</v>
      </c>
      <c r="X35">
        <v>0.61260737359198902</v>
      </c>
      <c r="Y35">
        <v>0.20246796911940201</v>
      </c>
      <c r="Z35">
        <v>0.16007898200203208</v>
      </c>
      <c r="AA35">
        <v>1.0499999999999954</v>
      </c>
      <c r="AB35">
        <v>7.2221720682486001E-2</v>
      </c>
      <c r="AC35">
        <v>0.13531799729364913</v>
      </c>
      <c r="AD35">
        <v>7.2072072072071336E-2</v>
      </c>
      <c r="AE35">
        <v>5.4015124234796374E-2</v>
      </c>
      <c r="AF35">
        <v>0.43188770919562192</v>
      </c>
      <c r="AG35">
        <v>0.85110195305500014</v>
      </c>
      <c r="AH35">
        <v>8.8833614639782787E-2</v>
      </c>
      <c r="AI35">
        <v>0.48815123812904204</v>
      </c>
      <c r="AJ35">
        <v>0.28263557675323181</v>
      </c>
      <c r="AK35">
        <v>1.1273559978862036</v>
      </c>
      <c r="AL35">
        <v>1.7592753875631528</v>
      </c>
      <c r="AM35">
        <v>0.12838069154399445</v>
      </c>
      <c r="AN35">
        <v>-0.40174373878109071</v>
      </c>
      <c r="AO35">
        <v>0.14589769996566915</v>
      </c>
      <c r="AP35">
        <v>0.37706744365413325</v>
      </c>
      <c r="AQ35">
        <v>0.35857594126185166</v>
      </c>
      <c r="AR35">
        <v>0.34878774989366423</v>
      </c>
      <c r="AS35">
        <v>0.62733129874534832</v>
      </c>
      <c r="AT35">
        <v>0.32855939342879559</v>
      </c>
      <c r="AU35">
        <v>4.1985053321025312E-2</v>
      </c>
      <c r="AV35">
        <v>8.39348665437889E-3</v>
      </c>
      <c r="AW35">
        <v>0.13428451531680707</v>
      </c>
      <c r="AX35">
        <v>0.9554940910234011</v>
      </c>
      <c r="AY35">
        <v>0.53134080531340722</v>
      </c>
      <c r="AZ35">
        <v>-9.084152283423963E-2</v>
      </c>
      <c r="BA35">
        <v>1.6531658125296111E-2</v>
      </c>
      <c r="BB35">
        <v>-0.15702479338842723</v>
      </c>
      <c r="BC35">
        <v>8.2774604751256753E-2</v>
      </c>
      <c r="BD35">
        <v>0.4300719543462117</v>
      </c>
      <c r="BE35">
        <v>0.93881248455900401</v>
      </c>
      <c r="BF35">
        <v>-4.0793016235618484E-2</v>
      </c>
      <c r="BG35">
        <v>-0.15507672216781287</v>
      </c>
      <c r="BH35">
        <v>4.9047657974332637E-2</v>
      </c>
      <c r="BI35">
        <v>0.31865348476183275</v>
      </c>
      <c r="BJ35">
        <v>0.3502199055220645</v>
      </c>
      <c r="BK35">
        <v>1.2417823228634273</v>
      </c>
      <c r="BL35">
        <v>0.36075036075036149</v>
      </c>
      <c r="BM35">
        <v>-6.3902867641196792E-2</v>
      </c>
      <c r="BN35">
        <v>0.27975381664135934</v>
      </c>
      <c r="BO35">
        <v>0.32679738562091387</v>
      </c>
      <c r="BP35">
        <v>0.61174227377451817</v>
      </c>
      <c r="BQ35">
        <v>0.42640555906507949</v>
      </c>
      <c r="BR35">
        <v>-0.44818367667872616</v>
      </c>
      <c r="BS35">
        <v>0.13427059473976044</v>
      </c>
      <c r="BT35">
        <v>0.15775358889413837</v>
      </c>
      <c r="BU35">
        <v>0.20475665459125381</v>
      </c>
      <c r="BV35">
        <v>0.90380383527193242</v>
      </c>
      <c r="BW35">
        <v>0.55300257029364808</v>
      </c>
      <c r="BX35">
        <v>-4.6475600309836551E-2</v>
      </c>
      <c r="BY35">
        <v>0.14724116553006539</v>
      </c>
      <c r="BZ35">
        <v>0.10059583688000195</v>
      </c>
      <c r="CA35">
        <v>7.7303648732218733E-2</v>
      </c>
      <c r="CB35">
        <v>0.45573922447088577</v>
      </c>
      <c r="CC35">
        <v>0.56132256824297233</v>
      </c>
      <c r="CD35">
        <v>-0.25997858999847745</v>
      </c>
      <c r="CE35">
        <v>-0.11499540018399257</v>
      </c>
      <c r="CF35">
        <v>0.13047816409548219</v>
      </c>
      <c r="CG35">
        <v>0.45991108385712298</v>
      </c>
      <c r="CH35">
        <v>0.57225698153517968</v>
      </c>
      <c r="CI35">
        <v>0.42485395645246449</v>
      </c>
      <c r="CJ35">
        <v>-8.3100400392843721E-2</v>
      </c>
      <c r="CK35">
        <v>0.25706940874037354</v>
      </c>
      <c r="CL35">
        <v>0.46003016591253942</v>
      </c>
      <c r="CM35">
        <v>0.42038885969521989</v>
      </c>
      <c r="CN35">
        <v>0.2466920834267583</v>
      </c>
      <c r="CO35">
        <v>5.2199850857559404E-2</v>
      </c>
      <c r="CP35">
        <v>7.4532309756292214E-2</v>
      </c>
      <c r="CQ35">
        <v>-6.7029120428985234E-2</v>
      </c>
      <c r="CR35">
        <v>0.1788642122521944</v>
      </c>
      <c r="CS35">
        <v>0.31245350394286664</v>
      </c>
      <c r="CT35">
        <v>0.459804212399888</v>
      </c>
    </row>
    <row r="37" spans="1:98">
      <c r="A37" t="s">
        <v>78</v>
      </c>
      <c r="B37" t="s">
        <v>0</v>
      </c>
      <c r="C37" t="s">
        <v>324</v>
      </c>
      <c r="D37" t="s">
        <v>323</v>
      </c>
      <c r="E37" t="s">
        <v>333</v>
      </c>
    </row>
    <row r="38" spans="1:98">
      <c r="A38">
        <v>1</v>
      </c>
      <c r="B38" t="s">
        <v>1</v>
      </c>
      <c r="C38">
        <f t="shared" ref="C38:C71" si="0">_xlfn.STDEV.P(C2:CT2)</f>
        <v>0.64698802911249098</v>
      </c>
      <c r="D38">
        <f t="shared" ref="D38:D71" si="1">_xlfn.STDEV.S(C2:N2)</f>
        <v>0.704537947404825</v>
      </c>
      <c r="E38">
        <f>AVERAGE(C2:N2)</f>
        <v>2.1738954374630099E-2</v>
      </c>
    </row>
    <row r="39" spans="1:98">
      <c r="A39">
        <v>2</v>
      </c>
      <c r="B39" t="s">
        <v>2</v>
      </c>
      <c r="C39">
        <f t="shared" si="0"/>
        <v>0.5512593261714509</v>
      </c>
      <c r="D39">
        <f t="shared" si="1"/>
        <v>0.29873590583212328</v>
      </c>
      <c r="E39">
        <f t="shared" ref="E39:E71" si="2">AVERAGE(C3:N3)</f>
        <v>0.38423667706014575</v>
      </c>
    </row>
    <row r="40" spans="1:98">
      <c r="A40">
        <v>3</v>
      </c>
      <c r="B40" t="s">
        <v>3</v>
      </c>
      <c r="C40">
        <f t="shared" si="0"/>
        <v>1.0725640045166738</v>
      </c>
      <c r="D40">
        <f t="shared" si="1"/>
        <v>1.4688433636808127</v>
      </c>
      <c r="E40">
        <f t="shared" si="2"/>
        <v>0.54161721869067547</v>
      </c>
    </row>
    <row r="41" spans="1:98">
      <c r="A41">
        <v>4</v>
      </c>
      <c r="B41" t="s">
        <v>4</v>
      </c>
      <c r="C41">
        <f t="shared" si="0"/>
        <v>0.59564049587449031</v>
      </c>
      <c r="D41">
        <f t="shared" si="1"/>
        <v>0.34212516623150058</v>
      </c>
      <c r="E41">
        <f t="shared" si="2"/>
        <v>0.35757090921494283</v>
      </c>
    </row>
    <row r="42" spans="1:98">
      <c r="A42">
        <v>5</v>
      </c>
      <c r="B42" t="s">
        <v>5</v>
      </c>
      <c r="C42">
        <f t="shared" si="0"/>
        <v>0.83599915703217365</v>
      </c>
      <c r="D42">
        <f t="shared" si="1"/>
        <v>0.78484373216347847</v>
      </c>
      <c r="E42">
        <f t="shared" si="2"/>
        <v>0.37924241027039357</v>
      </c>
    </row>
    <row r="43" spans="1:98">
      <c r="A43">
        <v>6</v>
      </c>
      <c r="B43" t="s">
        <v>6</v>
      </c>
      <c r="C43">
        <f t="shared" si="0"/>
        <v>0.89076382020506284</v>
      </c>
      <c r="D43">
        <f t="shared" si="1"/>
        <v>0.88734413290469505</v>
      </c>
      <c r="E43">
        <f t="shared" si="2"/>
        <v>0.43492350802602037</v>
      </c>
    </row>
    <row r="44" spans="1:98">
      <c r="A44">
        <v>7</v>
      </c>
      <c r="B44" t="s">
        <v>7</v>
      </c>
      <c r="C44">
        <f t="shared" si="0"/>
        <v>1.0957932014382235</v>
      </c>
      <c r="D44">
        <f t="shared" si="1"/>
        <v>0.83942466692099993</v>
      </c>
      <c r="E44">
        <f t="shared" si="2"/>
        <v>0.41580582879962957</v>
      </c>
    </row>
    <row r="45" spans="1:98">
      <c r="A45">
        <v>8</v>
      </c>
      <c r="B45" t="s">
        <v>8</v>
      </c>
      <c r="C45">
        <f t="shared" si="0"/>
        <v>0.49144446264203867</v>
      </c>
      <c r="D45">
        <f t="shared" si="1"/>
        <v>0.22204591878938282</v>
      </c>
      <c r="E45">
        <f t="shared" si="2"/>
        <v>0.36960943475743041</v>
      </c>
    </row>
    <row r="46" spans="1:98">
      <c r="A46">
        <v>9</v>
      </c>
      <c r="B46" t="s">
        <v>9</v>
      </c>
      <c r="C46">
        <f t="shared" si="0"/>
        <v>0.79329529230339191</v>
      </c>
      <c r="D46">
        <f t="shared" si="1"/>
        <v>0.76445917153339249</v>
      </c>
      <c r="E46">
        <f t="shared" si="2"/>
        <v>0.34751928276921989</v>
      </c>
    </row>
    <row r="47" spans="1:98">
      <c r="A47">
        <v>10</v>
      </c>
      <c r="B47" t="s">
        <v>10</v>
      </c>
      <c r="C47">
        <f t="shared" si="0"/>
        <v>0.56884359983858135</v>
      </c>
      <c r="D47">
        <f t="shared" si="1"/>
        <v>0.40822545408080535</v>
      </c>
      <c r="E47">
        <f t="shared" si="2"/>
        <v>0.31626823581928087</v>
      </c>
    </row>
    <row r="48" spans="1:98">
      <c r="A48">
        <v>11</v>
      </c>
      <c r="B48" t="s">
        <v>11</v>
      </c>
      <c r="C48">
        <f t="shared" si="0"/>
        <v>0.55666051738810574</v>
      </c>
      <c r="D48">
        <f t="shared" si="1"/>
        <v>0.34376909179308601</v>
      </c>
      <c r="E48">
        <f t="shared" si="2"/>
        <v>0.3468499093407888</v>
      </c>
    </row>
    <row r="49" spans="1:5">
      <c r="A49">
        <v>12</v>
      </c>
      <c r="B49" t="s">
        <v>12</v>
      </c>
      <c r="C49">
        <f t="shared" si="0"/>
        <v>0.49662621226022369</v>
      </c>
      <c r="D49">
        <f t="shared" si="1"/>
        <v>0.35146330849769636</v>
      </c>
      <c r="E49">
        <f t="shared" si="2"/>
        <v>0.36786789792287816</v>
      </c>
    </row>
    <row r="50" spans="1:5">
      <c r="A50">
        <v>13</v>
      </c>
      <c r="B50" t="s">
        <v>13</v>
      </c>
      <c r="C50">
        <f t="shared" si="0"/>
        <v>0.77727549768427284</v>
      </c>
      <c r="D50">
        <f t="shared" si="1"/>
        <v>0.92354067206123147</v>
      </c>
      <c r="E50">
        <f t="shared" si="2"/>
        <v>0.50527886179245562</v>
      </c>
    </row>
    <row r="51" spans="1:5">
      <c r="A51">
        <v>14</v>
      </c>
      <c r="B51" t="s">
        <v>14</v>
      </c>
      <c r="C51">
        <f t="shared" si="0"/>
        <v>0.58465993086557777</v>
      </c>
      <c r="D51">
        <f t="shared" si="1"/>
        <v>0.90473750190824798</v>
      </c>
      <c r="E51">
        <f t="shared" si="2"/>
        <v>0.48726951740811481</v>
      </c>
    </row>
    <row r="52" spans="1:5">
      <c r="A52">
        <v>15</v>
      </c>
      <c r="B52" t="s">
        <v>15</v>
      </c>
      <c r="C52">
        <f t="shared" si="0"/>
        <v>0.62785437567071312</v>
      </c>
      <c r="D52">
        <f t="shared" si="1"/>
        <v>0.73418835558569417</v>
      </c>
      <c r="E52">
        <f t="shared" si="2"/>
        <v>0.47631269691493311</v>
      </c>
    </row>
    <row r="53" spans="1:5">
      <c r="A53">
        <v>16</v>
      </c>
      <c r="B53" t="s">
        <v>16</v>
      </c>
      <c r="C53">
        <f t="shared" si="0"/>
        <v>0.68538049852747918</v>
      </c>
      <c r="D53">
        <f t="shared" si="1"/>
        <v>0.7862211160172764</v>
      </c>
      <c r="E53">
        <f t="shared" si="2"/>
        <v>0.45303497836316109</v>
      </c>
    </row>
    <row r="54" spans="1:5">
      <c r="A54">
        <v>17</v>
      </c>
      <c r="B54" t="s">
        <v>17</v>
      </c>
      <c r="C54">
        <f t="shared" si="0"/>
        <v>0.81600845340312456</v>
      </c>
      <c r="D54">
        <f t="shared" si="1"/>
        <v>0.77879658596054246</v>
      </c>
      <c r="E54">
        <f t="shared" si="2"/>
        <v>0.48864407868535004</v>
      </c>
    </row>
    <row r="55" spans="1:5">
      <c r="A55">
        <v>18</v>
      </c>
      <c r="B55" t="s">
        <v>18</v>
      </c>
      <c r="C55">
        <f t="shared" si="0"/>
        <v>0.61835902894733397</v>
      </c>
      <c r="D55">
        <f t="shared" si="1"/>
        <v>0.34976498856201338</v>
      </c>
      <c r="E55">
        <f t="shared" si="2"/>
        <v>0.19636668261671653</v>
      </c>
    </row>
    <row r="56" spans="1:5">
      <c r="A56">
        <v>19</v>
      </c>
      <c r="B56" t="s">
        <v>19</v>
      </c>
      <c r="C56">
        <f t="shared" si="0"/>
        <v>0.56659175319949662</v>
      </c>
      <c r="D56">
        <f t="shared" si="1"/>
        <v>0.42330614156154833</v>
      </c>
      <c r="E56">
        <f t="shared" si="2"/>
        <v>0.35187031227243243</v>
      </c>
    </row>
    <row r="57" spans="1:5">
      <c r="A57">
        <v>20</v>
      </c>
      <c r="B57" t="s">
        <v>20</v>
      </c>
      <c r="C57">
        <f t="shared" si="0"/>
        <v>1.050897734202769</v>
      </c>
      <c r="D57">
        <f t="shared" si="1"/>
        <v>0.76848373668996484</v>
      </c>
      <c r="E57">
        <f t="shared" si="2"/>
        <v>0.27255402644812782</v>
      </c>
    </row>
    <row r="58" spans="1:5">
      <c r="A58">
        <v>21</v>
      </c>
      <c r="B58" t="s">
        <v>21</v>
      </c>
      <c r="C58">
        <f t="shared" si="0"/>
        <v>1.1999967557293452</v>
      </c>
      <c r="D58">
        <f t="shared" si="1"/>
        <v>1.4310267474647116</v>
      </c>
      <c r="E58">
        <f t="shared" si="2"/>
        <v>0.55335094841749877</v>
      </c>
    </row>
    <row r="59" spans="1:5">
      <c r="A59">
        <v>22</v>
      </c>
      <c r="B59" t="s">
        <v>22</v>
      </c>
      <c r="C59">
        <f t="shared" si="0"/>
        <v>0.71888067881323214</v>
      </c>
      <c r="D59">
        <f t="shared" si="1"/>
        <v>0.66391154468695235</v>
      </c>
      <c r="E59">
        <f t="shared" si="2"/>
        <v>0.32914157804125416</v>
      </c>
    </row>
    <row r="60" spans="1:5">
      <c r="A60">
        <v>23</v>
      </c>
      <c r="B60" t="s">
        <v>23</v>
      </c>
      <c r="C60">
        <f t="shared" si="0"/>
        <v>0.89576827979580009</v>
      </c>
      <c r="D60">
        <f t="shared" si="1"/>
        <v>0.70114059864724954</v>
      </c>
      <c r="E60">
        <f t="shared" si="2"/>
        <v>0.43564254497620486</v>
      </c>
    </row>
    <row r="61" spans="1:5">
      <c r="A61">
        <v>24</v>
      </c>
      <c r="B61" t="s">
        <v>24</v>
      </c>
      <c r="C61">
        <f t="shared" si="0"/>
        <v>1.0092665047742917</v>
      </c>
      <c r="D61">
        <f t="shared" si="1"/>
        <v>1.0006925375438709</v>
      </c>
      <c r="E61">
        <f t="shared" si="2"/>
        <v>0.37366919148386363</v>
      </c>
    </row>
    <row r="62" spans="1:5">
      <c r="A62">
        <v>25</v>
      </c>
      <c r="B62" t="s">
        <v>25</v>
      </c>
      <c r="C62">
        <f t="shared" si="0"/>
        <v>0.53910882658442005</v>
      </c>
      <c r="D62">
        <f t="shared" si="1"/>
        <v>0.46649860045232266</v>
      </c>
      <c r="E62">
        <f t="shared" si="2"/>
        <v>0.27366369340492319</v>
      </c>
    </row>
    <row r="63" spans="1:5">
      <c r="A63">
        <v>26</v>
      </c>
      <c r="B63" t="s">
        <v>26</v>
      </c>
      <c r="C63">
        <f t="shared" si="0"/>
        <v>0.57811184204580668</v>
      </c>
      <c r="D63">
        <f t="shared" si="1"/>
        <v>0.5221309576361729</v>
      </c>
      <c r="E63">
        <f t="shared" si="2"/>
        <v>0.27028787732501686</v>
      </c>
    </row>
    <row r="64" spans="1:5">
      <c r="A64">
        <v>27</v>
      </c>
      <c r="B64" t="s">
        <v>27</v>
      </c>
      <c r="C64">
        <f t="shared" si="0"/>
        <v>0.61898645563717902</v>
      </c>
      <c r="D64">
        <f t="shared" si="1"/>
        <v>0.53416345250704234</v>
      </c>
      <c r="E64">
        <f t="shared" si="2"/>
        <v>0.36114459240959945</v>
      </c>
    </row>
    <row r="65" spans="1:5">
      <c r="A65">
        <v>28</v>
      </c>
      <c r="B65" t="s">
        <v>28</v>
      </c>
      <c r="C65">
        <f t="shared" si="0"/>
        <v>1.0037546837917044</v>
      </c>
      <c r="D65">
        <f t="shared" si="1"/>
        <v>1.2533662049299967</v>
      </c>
      <c r="E65">
        <f t="shared" si="2"/>
        <v>0.48384891089538473</v>
      </c>
    </row>
    <row r="66" spans="1:5">
      <c r="A66">
        <v>29</v>
      </c>
      <c r="B66" t="s">
        <v>29</v>
      </c>
      <c r="C66">
        <f t="shared" si="0"/>
        <v>0.96488123358619715</v>
      </c>
      <c r="D66">
        <f t="shared" si="1"/>
        <v>0.71026455877456329</v>
      </c>
      <c r="E66">
        <f t="shared" si="2"/>
        <v>0.43000833723349041</v>
      </c>
    </row>
    <row r="67" spans="1:5">
      <c r="A67">
        <v>30</v>
      </c>
      <c r="B67" t="s">
        <v>30</v>
      </c>
      <c r="C67">
        <f t="shared" si="0"/>
        <v>1.2151901487034833</v>
      </c>
      <c r="D67">
        <f t="shared" si="1"/>
        <v>1.0225359402496037</v>
      </c>
      <c r="E67">
        <f t="shared" si="2"/>
        <v>0.49488451242717485</v>
      </c>
    </row>
    <row r="68" spans="1:5">
      <c r="A68">
        <v>31</v>
      </c>
      <c r="B68" t="s">
        <v>31</v>
      </c>
      <c r="C68">
        <f t="shared" si="0"/>
        <v>0.80312398558524722</v>
      </c>
      <c r="D68">
        <f t="shared" si="1"/>
        <v>0.67727162293008003</v>
      </c>
      <c r="E68">
        <f t="shared" si="2"/>
        <v>0.34270224353903639</v>
      </c>
    </row>
    <row r="69" spans="1:5">
      <c r="A69">
        <v>32</v>
      </c>
      <c r="B69" t="s">
        <v>32</v>
      </c>
      <c r="C69">
        <f t="shared" si="0"/>
        <v>0.59180574816586784</v>
      </c>
      <c r="D69">
        <f t="shared" si="1"/>
        <v>0.33580113137954409</v>
      </c>
      <c r="E69">
        <f t="shared" si="2"/>
        <v>0.22409211789030936</v>
      </c>
    </row>
    <row r="70" spans="1:5">
      <c r="A70">
        <v>33</v>
      </c>
      <c r="B70" t="s">
        <v>33</v>
      </c>
      <c r="C70">
        <f t="shared" si="0"/>
        <v>0.74054773886283587</v>
      </c>
      <c r="D70">
        <f t="shared" si="1"/>
        <v>0.67576111409283413</v>
      </c>
      <c r="E70">
        <f t="shared" si="2"/>
        <v>0.31817157255435619</v>
      </c>
    </row>
    <row r="71" spans="1:5">
      <c r="A71">
        <v>34</v>
      </c>
      <c r="B71" t="s">
        <v>34</v>
      </c>
      <c r="C71">
        <f t="shared" si="0"/>
        <v>0.44298205148752362</v>
      </c>
      <c r="D71">
        <f t="shared" si="1"/>
        <v>0.25440214827709395</v>
      </c>
      <c r="E71">
        <f t="shared" si="2"/>
        <v>0.35244385007690376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CPI_STATA</vt:lpstr>
      <vt:lpstr>CPI_R</vt:lpstr>
      <vt:lpstr>CPI_R_desc</vt:lpstr>
      <vt:lpstr>panel reg</vt:lpstr>
      <vt:lpstr>Ologit</vt:lpstr>
      <vt:lpstr>trans_path</vt:lpstr>
      <vt:lpstr>spatial lag polygon</vt:lpstr>
      <vt:lpstr>morans'i</vt:lpstr>
      <vt:lpstr>inf_mtm</vt:lpstr>
      <vt:lpstr>inf_yoy</vt:lpstr>
      <vt:lpstr>Labor</vt:lpstr>
      <vt:lpstr>Labor_imp_msforst</vt:lpstr>
      <vt:lpstr>Labor_imp_stata</vt:lpstr>
      <vt:lpstr>gov cons</vt:lpstr>
      <vt:lpstr>gov_rev</vt:lpstr>
      <vt:lpstr>gov_exp</vt:lpstr>
      <vt:lpstr>gov_exp_imp_stata</vt:lpstr>
      <vt:lpstr>gov_direxp</vt:lpstr>
      <vt:lpstr>gov_indirexp</vt:lpstr>
      <vt:lpstr>transp cost</vt:lpstr>
      <vt:lpstr>Markets</vt:lpstr>
      <vt:lpstr>per capita exp</vt:lpstr>
      <vt:lpstr>wage_hour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2020-03-07T10:45:46Z</dcterms:created>
  <dcterms:modified xsi:type="dcterms:W3CDTF">2020-06-19T02:44:01Z</dcterms:modified>
</cp:coreProperties>
</file>