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ry\QUARCS Lab Dropbox\Harry Aginta\DATA\Mygithub\data-indonesia-covid19\for expandr\"/>
    </mc:Choice>
  </mc:AlternateContent>
  <xr:revisionPtr revIDLastSave="0" documentId="13_ncr:1_{8F8C9135-A05E-4F47-AB51-FD0582E93505}" xr6:coauthVersionLast="47" xr6:coauthVersionMax="47" xr10:uidLastSave="{00000000-0000-0000-0000-000000000000}"/>
  <bookViews>
    <workbookView xWindow="-110" yWindow="-110" windowWidth="19420" windowHeight="11020" xr2:uid="{99997AC6-4747-4E3C-BD2F-4A87F19432B6}"/>
  </bookViews>
  <sheets>
    <sheet name="Sheet1" sheetId="1" r:id="rId1"/>
    <sheet name="Sheet1 (2)" sheetId="2" r:id="rId2"/>
    <sheet name="outputgap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A3" i="1" l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2" i="1"/>
  <c r="V16" i="2"/>
  <c r="M16" i="2"/>
  <c r="H16" i="2"/>
  <c r="V7" i="2"/>
  <c r="M7" i="2"/>
  <c r="H7" i="2"/>
  <c r="V10" i="2"/>
  <c r="M10" i="2"/>
  <c r="H10" i="2"/>
  <c r="V15" i="2"/>
  <c r="M15" i="2"/>
  <c r="H15" i="2"/>
  <c r="V18" i="2"/>
  <c r="M18" i="2"/>
  <c r="H18" i="2"/>
  <c r="V17" i="2"/>
  <c r="M17" i="2"/>
  <c r="H17" i="2"/>
  <c r="V21" i="2"/>
  <c r="M21" i="2"/>
  <c r="H21" i="2"/>
  <c r="V14" i="2"/>
  <c r="M14" i="2"/>
  <c r="H14" i="2"/>
  <c r="V33" i="2"/>
  <c r="M33" i="2"/>
  <c r="H33" i="2"/>
  <c r="V6" i="2"/>
  <c r="M6" i="2"/>
  <c r="H6" i="2"/>
  <c r="V34" i="2"/>
  <c r="M34" i="2"/>
  <c r="H34" i="2"/>
  <c r="V22" i="2"/>
  <c r="M22" i="2"/>
  <c r="H22" i="2"/>
  <c r="V11" i="2"/>
  <c r="M11" i="2"/>
  <c r="H11" i="2"/>
  <c r="V27" i="2"/>
  <c r="M27" i="2"/>
  <c r="H27" i="2"/>
  <c r="V35" i="2"/>
  <c r="M35" i="2"/>
  <c r="H35" i="2"/>
  <c r="V20" i="2"/>
  <c r="M20" i="2"/>
  <c r="H20" i="2"/>
  <c r="V13" i="2"/>
  <c r="M13" i="2"/>
  <c r="H13" i="2"/>
  <c r="V30" i="2"/>
  <c r="M30" i="2"/>
  <c r="H30" i="2"/>
  <c r="V12" i="2"/>
  <c r="M12" i="2"/>
  <c r="H12" i="2"/>
  <c r="V28" i="2"/>
  <c r="M28" i="2"/>
  <c r="H28" i="2"/>
  <c r="V19" i="2"/>
  <c r="M19" i="2"/>
  <c r="H19" i="2"/>
  <c r="V24" i="2"/>
  <c r="M24" i="2"/>
  <c r="H24" i="2"/>
  <c r="V5" i="2"/>
  <c r="M5" i="2"/>
  <c r="H5" i="2"/>
  <c r="V4" i="2"/>
  <c r="M4" i="2"/>
  <c r="H4" i="2"/>
  <c r="V2" i="2"/>
  <c r="M2" i="2"/>
  <c r="H2" i="2"/>
  <c r="V25" i="2"/>
  <c r="M25" i="2"/>
  <c r="H25" i="2"/>
  <c r="V3" i="2"/>
  <c r="M3" i="2"/>
  <c r="H3" i="2"/>
  <c r="V31" i="2"/>
  <c r="M31" i="2"/>
  <c r="H31" i="2"/>
  <c r="V29" i="2"/>
  <c r="M29" i="2"/>
  <c r="H29" i="2"/>
  <c r="V32" i="2"/>
  <c r="M32" i="2"/>
  <c r="H32" i="2"/>
  <c r="V9" i="2"/>
  <c r="M9" i="2"/>
  <c r="H9" i="2"/>
  <c r="V23" i="2"/>
  <c r="M23" i="2"/>
  <c r="H23" i="2"/>
  <c r="V8" i="2"/>
  <c r="M8" i="2"/>
  <c r="H8" i="2"/>
  <c r="V26" i="2"/>
  <c r="M26" i="2"/>
  <c r="H26" i="2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2" i="1"/>
  <c r="M3" i="1" l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2" i="1"/>
</calcChain>
</file>

<file path=xl/sharedStrings.xml><?xml version="1.0" encoding="utf-8"?>
<sst xmlns="http://schemas.openxmlformats.org/spreadsheetml/2006/main" count="226" uniqueCount="72">
  <si>
    <t>ID</t>
  </si>
  <si>
    <t>Aceh</t>
  </si>
  <si>
    <t>Bali</t>
  </si>
  <si>
    <t>Bangka Belitung</t>
  </si>
  <si>
    <t>Banten</t>
  </si>
  <si>
    <t>Bengkulu</t>
  </si>
  <si>
    <t>Gorontalo</t>
  </si>
  <si>
    <t>West Papua</t>
  </si>
  <si>
    <t>Jakarta</t>
  </si>
  <si>
    <t>Jambi</t>
  </si>
  <si>
    <t>West Java</t>
  </si>
  <si>
    <t>Central Java</t>
  </si>
  <si>
    <t>East Java</t>
  </si>
  <si>
    <t>West Kalimantan</t>
  </si>
  <si>
    <t>South Kalimantan</t>
  </si>
  <si>
    <t>Central Kalimantan</t>
  </si>
  <si>
    <t>East Kalimantan</t>
  </si>
  <si>
    <t>North Kalimantan</t>
  </si>
  <si>
    <t>Riau Islands</t>
  </si>
  <si>
    <t>Lampung</t>
  </si>
  <si>
    <t>North Maluku</t>
  </si>
  <si>
    <t>Maluku</t>
  </si>
  <si>
    <t>West Nusa Tenggara</t>
  </si>
  <si>
    <t>East Nusa Tenggara</t>
  </si>
  <si>
    <t>Papua</t>
  </si>
  <si>
    <t>Riau</t>
  </si>
  <si>
    <t>West Sulawesi</t>
  </si>
  <si>
    <t>South Sulawesi</t>
  </si>
  <si>
    <t>Central Sulawesi</t>
  </si>
  <si>
    <t>Southeast Sulawesi</t>
  </si>
  <si>
    <t>North Sulawesi</t>
  </si>
  <si>
    <t>Yogyakarta</t>
  </si>
  <si>
    <t>case_mar</t>
    <phoneticPr fontId="2"/>
  </si>
  <si>
    <t>case_apr</t>
    <phoneticPr fontId="2"/>
  </si>
  <si>
    <t>case_may</t>
    <phoneticPr fontId="2"/>
  </si>
  <si>
    <t>rate_mar</t>
    <phoneticPr fontId="2"/>
  </si>
  <si>
    <t>rate_apr</t>
    <phoneticPr fontId="2"/>
  </si>
  <si>
    <t>rate_may</t>
    <phoneticPr fontId="2"/>
  </si>
  <si>
    <t>rate_jun</t>
    <phoneticPr fontId="2"/>
  </si>
  <si>
    <t>pop</t>
    <phoneticPr fontId="2"/>
  </si>
  <si>
    <t>case_jun</t>
    <phoneticPr fontId="2"/>
  </si>
  <si>
    <t>case_chg</t>
    <phoneticPr fontId="2"/>
  </si>
  <si>
    <t>rate_chg</t>
    <phoneticPr fontId="2"/>
  </si>
  <si>
    <t>job_loss</t>
    <phoneticPr fontId="2"/>
  </si>
  <si>
    <t>unemp</t>
    <phoneticPr fontId="2"/>
  </si>
  <si>
    <t>gdp_q2_yoy</t>
    <phoneticPr fontId="2"/>
  </si>
  <si>
    <t>gdp_q2_qtq</t>
    <phoneticPr fontId="2"/>
  </si>
  <si>
    <t>gdp_q1_yoy</t>
    <phoneticPr fontId="2"/>
  </si>
  <si>
    <t>mob_retail</t>
    <phoneticPr fontId="2"/>
  </si>
  <si>
    <t>mob_groc</t>
    <phoneticPr fontId="2"/>
  </si>
  <si>
    <t>mob_parks</t>
    <phoneticPr fontId="2"/>
  </si>
  <si>
    <t>mob_trans</t>
    <phoneticPr fontId="2"/>
  </si>
  <si>
    <t>mob_work</t>
    <phoneticPr fontId="2"/>
  </si>
  <si>
    <t>mob_all</t>
    <phoneticPr fontId="2"/>
  </si>
  <si>
    <t>region</t>
    <phoneticPr fontId="2"/>
  </si>
  <si>
    <t>Sumatera</t>
    <phoneticPr fontId="2"/>
  </si>
  <si>
    <t>Java -Bali</t>
    <phoneticPr fontId="2"/>
  </si>
  <si>
    <t>Sulawesi</t>
    <phoneticPr fontId="2"/>
  </si>
  <si>
    <t>Eastern</t>
    <phoneticPr fontId="2"/>
  </si>
  <si>
    <t>Kalimantan</t>
    <phoneticPr fontId="2"/>
  </si>
  <si>
    <t>province</t>
    <phoneticPr fontId="2"/>
  </si>
  <si>
    <t>THS_share_gdp</t>
    <phoneticPr fontId="2"/>
  </si>
  <si>
    <t>South Sumatra</t>
    <phoneticPr fontId="2"/>
  </si>
  <si>
    <t>West Sumatra</t>
    <phoneticPr fontId="2"/>
  </si>
  <si>
    <t>North Sumatra</t>
    <phoneticPr fontId="2"/>
  </si>
  <si>
    <t>West Sumatra</t>
    <phoneticPr fontId="2"/>
  </si>
  <si>
    <t>South Sumatra</t>
    <phoneticPr fontId="2"/>
  </si>
  <si>
    <t>North Sumatra</t>
    <phoneticPr fontId="2"/>
  </si>
  <si>
    <t>province</t>
  </si>
  <si>
    <t>output_gap</t>
  </si>
  <si>
    <t>Indonesia</t>
  </si>
  <si>
    <t>output_gap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</si>
</sst>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4">
    <xf numFmtId="0" fontId="0" fillId="0" borderId="0" xfId="0">
      <alignment vertical="center"/>
    </xf>
    <xf numFmtId="0" fontId="0" fillId="0" borderId="0" xfId="0" applyAlignment="1"/>
    <xf numFmtId="1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2">
    <cellStyle name="Normal" xfId="0" builtinId="0"/>
    <cellStyle name="Normal 2" xfId="1" xr:uid="{73F0BA42-C407-4456-A588-CEBDD0EA3C76}"/>
  </cellStyles>
  <dxfs count="0"/>
  <tableStyles count="0" defaultTableStyle="TableStyleMedium2" defaultPivotStyle="PivotStyleLight16"/>
  <colors>
    <mruColors>
      <color rgb="FF5B8E95"/>
      <color rgb="FF51882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1611913799066881"/>
          <c:y val="4.4672721947001587E-2"/>
          <c:w val="0.74110512913072568"/>
          <c:h val="0.81154890591803241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chemeClr val="bg2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'Sheet1 (2)'!$B$2:$B$35</c:f>
              <c:strCache>
                <c:ptCount val="34"/>
                <c:pt idx="0">
                  <c:v>West Java</c:v>
                </c:pt>
                <c:pt idx="1">
                  <c:v>Jakarta</c:v>
                </c:pt>
                <c:pt idx="2">
                  <c:v>Central Java</c:v>
                </c:pt>
                <c:pt idx="3">
                  <c:v>East Java</c:v>
                </c:pt>
                <c:pt idx="4">
                  <c:v>Riau</c:v>
                </c:pt>
                <c:pt idx="5">
                  <c:v>North Sumatra</c:v>
                </c:pt>
                <c:pt idx="6">
                  <c:v>Bali</c:v>
                </c:pt>
                <c:pt idx="7">
                  <c:v>Banten</c:v>
                </c:pt>
                <c:pt idx="8">
                  <c:v>South Sumatra</c:v>
                </c:pt>
                <c:pt idx="9">
                  <c:v>West Nusa Tenggara</c:v>
                </c:pt>
                <c:pt idx="10">
                  <c:v>East Kalimantan</c:v>
                </c:pt>
                <c:pt idx="11">
                  <c:v>Riau Islands</c:v>
                </c:pt>
                <c:pt idx="12">
                  <c:v>South Sulawesi</c:v>
                </c:pt>
                <c:pt idx="13">
                  <c:v>West Sumatra</c:v>
                </c:pt>
                <c:pt idx="14">
                  <c:v>Yogyakarta</c:v>
                </c:pt>
                <c:pt idx="15">
                  <c:v>Southeast Sulawesi</c:v>
                </c:pt>
                <c:pt idx="16">
                  <c:v>North Sulawesi</c:v>
                </c:pt>
                <c:pt idx="17">
                  <c:v>South Kalimantan</c:v>
                </c:pt>
                <c:pt idx="18">
                  <c:v>Lampung</c:v>
                </c:pt>
                <c:pt idx="19">
                  <c:v>Central Sulawesi</c:v>
                </c:pt>
                <c:pt idx="20">
                  <c:v>East Nusa Tenggara</c:v>
                </c:pt>
                <c:pt idx="21">
                  <c:v>Bangka Belitung</c:v>
                </c:pt>
                <c:pt idx="22">
                  <c:v>West Kalimantan</c:v>
                </c:pt>
                <c:pt idx="23">
                  <c:v>Jambi</c:v>
                </c:pt>
                <c:pt idx="24">
                  <c:v>Aceh</c:v>
                </c:pt>
                <c:pt idx="25">
                  <c:v>Maluku</c:v>
                </c:pt>
                <c:pt idx="26">
                  <c:v>Central Kalimantan</c:v>
                </c:pt>
                <c:pt idx="27">
                  <c:v>Gorontalo</c:v>
                </c:pt>
                <c:pt idx="28">
                  <c:v>North Kalimantan</c:v>
                </c:pt>
                <c:pt idx="29">
                  <c:v>West Papua</c:v>
                </c:pt>
                <c:pt idx="30">
                  <c:v>Bengkulu</c:v>
                </c:pt>
                <c:pt idx="31">
                  <c:v>West Sulawesi</c:v>
                </c:pt>
                <c:pt idx="32">
                  <c:v>Papua</c:v>
                </c:pt>
                <c:pt idx="33">
                  <c:v>North Maluku</c:v>
                </c:pt>
              </c:strCache>
            </c:strRef>
          </c:cat>
          <c:val>
            <c:numRef>
              <c:f>'Sheet1 (2)'!$M$2:$M$35</c:f>
              <c:numCache>
                <c:formatCode>General</c:formatCode>
                <c:ptCount val="34"/>
                <c:pt idx="0">
                  <c:v>6.0477774417901422</c:v>
                </c:pt>
                <c:pt idx="1">
                  <c:v>100.30061061531235</c:v>
                </c:pt>
                <c:pt idx="2">
                  <c:v>10.704033474431958</c:v>
                </c:pt>
                <c:pt idx="3">
                  <c:v>30.193324524962204</c:v>
                </c:pt>
                <c:pt idx="4">
                  <c:v>3.1283756295329881</c:v>
                </c:pt>
                <c:pt idx="5">
                  <c:v>10.419287924643793</c:v>
                </c:pt>
                <c:pt idx="6">
                  <c:v>33.646822498173847</c:v>
                </c:pt>
                <c:pt idx="7">
                  <c:v>9.9616275977356494</c:v>
                </c:pt>
                <c:pt idx="8">
                  <c:v>23.856487587390141</c:v>
                </c:pt>
                <c:pt idx="9">
                  <c:v>23.997190572810986</c:v>
                </c:pt>
                <c:pt idx="10">
                  <c:v>13.127026385850225</c:v>
                </c:pt>
                <c:pt idx="11">
                  <c:v>12.755329587012755</c:v>
                </c:pt>
                <c:pt idx="12">
                  <c:v>56.384408602150536</c:v>
                </c:pt>
                <c:pt idx="13">
                  <c:v>13.0573943405834</c:v>
                </c:pt>
                <c:pt idx="14">
                  <c:v>7.4697988305901148</c:v>
                </c:pt>
                <c:pt idx="15">
                  <c:v>13.0643054144288</c:v>
                </c:pt>
                <c:pt idx="16">
                  <c:v>43.775703891173677</c:v>
                </c:pt>
                <c:pt idx="17">
                  <c:v>72.955390334572485</c:v>
                </c:pt>
                <c:pt idx="18">
                  <c:v>2.1358494108810961</c:v>
                </c:pt>
                <c:pt idx="19">
                  <c:v>6.0058120762027771</c:v>
                </c:pt>
                <c:pt idx="20">
                  <c:v>2.0391958710795106</c:v>
                </c:pt>
                <c:pt idx="21">
                  <c:v>9.8840274117026894</c:v>
                </c:pt>
                <c:pt idx="22">
                  <c:v>6.0761860247721424</c:v>
                </c:pt>
                <c:pt idx="23">
                  <c:v>3.1267843062617251</c:v>
                </c:pt>
                <c:pt idx="24">
                  <c:v>1.3736515320793421</c:v>
                </c:pt>
                <c:pt idx="25">
                  <c:v>40.449806212129488</c:v>
                </c:pt>
                <c:pt idx="26">
                  <c:v>31.95868842987144</c:v>
                </c:pt>
                <c:pt idx="27">
                  <c:v>20.416530009839292</c:v>
                </c:pt>
                <c:pt idx="28">
                  <c:v>26.5625</c:v>
                </c:pt>
                <c:pt idx="29">
                  <c:v>24.139335913628031</c:v>
                </c:pt>
                <c:pt idx="30">
                  <c:v>6.1392217051193185</c:v>
                </c:pt>
                <c:pt idx="31">
                  <c:v>8.1138790035587185</c:v>
                </c:pt>
                <c:pt idx="32">
                  <c:v>50.649123828375153</c:v>
                </c:pt>
                <c:pt idx="33">
                  <c:v>56.850172036284015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45A-4CA9-A691-FC50E392BB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7"/>
        <c:axId val="848120720"/>
        <c:axId val="848126952"/>
      </c:barChart>
      <c:catAx>
        <c:axId val="84812072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Province</a:t>
                </a:r>
                <a:endParaRPr lang="id-ID" altLang="ja-JP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48126952"/>
        <c:crosses val="autoZero"/>
        <c:auto val="1"/>
        <c:lblAlgn val="ctr"/>
        <c:lblOffset val="100"/>
        <c:tickLblSkip val="1"/>
        <c:noMultiLvlLbl val="0"/>
      </c:catAx>
      <c:valAx>
        <c:axId val="848126952"/>
        <c:scaling>
          <c:orientation val="minMax"/>
          <c:max val="1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d-ID" altLang="ja-JP"/>
                  <a:t>Change in number of cases (in 100.000 population)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48120720"/>
        <c:crossesAt val="1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1611913799066881"/>
          <c:y val="4.4672721947001587E-2"/>
          <c:w val="0.74110512913072568"/>
          <c:h val="0.81154890591803241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rgbClr val="FF0000"/>
            </a:solidFill>
            <a:ln>
              <a:noFill/>
            </a:ln>
            <a:effectLst/>
          </c:spPr>
          <c:invertIfNegative val="0"/>
          <c:dPt>
            <c:idx val="29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59BC-4706-B226-2F9CA4D87A50}"/>
              </c:ext>
            </c:extLst>
          </c:dPt>
          <c:dPt>
            <c:idx val="32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59BC-4706-B226-2F9CA4D87A50}"/>
              </c:ext>
            </c:extLst>
          </c:dPt>
          <c:cat>
            <c:strRef>
              <c:f>'Sheet1 (2)'!$B$2:$B$35</c:f>
              <c:strCache>
                <c:ptCount val="34"/>
                <c:pt idx="0">
                  <c:v>West Java</c:v>
                </c:pt>
                <c:pt idx="1">
                  <c:v>Jakarta</c:v>
                </c:pt>
                <c:pt idx="2">
                  <c:v>Central Java</c:v>
                </c:pt>
                <c:pt idx="3">
                  <c:v>East Java</c:v>
                </c:pt>
                <c:pt idx="4">
                  <c:v>Riau</c:v>
                </c:pt>
                <c:pt idx="5">
                  <c:v>North Sumatra</c:v>
                </c:pt>
                <c:pt idx="6">
                  <c:v>Bali</c:v>
                </c:pt>
                <c:pt idx="7">
                  <c:v>Banten</c:v>
                </c:pt>
                <c:pt idx="8">
                  <c:v>South Sumatra</c:v>
                </c:pt>
                <c:pt idx="9">
                  <c:v>West Nusa Tenggara</c:v>
                </c:pt>
                <c:pt idx="10">
                  <c:v>East Kalimantan</c:v>
                </c:pt>
                <c:pt idx="11">
                  <c:v>Riau Islands</c:v>
                </c:pt>
                <c:pt idx="12">
                  <c:v>South Sulawesi</c:v>
                </c:pt>
                <c:pt idx="13">
                  <c:v>West Sumatra</c:v>
                </c:pt>
                <c:pt idx="14">
                  <c:v>Yogyakarta</c:v>
                </c:pt>
                <c:pt idx="15">
                  <c:v>Southeast Sulawesi</c:v>
                </c:pt>
                <c:pt idx="16">
                  <c:v>North Sulawesi</c:v>
                </c:pt>
                <c:pt idx="17">
                  <c:v>South Kalimantan</c:v>
                </c:pt>
                <c:pt idx="18">
                  <c:v>Lampung</c:v>
                </c:pt>
                <c:pt idx="19">
                  <c:v>Central Sulawesi</c:v>
                </c:pt>
                <c:pt idx="20">
                  <c:v>East Nusa Tenggara</c:v>
                </c:pt>
                <c:pt idx="21">
                  <c:v>Bangka Belitung</c:v>
                </c:pt>
                <c:pt idx="22">
                  <c:v>West Kalimantan</c:v>
                </c:pt>
                <c:pt idx="23">
                  <c:v>Jambi</c:v>
                </c:pt>
                <c:pt idx="24">
                  <c:v>Aceh</c:v>
                </c:pt>
                <c:pt idx="25">
                  <c:v>Maluku</c:v>
                </c:pt>
                <c:pt idx="26">
                  <c:v>Central Kalimantan</c:v>
                </c:pt>
                <c:pt idx="27">
                  <c:v>Gorontalo</c:v>
                </c:pt>
                <c:pt idx="28">
                  <c:v>North Kalimantan</c:v>
                </c:pt>
                <c:pt idx="29">
                  <c:v>West Papua</c:v>
                </c:pt>
                <c:pt idx="30">
                  <c:v>Bengkulu</c:v>
                </c:pt>
                <c:pt idx="31">
                  <c:v>West Sulawesi</c:v>
                </c:pt>
                <c:pt idx="32">
                  <c:v>Papua</c:v>
                </c:pt>
                <c:pt idx="33">
                  <c:v>North Maluku</c:v>
                </c:pt>
              </c:strCache>
            </c:strRef>
          </c:cat>
          <c:val>
            <c:numRef>
              <c:f>'Sheet1 (2)'!$Y$2:$Y$35</c:f>
              <c:numCache>
                <c:formatCode>General</c:formatCode>
                <c:ptCount val="34"/>
                <c:pt idx="0">
                  <c:v>-5.98</c:v>
                </c:pt>
                <c:pt idx="1">
                  <c:v>-8.2200000000000006</c:v>
                </c:pt>
                <c:pt idx="2">
                  <c:v>-5.94</c:v>
                </c:pt>
                <c:pt idx="3">
                  <c:v>-5.9</c:v>
                </c:pt>
                <c:pt idx="4">
                  <c:v>-3.22</c:v>
                </c:pt>
                <c:pt idx="5">
                  <c:v>-2.37</c:v>
                </c:pt>
                <c:pt idx="6">
                  <c:v>-10.98</c:v>
                </c:pt>
                <c:pt idx="7">
                  <c:v>-7.4</c:v>
                </c:pt>
                <c:pt idx="8">
                  <c:v>-1.37</c:v>
                </c:pt>
                <c:pt idx="9">
                  <c:v>-1.41</c:v>
                </c:pt>
                <c:pt idx="10">
                  <c:v>-5.46</c:v>
                </c:pt>
                <c:pt idx="11">
                  <c:v>-6.66</c:v>
                </c:pt>
                <c:pt idx="12">
                  <c:v>-3.87</c:v>
                </c:pt>
                <c:pt idx="13">
                  <c:v>-4.91</c:v>
                </c:pt>
                <c:pt idx="14">
                  <c:v>-6.74</c:v>
                </c:pt>
                <c:pt idx="15">
                  <c:v>-2.39</c:v>
                </c:pt>
                <c:pt idx="16">
                  <c:v>-3.89</c:v>
                </c:pt>
                <c:pt idx="17">
                  <c:v>-2.61</c:v>
                </c:pt>
                <c:pt idx="18">
                  <c:v>-3.57</c:v>
                </c:pt>
                <c:pt idx="19">
                  <c:v>-0.06</c:v>
                </c:pt>
                <c:pt idx="20">
                  <c:v>-1.96</c:v>
                </c:pt>
                <c:pt idx="21">
                  <c:v>-4.9800000000000004</c:v>
                </c:pt>
                <c:pt idx="22">
                  <c:v>-3.4</c:v>
                </c:pt>
                <c:pt idx="23">
                  <c:v>-1.72</c:v>
                </c:pt>
                <c:pt idx="24">
                  <c:v>-1.82</c:v>
                </c:pt>
                <c:pt idx="25">
                  <c:v>-0.92</c:v>
                </c:pt>
                <c:pt idx="26">
                  <c:v>-3.15</c:v>
                </c:pt>
                <c:pt idx="27">
                  <c:v>-0.27</c:v>
                </c:pt>
                <c:pt idx="28">
                  <c:v>-3.35</c:v>
                </c:pt>
                <c:pt idx="29">
                  <c:v>0.53</c:v>
                </c:pt>
                <c:pt idx="30">
                  <c:v>-0.48</c:v>
                </c:pt>
                <c:pt idx="31">
                  <c:v>-0.78</c:v>
                </c:pt>
                <c:pt idx="32">
                  <c:v>4.5199999999999996</c:v>
                </c:pt>
                <c:pt idx="33">
                  <c:v>-0.16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CB5-4C9C-8CC4-E6CFEE2B0E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7"/>
        <c:axId val="848120720"/>
        <c:axId val="848126952"/>
      </c:barChart>
      <c:catAx>
        <c:axId val="84812072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Province</a:t>
                </a:r>
                <a:endParaRPr lang="id-ID" altLang="ja-JP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48126952"/>
        <c:crosses val="autoZero"/>
        <c:auto val="1"/>
        <c:lblAlgn val="ctr"/>
        <c:lblOffset val="100"/>
        <c:tickLblSkip val="1"/>
        <c:noMultiLvlLbl val="0"/>
      </c:catAx>
      <c:valAx>
        <c:axId val="848126952"/>
        <c:scaling>
          <c:orientation val="minMax"/>
          <c:max val="5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d-ID" altLang="ja-JP"/>
                  <a:t>GDP growth in Q2-2020 (%, yoy)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48120720"/>
        <c:crossesAt val="1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1611913799066881"/>
          <c:y val="4.4672721947001587E-2"/>
          <c:w val="0.74110512913072568"/>
          <c:h val="0.81154890591803241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chemeClr val="bg2">
                <a:lumMod val="25000"/>
              </a:schemeClr>
            </a:solidFill>
            <a:ln>
              <a:noFill/>
            </a:ln>
            <a:effectLst/>
          </c:spPr>
          <c:invertIfNegative val="0"/>
          <c:cat>
            <c:strRef>
              <c:f>'Sheet1 (2)'!$B$2:$B$35</c:f>
              <c:strCache>
                <c:ptCount val="34"/>
                <c:pt idx="0">
                  <c:v>West Java</c:v>
                </c:pt>
                <c:pt idx="1">
                  <c:v>Jakarta</c:v>
                </c:pt>
                <c:pt idx="2">
                  <c:v>Central Java</c:v>
                </c:pt>
                <c:pt idx="3">
                  <c:v>East Java</c:v>
                </c:pt>
                <c:pt idx="4">
                  <c:v>Riau</c:v>
                </c:pt>
                <c:pt idx="5">
                  <c:v>North Sumatra</c:v>
                </c:pt>
                <c:pt idx="6">
                  <c:v>Bali</c:v>
                </c:pt>
                <c:pt idx="7">
                  <c:v>Banten</c:v>
                </c:pt>
                <c:pt idx="8">
                  <c:v>South Sumatra</c:v>
                </c:pt>
                <c:pt idx="9">
                  <c:v>West Nusa Tenggara</c:v>
                </c:pt>
                <c:pt idx="10">
                  <c:v>East Kalimantan</c:v>
                </c:pt>
                <c:pt idx="11">
                  <c:v>Riau Islands</c:v>
                </c:pt>
                <c:pt idx="12">
                  <c:v>South Sulawesi</c:v>
                </c:pt>
                <c:pt idx="13">
                  <c:v>West Sumatra</c:v>
                </c:pt>
                <c:pt idx="14">
                  <c:v>Yogyakarta</c:v>
                </c:pt>
                <c:pt idx="15">
                  <c:v>Southeast Sulawesi</c:v>
                </c:pt>
                <c:pt idx="16">
                  <c:v>North Sulawesi</c:v>
                </c:pt>
                <c:pt idx="17">
                  <c:v>South Kalimantan</c:v>
                </c:pt>
                <c:pt idx="18">
                  <c:v>Lampung</c:v>
                </c:pt>
                <c:pt idx="19">
                  <c:v>Central Sulawesi</c:v>
                </c:pt>
                <c:pt idx="20">
                  <c:v>East Nusa Tenggara</c:v>
                </c:pt>
                <c:pt idx="21">
                  <c:v>Bangka Belitung</c:v>
                </c:pt>
                <c:pt idx="22">
                  <c:v>West Kalimantan</c:v>
                </c:pt>
                <c:pt idx="23">
                  <c:v>Jambi</c:v>
                </c:pt>
                <c:pt idx="24">
                  <c:v>Aceh</c:v>
                </c:pt>
                <c:pt idx="25">
                  <c:v>Maluku</c:v>
                </c:pt>
                <c:pt idx="26">
                  <c:v>Central Kalimantan</c:v>
                </c:pt>
                <c:pt idx="27">
                  <c:v>Gorontalo</c:v>
                </c:pt>
                <c:pt idx="28">
                  <c:v>North Kalimantan</c:v>
                </c:pt>
                <c:pt idx="29">
                  <c:v>West Papua</c:v>
                </c:pt>
                <c:pt idx="30">
                  <c:v>Bengkulu</c:v>
                </c:pt>
                <c:pt idx="31">
                  <c:v>West Sulawesi</c:v>
                </c:pt>
                <c:pt idx="32">
                  <c:v>Papua</c:v>
                </c:pt>
                <c:pt idx="33">
                  <c:v>North Maluku</c:v>
                </c:pt>
              </c:strCache>
            </c:strRef>
          </c:cat>
          <c:val>
            <c:numRef>
              <c:f>'Sheet1 (2)'!$V$2:$V$35</c:f>
              <c:numCache>
                <c:formatCode>0</c:formatCode>
                <c:ptCount val="34"/>
                <c:pt idx="0">
                  <c:v>-14</c:v>
                </c:pt>
                <c:pt idx="1">
                  <c:v>-37</c:v>
                </c:pt>
                <c:pt idx="2">
                  <c:v>-13.4</c:v>
                </c:pt>
                <c:pt idx="3">
                  <c:v>-17.2</c:v>
                </c:pt>
                <c:pt idx="4">
                  <c:v>-15</c:v>
                </c:pt>
                <c:pt idx="5">
                  <c:v>-20</c:v>
                </c:pt>
                <c:pt idx="6">
                  <c:v>-50.248351648351658</c:v>
                </c:pt>
                <c:pt idx="7">
                  <c:v>-31.527472527472526</c:v>
                </c:pt>
                <c:pt idx="8">
                  <c:v>-15.4</c:v>
                </c:pt>
                <c:pt idx="9">
                  <c:v>-22.6</c:v>
                </c:pt>
                <c:pt idx="10">
                  <c:v>-12.8</c:v>
                </c:pt>
                <c:pt idx="11">
                  <c:v>-22</c:v>
                </c:pt>
                <c:pt idx="12">
                  <c:v>-22.6</c:v>
                </c:pt>
                <c:pt idx="13">
                  <c:v>-11.2</c:v>
                </c:pt>
                <c:pt idx="14">
                  <c:v>-32.799999999999997</c:v>
                </c:pt>
                <c:pt idx="15">
                  <c:v>-15</c:v>
                </c:pt>
                <c:pt idx="16">
                  <c:v>-24.6</c:v>
                </c:pt>
                <c:pt idx="17">
                  <c:v>-20.8</c:v>
                </c:pt>
                <c:pt idx="18">
                  <c:v>-12.6</c:v>
                </c:pt>
                <c:pt idx="19">
                  <c:v>-13.6</c:v>
                </c:pt>
                <c:pt idx="20">
                  <c:v>-10</c:v>
                </c:pt>
                <c:pt idx="21">
                  <c:v>-29.815384615384612</c:v>
                </c:pt>
                <c:pt idx="22">
                  <c:v>-18.399999999999999</c:v>
                </c:pt>
                <c:pt idx="23">
                  <c:v>-11.6</c:v>
                </c:pt>
                <c:pt idx="24">
                  <c:v>-19.560439560439562</c:v>
                </c:pt>
                <c:pt idx="25">
                  <c:v>-40.799999999999997</c:v>
                </c:pt>
                <c:pt idx="26">
                  <c:v>-17.2</c:v>
                </c:pt>
                <c:pt idx="27">
                  <c:v>-26.464314632735686</c:v>
                </c:pt>
                <c:pt idx="28">
                  <c:v>-11</c:v>
                </c:pt>
                <c:pt idx="29">
                  <c:v>-33.525274725274727</c:v>
                </c:pt>
                <c:pt idx="30">
                  <c:v>-26.97362637362637</c:v>
                </c:pt>
                <c:pt idx="31">
                  <c:v>-17.399999999999999</c:v>
                </c:pt>
                <c:pt idx="32">
                  <c:v>-21.8</c:v>
                </c:pt>
                <c:pt idx="33">
                  <c:v>-16.600000000000001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45A-4CA9-A691-FC50E392BB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7"/>
        <c:axId val="848120720"/>
        <c:axId val="848126952"/>
      </c:barChart>
      <c:catAx>
        <c:axId val="84812072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Province</a:t>
                </a:r>
                <a:endParaRPr lang="id-ID" altLang="ja-JP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48126952"/>
        <c:crosses val="autoZero"/>
        <c:auto val="1"/>
        <c:lblAlgn val="ctr"/>
        <c:lblOffset val="100"/>
        <c:tickLblSkip val="1"/>
        <c:noMultiLvlLbl val="0"/>
      </c:catAx>
      <c:valAx>
        <c:axId val="848126952"/>
        <c:scaling>
          <c:orientation val="minMax"/>
          <c:max val="0"/>
          <c:min val="-5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d-ID" altLang="ja-JP"/>
                  <a:t>Change in people mobility relative to baseline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48120720"/>
        <c:crossesAt val="1"/>
        <c:crossBetween val="midCat"/>
        <c:majorUnit val="1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1611913799066881"/>
          <c:y val="4.4672721947001587E-2"/>
          <c:w val="0.74110512913072568"/>
          <c:h val="0.81154890591803241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chemeClr val="bg2">
                <a:lumMod val="25000"/>
              </a:schemeClr>
            </a:solidFill>
            <a:ln>
              <a:noFill/>
            </a:ln>
            <a:effectLst/>
          </c:spPr>
          <c:invertIfNegative val="0"/>
          <c:cat>
            <c:strRef>
              <c:f>'Sheet1 (2)'!$B$2:$B$35</c:f>
              <c:strCache>
                <c:ptCount val="34"/>
                <c:pt idx="0">
                  <c:v>West Java</c:v>
                </c:pt>
                <c:pt idx="1">
                  <c:v>Jakarta</c:v>
                </c:pt>
                <c:pt idx="2">
                  <c:v>Central Java</c:v>
                </c:pt>
                <c:pt idx="3">
                  <c:v>East Java</c:v>
                </c:pt>
                <c:pt idx="4">
                  <c:v>Riau</c:v>
                </c:pt>
                <c:pt idx="5">
                  <c:v>North Sumatra</c:v>
                </c:pt>
                <c:pt idx="6">
                  <c:v>Bali</c:v>
                </c:pt>
                <c:pt idx="7">
                  <c:v>Banten</c:v>
                </c:pt>
                <c:pt idx="8">
                  <c:v>South Sumatra</c:v>
                </c:pt>
                <c:pt idx="9">
                  <c:v>West Nusa Tenggara</c:v>
                </c:pt>
                <c:pt idx="10">
                  <c:v>East Kalimantan</c:v>
                </c:pt>
                <c:pt idx="11">
                  <c:v>Riau Islands</c:v>
                </c:pt>
                <c:pt idx="12">
                  <c:v>South Sulawesi</c:v>
                </c:pt>
                <c:pt idx="13">
                  <c:v>West Sumatra</c:v>
                </c:pt>
                <c:pt idx="14">
                  <c:v>Yogyakarta</c:v>
                </c:pt>
                <c:pt idx="15">
                  <c:v>Southeast Sulawesi</c:v>
                </c:pt>
                <c:pt idx="16">
                  <c:v>North Sulawesi</c:v>
                </c:pt>
                <c:pt idx="17">
                  <c:v>South Kalimantan</c:v>
                </c:pt>
                <c:pt idx="18">
                  <c:v>Lampung</c:v>
                </c:pt>
                <c:pt idx="19">
                  <c:v>Central Sulawesi</c:v>
                </c:pt>
                <c:pt idx="20">
                  <c:v>East Nusa Tenggara</c:v>
                </c:pt>
                <c:pt idx="21">
                  <c:v>Bangka Belitung</c:v>
                </c:pt>
                <c:pt idx="22">
                  <c:v>West Kalimantan</c:v>
                </c:pt>
                <c:pt idx="23">
                  <c:v>Jambi</c:v>
                </c:pt>
                <c:pt idx="24">
                  <c:v>Aceh</c:v>
                </c:pt>
                <c:pt idx="25">
                  <c:v>Maluku</c:v>
                </c:pt>
                <c:pt idx="26">
                  <c:v>Central Kalimantan</c:v>
                </c:pt>
                <c:pt idx="27">
                  <c:v>Gorontalo</c:v>
                </c:pt>
                <c:pt idx="28">
                  <c:v>North Kalimantan</c:v>
                </c:pt>
                <c:pt idx="29">
                  <c:v>West Papua</c:v>
                </c:pt>
                <c:pt idx="30">
                  <c:v>Bengkulu</c:v>
                </c:pt>
                <c:pt idx="31">
                  <c:v>West Sulawesi</c:v>
                </c:pt>
                <c:pt idx="32">
                  <c:v>Papua</c:v>
                </c:pt>
                <c:pt idx="33">
                  <c:v>North Maluku</c:v>
                </c:pt>
              </c:strCache>
            </c:strRef>
          </c:cat>
          <c:val>
            <c:numRef>
              <c:f>'Sheet1 (2)'!$O$2:$O$35</c:f>
              <c:numCache>
                <c:formatCode>General</c:formatCode>
                <c:ptCount val="34"/>
                <c:pt idx="0">
                  <c:v>342.77199999999999</c:v>
                </c:pt>
                <c:pt idx="1">
                  <c:v>320.11399999999998</c:v>
                </c:pt>
                <c:pt idx="2">
                  <c:v>263.98</c:v>
                </c:pt>
                <c:pt idx="3">
                  <c:v>161.21700000000001</c:v>
                </c:pt>
                <c:pt idx="4">
                  <c:v>156.14599999999999</c:v>
                </c:pt>
                <c:pt idx="5">
                  <c:v>108.407</c:v>
                </c:pt>
                <c:pt idx="6">
                  <c:v>97.105000000000004</c:v>
                </c:pt>
                <c:pt idx="7">
                  <c:v>67.736000000000004</c:v>
                </c:pt>
                <c:pt idx="8">
                  <c:v>56.866999999999997</c:v>
                </c:pt>
                <c:pt idx="9">
                  <c:v>48.448</c:v>
                </c:pt>
                <c:pt idx="10">
                  <c:v>46.689</c:v>
                </c:pt>
                <c:pt idx="11">
                  <c:v>42.101999999999997</c:v>
                </c:pt>
                <c:pt idx="12">
                  <c:v>41.908000000000001</c:v>
                </c:pt>
                <c:pt idx="13">
                  <c:v>39.411000000000001</c:v>
                </c:pt>
                <c:pt idx="14">
                  <c:v>34.728000000000002</c:v>
                </c:pt>
                <c:pt idx="15">
                  <c:v>34.454000000000001</c:v>
                </c:pt>
                <c:pt idx="16">
                  <c:v>29.556999999999999</c:v>
                </c:pt>
                <c:pt idx="17">
                  <c:v>27.994</c:v>
                </c:pt>
                <c:pt idx="18">
                  <c:v>27.571000000000002</c:v>
                </c:pt>
                <c:pt idx="19">
                  <c:v>23.347999999999999</c:v>
                </c:pt>
                <c:pt idx="20">
                  <c:v>22.864999999999998</c:v>
                </c:pt>
                <c:pt idx="21">
                  <c:v>18.803000000000001</c:v>
                </c:pt>
                <c:pt idx="22">
                  <c:v>18.645</c:v>
                </c:pt>
                <c:pt idx="23">
                  <c:v>16.899999999999999</c:v>
                </c:pt>
                <c:pt idx="24">
                  <c:v>15.657999999999999</c:v>
                </c:pt>
                <c:pt idx="25">
                  <c:v>14.365</c:v>
                </c:pt>
                <c:pt idx="26">
                  <c:v>12.371</c:v>
                </c:pt>
                <c:pt idx="27">
                  <c:v>10.201000000000001</c:v>
                </c:pt>
                <c:pt idx="28">
                  <c:v>8.7210000000000001</c:v>
                </c:pt>
                <c:pt idx="29">
                  <c:v>7.8479999999999999</c:v>
                </c:pt>
                <c:pt idx="30">
                  <c:v>7.6029999999999998</c:v>
                </c:pt>
                <c:pt idx="31">
                  <c:v>6.1150000000000002</c:v>
                </c:pt>
                <c:pt idx="32">
                  <c:v>4.5250000000000004</c:v>
                </c:pt>
                <c:pt idx="33">
                  <c:v>3.5670000000000002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45A-4CA9-A691-FC50E392BB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7"/>
        <c:axId val="848120720"/>
        <c:axId val="848126952"/>
      </c:barChart>
      <c:catAx>
        <c:axId val="84812072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Province</a:t>
                </a:r>
                <a:endParaRPr lang="id-ID" altLang="ja-JP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48126952"/>
        <c:crosses val="autoZero"/>
        <c:auto val="1"/>
        <c:lblAlgn val="ctr"/>
        <c:lblOffset val="100"/>
        <c:tickLblSkip val="1"/>
        <c:noMultiLvlLbl val="0"/>
      </c:catAx>
      <c:valAx>
        <c:axId val="848126952"/>
        <c:scaling>
          <c:orientation val="minMax"/>
          <c:max val="350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d-ID" altLang="ja-JP"/>
                  <a:t>Number of people who loss their job</a:t>
                </a:r>
                <a:r>
                  <a:rPr lang="en-US" altLang="ja-JP"/>
                  <a:t> (in thousand people)</a:t>
                </a:r>
                <a:endParaRPr lang="id-ID" altLang="ja-JP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48120720"/>
        <c:crossesAt val="1"/>
        <c:crossBetween val="midCat"/>
        <c:majorUnit val="5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7101155537376009"/>
          <c:y val="4.683671664746876E-2"/>
          <c:w val="0.69449493813273344"/>
          <c:h val="0.82949010838483883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rgbClr val="5B8E95"/>
            </a:solidFill>
            <a:ln>
              <a:noFill/>
            </a:ln>
            <a:effectLst/>
          </c:spPr>
          <c:invertIfNegative val="0"/>
          <c:dPt>
            <c:idx val="21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EBDB-4458-9368-89920B98608E}"/>
              </c:ext>
            </c:extLst>
          </c:dPt>
          <c:cat>
            <c:strRef>
              <c:f>outputgap!$A$2:$A$36</c:f>
              <c:strCache>
                <c:ptCount val="35"/>
                <c:pt idx="0">
                  <c:v>Aceh</c:v>
                </c:pt>
                <c:pt idx="1">
                  <c:v>Lampung</c:v>
                </c:pt>
                <c:pt idx="2">
                  <c:v>West Nusa Tenggara</c:v>
                </c:pt>
                <c:pt idx="3">
                  <c:v>Bengkulu</c:v>
                </c:pt>
                <c:pt idx="4">
                  <c:v>South Sumatra</c:v>
                </c:pt>
                <c:pt idx="5">
                  <c:v>Jambi</c:v>
                </c:pt>
                <c:pt idx="6">
                  <c:v>East Nusa Tenggara</c:v>
                </c:pt>
                <c:pt idx="7">
                  <c:v>North Maluku</c:v>
                </c:pt>
                <c:pt idx="8">
                  <c:v>South Kalimantan</c:v>
                </c:pt>
                <c:pt idx="9">
                  <c:v>Maluku</c:v>
                </c:pt>
                <c:pt idx="10">
                  <c:v>Central Sulawesi</c:v>
                </c:pt>
                <c:pt idx="11">
                  <c:v>Riau</c:v>
                </c:pt>
                <c:pt idx="12">
                  <c:v>East Kalimantan</c:v>
                </c:pt>
                <c:pt idx="13">
                  <c:v>Gorontalo</c:v>
                </c:pt>
                <c:pt idx="14">
                  <c:v>West Papua</c:v>
                </c:pt>
                <c:pt idx="15">
                  <c:v>Bangka Belitung</c:v>
                </c:pt>
                <c:pt idx="16">
                  <c:v>North Sumatra</c:v>
                </c:pt>
                <c:pt idx="17">
                  <c:v>Southeast Sulawesi</c:v>
                </c:pt>
                <c:pt idx="18">
                  <c:v>South Sulawesi</c:v>
                </c:pt>
                <c:pt idx="19">
                  <c:v>Papua</c:v>
                </c:pt>
                <c:pt idx="20">
                  <c:v>West Sulawesi</c:v>
                </c:pt>
                <c:pt idx="21">
                  <c:v>Indonesia</c:v>
                </c:pt>
                <c:pt idx="22">
                  <c:v>North Kalimantan</c:v>
                </c:pt>
                <c:pt idx="23">
                  <c:v>Central Kalimantan</c:v>
                </c:pt>
                <c:pt idx="24">
                  <c:v>West Java</c:v>
                </c:pt>
                <c:pt idx="25">
                  <c:v>Central Java</c:v>
                </c:pt>
                <c:pt idx="26">
                  <c:v>West Sumatra</c:v>
                </c:pt>
                <c:pt idx="27">
                  <c:v>East Java</c:v>
                </c:pt>
                <c:pt idx="28">
                  <c:v>West Kalimantan</c:v>
                </c:pt>
                <c:pt idx="29">
                  <c:v>Riau Islands</c:v>
                </c:pt>
                <c:pt idx="30">
                  <c:v>North Sulawesi</c:v>
                </c:pt>
                <c:pt idx="31">
                  <c:v>Yogyakarta</c:v>
                </c:pt>
                <c:pt idx="32">
                  <c:v>Banten</c:v>
                </c:pt>
                <c:pt idx="33">
                  <c:v>Jakarta</c:v>
                </c:pt>
                <c:pt idx="34">
                  <c:v>Bali</c:v>
                </c:pt>
              </c:strCache>
            </c:strRef>
          </c:cat>
          <c:val>
            <c:numRef>
              <c:f>outputgap!$B$2:$B$36</c:f>
              <c:numCache>
                <c:formatCode>General</c:formatCode>
                <c:ptCount val="35"/>
                <c:pt idx="0">
                  <c:v>-3.5994283394186399</c:v>
                </c:pt>
                <c:pt idx="1">
                  <c:v>-3.8007781130718299</c:v>
                </c:pt>
                <c:pt idx="2">
                  <c:v>-4.0916733726357997</c:v>
                </c:pt>
                <c:pt idx="3">
                  <c:v>-4.2532528362623898</c:v>
                </c:pt>
                <c:pt idx="4">
                  <c:v>-4.4547296574080502</c:v>
                </c:pt>
                <c:pt idx="5">
                  <c:v>-4.6716013850957596</c:v>
                </c:pt>
                <c:pt idx="6">
                  <c:v>-4.7354655059525603</c:v>
                </c:pt>
                <c:pt idx="7">
                  <c:v>-4.8842649337643698</c:v>
                </c:pt>
                <c:pt idx="8">
                  <c:v>-4.9857624603291697</c:v>
                </c:pt>
                <c:pt idx="9">
                  <c:v>-5.1695082910523498</c:v>
                </c:pt>
                <c:pt idx="10">
                  <c:v>-5.2949642516887296</c:v>
                </c:pt>
                <c:pt idx="11">
                  <c:v>-5.5201405828431698</c:v>
                </c:pt>
                <c:pt idx="12">
                  <c:v>-5.6763334374249999</c:v>
                </c:pt>
                <c:pt idx="13">
                  <c:v>-5.7263234059626003</c:v>
                </c:pt>
                <c:pt idx="14">
                  <c:v>-5.8296376693429002</c:v>
                </c:pt>
                <c:pt idx="15">
                  <c:v>-6.1095616924051201</c:v>
                </c:pt>
                <c:pt idx="16">
                  <c:v>-6.1178418686695304</c:v>
                </c:pt>
                <c:pt idx="17">
                  <c:v>-6.2877835636218196</c:v>
                </c:pt>
                <c:pt idx="18">
                  <c:v>-6.4699659861296404</c:v>
                </c:pt>
                <c:pt idx="19">
                  <c:v>-6.8038019455609602</c:v>
                </c:pt>
                <c:pt idx="20">
                  <c:v>-6.9816433911357798</c:v>
                </c:pt>
                <c:pt idx="21">
                  <c:v>-7.25760128334377</c:v>
                </c:pt>
                <c:pt idx="22">
                  <c:v>-7.2742613735274499</c:v>
                </c:pt>
                <c:pt idx="23">
                  <c:v>-7.4787922135274103</c:v>
                </c:pt>
                <c:pt idx="24">
                  <c:v>-7.5035069346938599</c:v>
                </c:pt>
                <c:pt idx="25">
                  <c:v>-7.6412031070851798</c:v>
                </c:pt>
                <c:pt idx="26">
                  <c:v>-7.7653108617084898</c:v>
                </c:pt>
                <c:pt idx="27">
                  <c:v>-8.3220476042113205</c:v>
                </c:pt>
                <c:pt idx="28">
                  <c:v>-9.20777594006017</c:v>
                </c:pt>
                <c:pt idx="29">
                  <c:v>-9.4239948576930601</c:v>
                </c:pt>
                <c:pt idx="30">
                  <c:v>-9.4475419726904892</c:v>
                </c:pt>
                <c:pt idx="31">
                  <c:v>-10.266244592040501</c:v>
                </c:pt>
                <c:pt idx="32">
                  <c:v>-10.478983057081701</c:v>
                </c:pt>
                <c:pt idx="33">
                  <c:v>-12.0203604116211</c:v>
                </c:pt>
                <c:pt idx="34">
                  <c:v>-12.892824946981801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BDB-4458-9368-89920B9860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2"/>
        <c:axId val="770946672"/>
        <c:axId val="770947328"/>
      </c:barChart>
      <c:catAx>
        <c:axId val="77094667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Province</a:t>
                </a:r>
                <a:endParaRPr lang="id-ID" altLang="ja-JP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70947328"/>
        <c:crosses val="autoZero"/>
        <c:auto val="1"/>
        <c:lblAlgn val="ctr"/>
        <c:lblOffset val="100"/>
        <c:tickLblSkip val="1"/>
        <c:noMultiLvlLbl val="0"/>
      </c:catAx>
      <c:valAx>
        <c:axId val="770947328"/>
        <c:scaling>
          <c:orientation val="minMax"/>
          <c:max val="0"/>
          <c:min val="-12.5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d-ID" altLang="ja-JP"/>
                  <a:t>Output gap in Q2-2020 (%)</a:t>
                </a:r>
              </a:p>
            </c:rich>
          </c:tx>
          <c:layout>
            <c:manualLayout>
              <c:xMode val="edge"/>
              <c:yMode val="edge"/>
              <c:x val="0.67829144084262194"/>
              <c:y val="0.9360461226736472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709466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1611913799066881"/>
          <c:y val="4.4672721947001587E-2"/>
          <c:w val="0.74110512913072568"/>
          <c:h val="0.81154890591803241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rgbClr val="5B8E95"/>
            </a:solidFill>
            <a:ln>
              <a:noFill/>
            </a:ln>
            <a:effectLst/>
          </c:spPr>
          <c:invertIfNegative val="0"/>
          <c:dPt>
            <c:idx val="21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E6B5-4D62-82BF-D59AE4AA93A2}"/>
              </c:ext>
            </c:extLst>
          </c:dPt>
          <c:cat>
            <c:strRef>
              <c:f>outputgap!$A$2:$A$36</c:f>
              <c:strCache>
                <c:ptCount val="35"/>
                <c:pt idx="0">
                  <c:v>Aceh</c:v>
                </c:pt>
                <c:pt idx="1">
                  <c:v>Lampung</c:v>
                </c:pt>
                <c:pt idx="2">
                  <c:v>West Nusa Tenggara</c:v>
                </c:pt>
                <c:pt idx="3">
                  <c:v>Bengkulu</c:v>
                </c:pt>
                <c:pt idx="4">
                  <c:v>South Sumatra</c:v>
                </c:pt>
                <c:pt idx="5">
                  <c:v>Jambi</c:v>
                </c:pt>
                <c:pt idx="6">
                  <c:v>East Nusa Tenggara</c:v>
                </c:pt>
                <c:pt idx="7">
                  <c:v>North Maluku</c:v>
                </c:pt>
                <c:pt idx="8">
                  <c:v>South Kalimantan</c:v>
                </c:pt>
                <c:pt idx="9">
                  <c:v>Maluku</c:v>
                </c:pt>
                <c:pt idx="10">
                  <c:v>Central Sulawesi</c:v>
                </c:pt>
                <c:pt idx="11">
                  <c:v>Riau</c:v>
                </c:pt>
                <c:pt idx="12">
                  <c:v>East Kalimantan</c:v>
                </c:pt>
                <c:pt idx="13">
                  <c:v>Gorontalo</c:v>
                </c:pt>
                <c:pt idx="14">
                  <c:v>West Papua</c:v>
                </c:pt>
                <c:pt idx="15">
                  <c:v>Bangka Belitung</c:v>
                </c:pt>
                <c:pt idx="16">
                  <c:v>North Sumatra</c:v>
                </c:pt>
                <c:pt idx="17">
                  <c:v>Southeast Sulawesi</c:v>
                </c:pt>
                <c:pt idx="18">
                  <c:v>South Sulawesi</c:v>
                </c:pt>
                <c:pt idx="19">
                  <c:v>Papua</c:v>
                </c:pt>
                <c:pt idx="20">
                  <c:v>West Sulawesi</c:v>
                </c:pt>
                <c:pt idx="21">
                  <c:v>Indonesia</c:v>
                </c:pt>
                <c:pt idx="22">
                  <c:v>North Kalimantan</c:v>
                </c:pt>
                <c:pt idx="23">
                  <c:v>Central Kalimantan</c:v>
                </c:pt>
                <c:pt idx="24">
                  <c:v>West Java</c:v>
                </c:pt>
                <c:pt idx="25">
                  <c:v>Central Java</c:v>
                </c:pt>
                <c:pt idx="26">
                  <c:v>West Sumatra</c:v>
                </c:pt>
                <c:pt idx="27">
                  <c:v>East Java</c:v>
                </c:pt>
                <c:pt idx="28">
                  <c:v>West Kalimantan</c:v>
                </c:pt>
                <c:pt idx="29">
                  <c:v>Riau Islands</c:v>
                </c:pt>
                <c:pt idx="30">
                  <c:v>North Sulawesi</c:v>
                </c:pt>
                <c:pt idx="31">
                  <c:v>Yogyakarta</c:v>
                </c:pt>
                <c:pt idx="32">
                  <c:v>Banten</c:v>
                </c:pt>
                <c:pt idx="33">
                  <c:v>Jakarta</c:v>
                </c:pt>
                <c:pt idx="34">
                  <c:v>Bali</c:v>
                </c:pt>
              </c:strCache>
            </c:strRef>
          </c:cat>
          <c:val>
            <c:numRef>
              <c:f>outputgap!$B$2:$B$36</c:f>
              <c:numCache>
                <c:formatCode>General</c:formatCode>
                <c:ptCount val="35"/>
                <c:pt idx="0">
                  <c:v>-3.5994283394186399</c:v>
                </c:pt>
                <c:pt idx="1">
                  <c:v>-3.8007781130718299</c:v>
                </c:pt>
                <c:pt idx="2">
                  <c:v>-4.0916733726357997</c:v>
                </c:pt>
                <c:pt idx="3">
                  <c:v>-4.2532528362623898</c:v>
                </c:pt>
                <c:pt idx="4">
                  <c:v>-4.4547296574080502</c:v>
                </c:pt>
                <c:pt idx="5">
                  <c:v>-4.6716013850957596</c:v>
                </c:pt>
                <c:pt idx="6">
                  <c:v>-4.7354655059525603</c:v>
                </c:pt>
                <c:pt idx="7">
                  <c:v>-4.8842649337643698</c:v>
                </c:pt>
                <c:pt idx="8">
                  <c:v>-4.9857624603291697</c:v>
                </c:pt>
                <c:pt idx="9">
                  <c:v>-5.1695082910523498</c:v>
                </c:pt>
                <c:pt idx="10">
                  <c:v>-5.2949642516887296</c:v>
                </c:pt>
                <c:pt idx="11">
                  <c:v>-5.5201405828431698</c:v>
                </c:pt>
                <c:pt idx="12">
                  <c:v>-5.6763334374249999</c:v>
                </c:pt>
                <c:pt idx="13">
                  <c:v>-5.7263234059626003</c:v>
                </c:pt>
                <c:pt idx="14">
                  <c:v>-5.8296376693429002</c:v>
                </c:pt>
                <c:pt idx="15">
                  <c:v>-6.1095616924051201</c:v>
                </c:pt>
                <c:pt idx="16">
                  <c:v>-6.1178418686695304</c:v>
                </c:pt>
                <c:pt idx="17">
                  <c:v>-6.2877835636218196</c:v>
                </c:pt>
                <c:pt idx="18">
                  <c:v>-6.4699659861296404</c:v>
                </c:pt>
                <c:pt idx="19">
                  <c:v>-6.8038019455609602</c:v>
                </c:pt>
                <c:pt idx="20">
                  <c:v>-6.9816433911357798</c:v>
                </c:pt>
                <c:pt idx="21">
                  <c:v>-7.25760128334377</c:v>
                </c:pt>
                <c:pt idx="22">
                  <c:v>-7.2742613735274499</c:v>
                </c:pt>
                <c:pt idx="23">
                  <c:v>-7.4787922135274103</c:v>
                </c:pt>
                <c:pt idx="24">
                  <c:v>-7.5035069346938599</c:v>
                </c:pt>
                <c:pt idx="25">
                  <c:v>-7.6412031070851798</c:v>
                </c:pt>
                <c:pt idx="26">
                  <c:v>-7.7653108617084898</c:v>
                </c:pt>
                <c:pt idx="27">
                  <c:v>-8.3220476042113205</c:v>
                </c:pt>
                <c:pt idx="28">
                  <c:v>-9.20777594006017</c:v>
                </c:pt>
                <c:pt idx="29">
                  <c:v>-9.4239948576930601</c:v>
                </c:pt>
                <c:pt idx="30">
                  <c:v>-9.4475419726904892</c:v>
                </c:pt>
                <c:pt idx="31">
                  <c:v>-10.266244592040501</c:v>
                </c:pt>
                <c:pt idx="32">
                  <c:v>-10.478983057081701</c:v>
                </c:pt>
                <c:pt idx="33">
                  <c:v>-12.0203604116211</c:v>
                </c:pt>
                <c:pt idx="34">
                  <c:v>-12.892824946981801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6B5-4D62-82BF-D59AE4AA93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7"/>
        <c:axId val="848120720"/>
        <c:axId val="848126952"/>
      </c:barChart>
      <c:catAx>
        <c:axId val="84812072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Province</a:t>
                </a:r>
                <a:endParaRPr lang="id-ID" altLang="ja-JP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48126952"/>
        <c:crosses val="autoZero"/>
        <c:auto val="1"/>
        <c:lblAlgn val="ctr"/>
        <c:lblOffset val="100"/>
        <c:tickLblSkip val="1"/>
        <c:noMultiLvlLbl val="0"/>
      </c:catAx>
      <c:valAx>
        <c:axId val="848126952"/>
        <c:scaling>
          <c:orientation val="minMax"/>
          <c:max val="0"/>
          <c:min val="-12.5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d-ID" altLang="ja-JP"/>
                  <a:t>Output gap in Q2-2020 (%)</a:t>
                </a:r>
              </a:p>
            </c:rich>
          </c:tx>
          <c:layout>
            <c:manualLayout>
              <c:xMode val="edge"/>
              <c:yMode val="edge"/>
              <c:x val="0.71612049931137001"/>
              <c:y val="0.9180861609924658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48120720"/>
        <c:crossesAt val="1"/>
        <c:crossBetween val="midCat"/>
        <c:minorUnit val="0.4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246527</xdr:colOff>
      <xdr:row>39</xdr:row>
      <xdr:rowOff>17929</xdr:rowOff>
    </xdr:from>
    <xdr:to>
      <xdr:col>20</xdr:col>
      <xdr:colOff>186764</xdr:colOff>
      <xdr:row>54</xdr:row>
      <xdr:rowOff>74705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5E960FF-6B6E-491D-8CB9-A62983F698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612588</xdr:colOff>
      <xdr:row>39</xdr:row>
      <xdr:rowOff>201706</xdr:rowOff>
    </xdr:from>
    <xdr:to>
      <xdr:col>28</xdr:col>
      <xdr:colOff>156884</xdr:colOff>
      <xdr:row>55</xdr:row>
      <xdr:rowOff>26894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9A4CB50A-900D-4B30-83BD-09C493D6A81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209175</xdr:colOff>
      <xdr:row>56</xdr:row>
      <xdr:rowOff>100106</xdr:rowOff>
    </xdr:from>
    <xdr:to>
      <xdr:col>20</xdr:col>
      <xdr:colOff>149412</xdr:colOff>
      <xdr:row>71</xdr:row>
      <xdr:rowOff>156882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F29D2D38-45C9-4C04-9F5D-869B29EBB3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20</xdr:col>
      <xdr:colOff>493057</xdr:colOff>
      <xdr:row>56</xdr:row>
      <xdr:rowOff>227106</xdr:rowOff>
    </xdr:from>
    <xdr:to>
      <xdr:col>28</xdr:col>
      <xdr:colOff>37353</xdr:colOff>
      <xdr:row>72</xdr:row>
      <xdr:rowOff>52294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2C242D87-8A76-4D56-A2ED-24B5137705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431800</xdr:colOff>
      <xdr:row>21</xdr:row>
      <xdr:rowOff>92074</xdr:rowOff>
    </xdr:from>
    <xdr:to>
      <xdr:col>11</xdr:col>
      <xdr:colOff>38100</xdr:colOff>
      <xdr:row>34</xdr:row>
      <xdr:rowOff>139700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75EC2AB-8DA1-4063-9F15-B645F90850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577850</xdr:colOff>
      <xdr:row>36</xdr:row>
      <xdr:rowOff>88900</xdr:rowOff>
    </xdr:from>
    <xdr:to>
      <xdr:col>11</xdr:col>
      <xdr:colOff>580840</xdr:colOff>
      <xdr:row>51</xdr:row>
      <xdr:rowOff>190500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F075F4D-5B4D-47BB-A8D5-E8C5825B127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73AAB-CC92-48FA-A2C1-49CCA02E734A}">
  <dimension ref="A1:AA35"/>
  <sheetViews>
    <sheetView tabSelected="1" workbookViewId="0">
      <pane xSplit="2" ySplit="1" topLeftCell="T2" activePane="bottomRight" state="frozen"/>
      <selection pane="topRight" activeCell="C1" sqref="C1"/>
      <selection pane="bottomLeft" activeCell="A2" sqref="A2"/>
      <selection pane="bottomRight" activeCell="AB9" sqref="AB9"/>
    </sheetView>
  </sheetViews>
  <sheetFormatPr defaultRowHeight="18"/>
  <cols>
    <col min="2" max="2" width="19.33203125" bestFit="1" customWidth="1"/>
    <col min="3" max="3" width="9.33203125" bestFit="1" customWidth="1"/>
    <col min="13" max="13" width="9.6640625" bestFit="1" customWidth="1"/>
    <col min="15" max="15" width="11.83203125" customWidth="1"/>
    <col min="17" max="17" width="10.08203125" bestFit="1" customWidth="1"/>
    <col min="18" max="18" width="9.33203125" bestFit="1" customWidth="1"/>
    <col min="19" max="19" width="10.5" bestFit="1" customWidth="1"/>
    <col min="20" max="20" width="10.08203125" bestFit="1" customWidth="1"/>
    <col min="21" max="21" width="9.83203125" bestFit="1" customWidth="1"/>
    <col min="22" max="22" width="9.83203125" customWidth="1"/>
    <col min="23" max="23" width="13.6640625" bestFit="1" customWidth="1"/>
    <col min="24" max="26" width="11.1640625" bestFit="1" customWidth="1"/>
    <col min="27" max="27" width="10.83203125" bestFit="1" customWidth="1"/>
  </cols>
  <sheetData>
    <row r="1" spans="1:27">
      <c r="A1" t="s">
        <v>0</v>
      </c>
      <c r="B1" t="s">
        <v>60</v>
      </c>
      <c r="C1" t="s">
        <v>54</v>
      </c>
      <c r="D1" t="s">
        <v>32</v>
      </c>
      <c r="E1" t="s">
        <v>33</v>
      </c>
      <c r="F1" t="s">
        <v>34</v>
      </c>
      <c r="G1" t="s">
        <v>40</v>
      </c>
      <c r="H1" t="s">
        <v>41</v>
      </c>
      <c r="I1" t="s">
        <v>35</v>
      </c>
      <c r="J1" t="s">
        <v>36</v>
      </c>
      <c r="K1" t="s">
        <v>37</v>
      </c>
      <c r="L1" t="s">
        <v>38</v>
      </c>
      <c r="M1" t="s">
        <v>42</v>
      </c>
      <c r="N1" t="s">
        <v>39</v>
      </c>
      <c r="O1" t="s">
        <v>43</v>
      </c>
      <c r="P1" t="s">
        <v>44</v>
      </c>
      <c r="Q1" t="s">
        <v>48</v>
      </c>
      <c r="R1" t="s">
        <v>49</v>
      </c>
      <c r="S1" t="s">
        <v>50</v>
      </c>
      <c r="T1" t="s">
        <v>51</v>
      </c>
      <c r="U1" t="s">
        <v>52</v>
      </c>
      <c r="V1" t="s">
        <v>53</v>
      </c>
      <c r="W1" t="s">
        <v>61</v>
      </c>
      <c r="X1" t="s">
        <v>47</v>
      </c>
      <c r="Y1" t="s">
        <v>45</v>
      </c>
      <c r="Z1" t="s">
        <v>46</v>
      </c>
      <c r="AA1" t="s">
        <v>71</v>
      </c>
    </row>
    <row r="2" spans="1:27">
      <c r="A2">
        <v>1</v>
      </c>
      <c r="B2" t="s">
        <v>1</v>
      </c>
      <c r="C2" t="s">
        <v>55</v>
      </c>
      <c r="D2">
        <v>5</v>
      </c>
      <c r="E2">
        <v>10</v>
      </c>
      <c r="F2">
        <v>20</v>
      </c>
      <c r="G2">
        <v>80</v>
      </c>
      <c r="H2">
        <f>G2-D2</f>
        <v>75</v>
      </c>
      <c r="I2" s="3">
        <v>9.1576768805289477E-2</v>
      </c>
      <c r="J2" s="3">
        <v>0.18315353761057895</v>
      </c>
      <c r="K2" s="3">
        <v>0.36630707522115791</v>
      </c>
      <c r="L2" s="3">
        <v>1.4652283008846316</v>
      </c>
      <c r="M2" s="3">
        <f>L2-I2</f>
        <v>1.3736515320793421</v>
      </c>
      <c r="N2">
        <v>54.598999999999997</v>
      </c>
      <c r="O2" s="3">
        <v>15658</v>
      </c>
      <c r="P2">
        <v>5.42</v>
      </c>
      <c r="Q2" s="2">
        <v>-16.197802197802197</v>
      </c>
      <c r="R2" s="2">
        <v>-2.9450549450549453</v>
      </c>
      <c r="S2" s="2">
        <v>-16.703296703296704</v>
      </c>
      <c r="T2" s="2">
        <v>-43.219780219780219</v>
      </c>
      <c r="U2" s="2">
        <v>-18.736263736263737</v>
      </c>
      <c r="V2" s="2">
        <f>AVERAGE(Q2:U2)</f>
        <v>-19.560439560439562</v>
      </c>
      <c r="W2">
        <v>2.2886907110725279</v>
      </c>
      <c r="X2">
        <v>3.17</v>
      </c>
      <c r="Y2">
        <v>-1.82</v>
      </c>
      <c r="Z2">
        <v>-1.28</v>
      </c>
      <c r="AA2">
        <f>VLOOKUP($B2,outputgap!$A$2:$B$36,2,FALSE)</f>
        <v>-3.5994283394186399</v>
      </c>
    </row>
    <row r="3" spans="1:27">
      <c r="A3">
        <v>2</v>
      </c>
      <c r="B3" t="s">
        <v>2</v>
      </c>
      <c r="C3" t="s">
        <v>56</v>
      </c>
      <c r="D3">
        <v>19</v>
      </c>
      <c r="E3">
        <v>222</v>
      </c>
      <c r="F3">
        <v>465</v>
      </c>
      <c r="G3">
        <v>1493</v>
      </c>
      <c r="H3">
        <f t="shared" ref="H3:H35" si="0">G3-D3</f>
        <v>1474</v>
      </c>
      <c r="I3" s="3">
        <v>0.4337107377647918</v>
      </c>
      <c r="J3" s="3">
        <v>5.0675675675675675</v>
      </c>
      <c r="K3" s="3">
        <v>10.614499634769905</v>
      </c>
      <c r="L3" s="3">
        <v>34.080533235938638</v>
      </c>
      <c r="M3" s="3">
        <f t="shared" ref="M3:M35" si="1">L3-I3</f>
        <v>33.646822498173847</v>
      </c>
      <c r="N3">
        <v>43.808</v>
      </c>
      <c r="O3" s="3">
        <v>97105</v>
      </c>
      <c r="P3">
        <v>1.21</v>
      </c>
      <c r="Q3" s="2">
        <v>-44</v>
      </c>
      <c r="R3" s="2">
        <v>-33.560439560439562</v>
      </c>
      <c r="S3" s="2">
        <v>-59.516483516483518</v>
      </c>
      <c r="T3" s="2">
        <v>-75.307692307692307</v>
      </c>
      <c r="U3" s="2">
        <v>-38.857142857142854</v>
      </c>
      <c r="V3" s="2">
        <f t="shared" ref="V3:V35" si="2">AVERAGE(Q3:U3)</f>
        <v>-50.248351648351658</v>
      </c>
      <c r="W3">
        <v>30.219639496708801</v>
      </c>
      <c r="X3">
        <v>-1.1399999999999999</v>
      </c>
      <c r="Y3">
        <v>-10.98</v>
      </c>
      <c r="Z3">
        <v>-7.22</v>
      </c>
      <c r="AA3">
        <f>VLOOKUP($B3,outputgap!$A$2:$B$36,2,FALSE)</f>
        <v>-12.892824946981801</v>
      </c>
    </row>
    <row r="4" spans="1:27">
      <c r="A4">
        <v>3</v>
      </c>
      <c r="B4" t="s">
        <v>3</v>
      </c>
      <c r="C4" t="s">
        <v>55</v>
      </c>
      <c r="D4">
        <v>2</v>
      </c>
      <c r="E4">
        <v>10</v>
      </c>
      <c r="F4">
        <v>46</v>
      </c>
      <c r="G4">
        <v>152</v>
      </c>
      <c r="H4">
        <f t="shared" si="0"/>
        <v>150</v>
      </c>
      <c r="I4" s="3">
        <v>0.13178703215603585</v>
      </c>
      <c r="J4" s="3">
        <v>0.65893516078017922</v>
      </c>
      <c r="K4" s="3">
        <v>3.0311017395888245</v>
      </c>
      <c r="L4" s="3">
        <v>10.015814443858725</v>
      </c>
      <c r="M4" s="3">
        <f t="shared" si="1"/>
        <v>9.8840274117026894</v>
      </c>
      <c r="N4">
        <v>15.176</v>
      </c>
      <c r="O4" s="3">
        <v>18803</v>
      </c>
      <c r="P4">
        <v>3.41</v>
      </c>
      <c r="Q4" s="2">
        <v>-30.340659340659339</v>
      </c>
      <c r="R4" s="2">
        <v>-7.813186813186813</v>
      </c>
      <c r="S4" s="2">
        <v>-24.64835164835165</v>
      </c>
      <c r="T4" s="2">
        <v>-63.989010989010985</v>
      </c>
      <c r="U4" s="2">
        <v>-22.285714285714285</v>
      </c>
      <c r="V4" s="2">
        <f t="shared" si="2"/>
        <v>-29.815384615384612</v>
      </c>
      <c r="W4">
        <v>8.1665409904746689</v>
      </c>
      <c r="X4">
        <v>1.35</v>
      </c>
      <c r="Y4">
        <v>-4.9800000000000004</v>
      </c>
      <c r="Z4">
        <v>-2.38</v>
      </c>
      <c r="AA4">
        <f>VLOOKUP($B4,outputgap!$A$2:$B$36,2,FALSE)</f>
        <v>-6.1095616924051201</v>
      </c>
    </row>
    <row r="5" spans="1:27">
      <c r="A5">
        <v>4</v>
      </c>
      <c r="B5" t="s">
        <v>4</v>
      </c>
      <c r="C5" t="s">
        <v>56</v>
      </c>
      <c r="D5">
        <v>142</v>
      </c>
      <c r="E5">
        <v>404</v>
      </c>
      <c r="F5">
        <v>861</v>
      </c>
      <c r="G5">
        <v>1453</v>
      </c>
      <c r="H5">
        <f t="shared" si="0"/>
        <v>1311</v>
      </c>
      <c r="I5" s="3">
        <v>1.0789863607005814</v>
      </c>
      <c r="J5" s="3">
        <v>3.069792181148133</v>
      </c>
      <c r="K5" s="3">
        <v>6.5423046236845108</v>
      </c>
      <c r="L5" s="3">
        <v>11.04061395843623</v>
      </c>
      <c r="M5" s="3">
        <f t="shared" si="1"/>
        <v>9.9616275977356494</v>
      </c>
      <c r="N5">
        <v>131.60499999999999</v>
      </c>
      <c r="O5" s="3">
        <v>67736</v>
      </c>
      <c r="P5">
        <v>8.01</v>
      </c>
      <c r="Q5" s="2">
        <v>-31.032967032967033</v>
      </c>
      <c r="R5" s="2">
        <v>-12.428571428571429</v>
      </c>
      <c r="S5" s="2">
        <v>-20.285714285714285</v>
      </c>
      <c r="T5" s="2">
        <v>-61.989010989010985</v>
      </c>
      <c r="U5" s="2">
        <v>-31.901098901098901</v>
      </c>
      <c r="V5" s="2">
        <f t="shared" si="2"/>
        <v>-31.527472527472526</v>
      </c>
      <c r="W5">
        <v>11.572395719589428</v>
      </c>
      <c r="X5">
        <v>3.19</v>
      </c>
      <c r="Y5">
        <v>-7.4</v>
      </c>
      <c r="Z5">
        <v>-8.5500000000000007</v>
      </c>
      <c r="AA5">
        <f>VLOOKUP($B5,outputgap!$A$2:$B$36,2,FALSE)</f>
        <v>-10.478983057081701</v>
      </c>
    </row>
    <row r="6" spans="1:27">
      <c r="A6">
        <v>5</v>
      </c>
      <c r="B6" t="s">
        <v>5</v>
      </c>
      <c r="C6" t="s">
        <v>55</v>
      </c>
      <c r="D6">
        <v>1</v>
      </c>
      <c r="E6">
        <v>12</v>
      </c>
      <c r="F6">
        <v>91</v>
      </c>
      <c r="G6">
        <v>125</v>
      </c>
      <c r="H6">
        <f t="shared" si="0"/>
        <v>124</v>
      </c>
      <c r="I6" s="3">
        <v>4.9509852460639665E-2</v>
      </c>
      <c r="J6" s="3">
        <v>0.59411822952767601</v>
      </c>
      <c r="K6" s="3">
        <v>4.50539657391821</v>
      </c>
      <c r="L6" s="3">
        <v>6.188731557579958</v>
      </c>
      <c r="M6" s="3">
        <f t="shared" si="1"/>
        <v>6.1392217051193185</v>
      </c>
      <c r="N6">
        <v>20.198</v>
      </c>
      <c r="O6" s="3">
        <v>7603</v>
      </c>
      <c r="P6">
        <v>3.22</v>
      </c>
      <c r="Q6" s="2">
        <v>-22.065934065934066</v>
      </c>
      <c r="R6" s="2">
        <v>-9.4065934065934069</v>
      </c>
      <c r="S6" s="2">
        <v>-27.164835164835164</v>
      </c>
      <c r="T6" s="2">
        <v>-52.879120879120876</v>
      </c>
      <c r="U6" s="2">
        <v>-23.35164835164835</v>
      </c>
      <c r="V6" s="2">
        <f t="shared" si="2"/>
        <v>-26.97362637362637</v>
      </c>
      <c r="W6">
        <v>13.031912697455718</v>
      </c>
      <c r="X6">
        <v>3.8</v>
      </c>
      <c r="Y6">
        <v>-0.48</v>
      </c>
      <c r="Z6">
        <v>-2.98</v>
      </c>
      <c r="AA6">
        <f>VLOOKUP($B6,outputgap!$A$2:$B$36,2,FALSE)</f>
        <v>-4.2532528362623898</v>
      </c>
    </row>
    <row r="7" spans="1:27">
      <c r="A7">
        <v>6</v>
      </c>
      <c r="B7" t="s">
        <v>6</v>
      </c>
      <c r="C7" t="s">
        <v>57</v>
      </c>
      <c r="D7">
        <v>0</v>
      </c>
      <c r="E7">
        <v>15</v>
      </c>
      <c r="F7">
        <v>94</v>
      </c>
      <c r="G7">
        <v>249</v>
      </c>
      <c r="H7">
        <f t="shared" si="0"/>
        <v>249</v>
      </c>
      <c r="I7" s="3">
        <v>0</v>
      </c>
      <c r="J7" s="3">
        <v>1.2299114463758609</v>
      </c>
      <c r="K7" s="3">
        <v>7.7074450639553955</v>
      </c>
      <c r="L7" s="3">
        <v>20.416530009839292</v>
      </c>
      <c r="M7" s="3">
        <f t="shared" si="1"/>
        <v>20.416530009839292</v>
      </c>
      <c r="N7">
        <v>12.196</v>
      </c>
      <c r="O7" s="3">
        <v>10201</v>
      </c>
      <c r="P7">
        <v>3.59</v>
      </c>
      <c r="Q7" s="2">
        <v>-30.219780219780219</v>
      </c>
      <c r="R7" s="2">
        <v>-16.912087912087912</v>
      </c>
      <c r="S7" s="2">
        <v>-13.406593406593407</v>
      </c>
      <c r="T7" s="2">
        <v>-45.684210526315788</v>
      </c>
      <c r="U7" s="2">
        <v>-26.098901098901099</v>
      </c>
      <c r="V7" s="2">
        <f t="shared" si="2"/>
        <v>-26.464314632735686</v>
      </c>
      <c r="W7">
        <v>9.7732342085882333</v>
      </c>
      <c r="X7">
        <v>4.05</v>
      </c>
      <c r="Y7">
        <v>-0.27</v>
      </c>
      <c r="Z7">
        <v>-3.77</v>
      </c>
      <c r="AA7">
        <f>VLOOKUP($B7,outputgap!$A$2:$B$36,2,FALSE)</f>
        <v>-5.7263234059626003</v>
      </c>
    </row>
    <row r="8" spans="1:27">
      <c r="A8">
        <v>7</v>
      </c>
      <c r="B8" t="s">
        <v>7</v>
      </c>
      <c r="C8" t="s">
        <v>58</v>
      </c>
      <c r="D8">
        <v>2</v>
      </c>
      <c r="E8">
        <v>37</v>
      </c>
      <c r="F8">
        <v>168</v>
      </c>
      <c r="G8">
        <v>239</v>
      </c>
      <c r="H8">
        <f t="shared" si="0"/>
        <v>237</v>
      </c>
      <c r="I8" s="3">
        <v>0.20370747606437156</v>
      </c>
      <c r="J8" s="3">
        <v>3.7685883071908739</v>
      </c>
      <c r="K8" s="3">
        <v>17.111427989407211</v>
      </c>
      <c r="L8" s="3">
        <v>24.343043389692404</v>
      </c>
      <c r="M8" s="3">
        <f t="shared" si="1"/>
        <v>24.139335913628031</v>
      </c>
      <c r="N8">
        <v>9.8179999999999996</v>
      </c>
      <c r="O8" s="3">
        <v>7848</v>
      </c>
      <c r="P8">
        <v>6.2</v>
      </c>
      <c r="Q8" s="2">
        <v>-30.582417582417584</v>
      </c>
      <c r="R8" s="2">
        <v>-16.318681318681318</v>
      </c>
      <c r="S8" s="2">
        <v>-34.934065934065934</v>
      </c>
      <c r="T8" s="2">
        <v>-61.912087912087912</v>
      </c>
      <c r="U8" s="2">
        <v>-23.87912087912088</v>
      </c>
      <c r="V8" s="2">
        <f t="shared" si="2"/>
        <v>-33.525274725274727</v>
      </c>
      <c r="W8">
        <v>3.6873746203362798</v>
      </c>
      <c r="X8">
        <v>5.14</v>
      </c>
      <c r="Y8">
        <v>0.53</v>
      </c>
      <c r="Z8">
        <v>-2.75</v>
      </c>
      <c r="AA8">
        <f>VLOOKUP($B8,outputgap!$A$2:$B$36,2,FALSE)</f>
        <v>-5.8296376693429002</v>
      </c>
    </row>
    <row r="9" spans="1:27">
      <c r="A9">
        <v>8</v>
      </c>
      <c r="B9" t="s">
        <v>8</v>
      </c>
      <c r="C9" t="s">
        <v>56</v>
      </c>
      <c r="D9">
        <v>747</v>
      </c>
      <c r="E9">
        <v>4175</v>
      </c>
      <c r="F9">
        <v>7348</v>
      </c>
      <c r="G9">
        <v>11424</v>
      </c>
      <c r="H9">
        <f t="shared" si="0"/>
        <v>10677</v>
      </c>
      <c r="I9" s="3">
        <v>7.0173790511977456</v>
      </c>
      <c r="J9" s="3">
        <v>39.220291216533582</v>
      </c>
      <c r="K9" s="3">
        <v>69.027712541099106</v>
      </c>
      <c r="L9" s="3">
        <v>107.3179896665101</v>
      </c>
      <c r="M9" s="3">
        <f t="shared" si="1"/>
        <v>100.30061061531235</v>
      </c>
      <c r="N9">
        <v>106.45</v>
      </c>
      <c r="O9" s="3">
        <v>320114</v>
      </c>
      <c r="P9">
        <v>4.93</v>
      </c>
      <c r="Q9" s="2">
        <v>-27</v>
      </c>
      <c r="R9" s="2">
        <v>-3</v>
      </c>
      <c r="S9" s="2">
        <v>-77</v>
      </c>
      <c r="T9" s="2">
        <v>-45</v>
      </c>
      <c r="U9" s="2">
        <v>-33</v>
      </c>
      <c r="V9" s="2">
        <f t="shared" si="2"/>
        <v>-37</v>
      </c>
      <c r="W9">
        <v>20.972147115654213</v>
      </c>
      <c r="X9">
        <v>5.0599999999999996</v>
      </c>
      <c r="Y9">
        <v>-8.2200000000000006</v>
      </c>
      <c r="Z9">
        <v>-11.38</v>
      </c>
      <c r="AA9">
        <f>VLOOKUP($B9,outputgap!$A$2:$B$36,2,FALSE)</f>
        <v>-12.0203604116211</v>
      </c>
    </row>
    <row r="10" spans="1:27">
      <c r="A10">
        <v>9</v>
      </c>
      <c r="B10" t="s">
        <v>9</v>
      </c>
      <c r="C10" t="s">
        <v>55</v>
      </c>
      <c r="D10">
        <v>2</v>
      </c>
      <c r="E10">
        <v>32</v>
      </c>
      <c r="F10">
        <v>97</v>
      </c>
      <c r="G10">
        <v>117</v>
      </c>
      <c r="H10">
        <f t="shared" si="0"/>
        <v>115</v>
      </c>
      <c r="I10" s="3">
        <v>5.4378857500203916E-2</v>
      </c>
      <c r="J10" s="3">
        <v>0.87006172000326265</v>
      </c>
      <c r="K10" s="3">
        <v>2.6373745887598901</v>
      </c>
      <c r="L10" s="3">
        <v>3.1811631637619291</v>
      </c>
      <c r="M10" s="3">
        <f t="shared" si="1"/>
        <v>3.1267843062617251</v>
      </c>
      <c r="N10">
        <v>36.779000000000003</v>
      </c>
      <c r="O10" s="3">
        <v>16900</v>
      </c>
      <c r="P10">
        <v>4.41</v>
      </c>
      <c r="Q10" s="2">
        <v>-10</v>
      </c>
      <c r="R10" s="2">
        <v>3</v>
      </c>
      <c r="S10" s="2">
        <v>-7</v>
      </c>
      <c r="T10" s="2">
        <v>-27</v>
      </c>
      <c r="U10" s="2">
        <v>-17</v>
      </c>
      <c r="V10" s="2">
        <f t="shared" si="2"/>
        <v>-11.6</v>
      </c>
      <c r="W10">
        <v>6.4869964822873962</v>
      </c>
      <c r="X10">
        <v>1.87</v>
      </c>
      <c r="Y10">
        <v>-1.72</v>
      </c>
      <c r="Z10">
        <v>-1.41</v>
      </c>
      <c r="AA10">
        <f>VLOOKUP($B10,outputgap!$A$2:$B$36,2,FALSE)</f>
        <v>-4.6716013850957596</v>
      </c>
    </row>
    <row r="11" spans="1:27">
      <c r="A11">
        <v>10</v>
      </c>
      <c r="B11" t="s">
        <v>10</v>
      </c>
      <c r="C11" t="s">
        <v>56</v>
      </c>
      <c r="D11">
        <v>198</v>
      </c>
      <c r="E11">
        <v>1012</v>
      </c>
      <c r="F11">
        <v>2260</v>
      </c>
      <c r="G11">
        <v>3218</v>
      </c>
      <c r="H11">
        <f t="shared" si="0"/>
        <v>3020</v>
      </c>
      <c r="I11" s="3">
        <v>0.39650991174650596</v>
      </c>
      <c r="J11" s="3">
        <v>2.0266062155932527</v>
      </c>
      <c r="K11" s="3">
        <v>4.5258202047833516</v>
      </c>
      <c r="L11" s="3">
        <v>6.4442873535366481</v>
      </c>
      <c r="M11" s="3">
        <f t="shared" si="1"/>
        <v>6.0477774417901422</v>
      </c>
      <c r="N11">
        <v>499.35700000000003</v>
      </c>
      <c r="O11" s="3">
        <v>342772</v>
      </c>
      <c r="P11">
        <v>7.69</v>
      </c>
      <c r="Q11" s="2">
        <v>-23</v>
      </c>
      <c r="R11" s="2">
        <v>9</v>
      </c>
      <c r="S11" s="2">
        <v>-2</v>
      </c>
      <c r="T11" s="2">
        <v>-29</v>
      </c>
      <c r="U11" s="2">
        <v>-25</v>
      </c>
      <c r="V11" s="2">
        <f t="shared" si="2"/>
        <v>-14</v>
      </c>
      <c r="W11">
        <v>10.171990830730458</v>
      </c>
      <c r="X11">
        <v>2.73</v>
      </c>
      <c r="Y11">
        <v>-5.98</v>
      </c>
      <c r="Z11">
        <v>-4.95</v>
      </c>
      <c r="AA11">
        <f>VLOOKUP($B11,outputgap!$A$2:$B$36,2,FALSE)</f>
        <v>-7.5035069346938599</v>
      </c>
    </row>
    <row r="12" spans="1:27">
      <c r="A12">
        <v>11</v>
      </c>
      <c r="B12" t="s">
        <v>11</v>
      </c>
      <c r="C12" t="s">
        <v>56</v>
      </c>
      <c r="D12">
        <v>93</v>
      </c>
      <c r="E12">
        <v>724</v>
      </c>
      <c r="F12">
        <v>1403</v>
      </c>
      <c r="G12">
        <v>3833</v>
      </c>
      <c r="H12">
        <f t="shared" si="0"/>
        <v>3740</v>
      </c>
      <c r="I12" s="3">
        <v>0.26616981634282671</v>
      </c>
      <c r="J12" s="3">
        <v>2.0721177100237265</v>
      </c>
      <c r="K12" s="3">
        <v>4.0154435734299554</v>
      </c>
      <c r="L12" s="3">
        <v>10.970203290774784</v>
      </c>
      <c r="M12" s="3">
        <f t="shared" si="1"/>
        <v>10.704033474431958</v>
      </c>
      <c r="N12">
        <v>349.40100000000001</v>
      </c>
      <c r="O12" s="3">
        <v>263980</v>
      </c>
      <c r="P12">
        <v>4.25</v>
      </c>
      <c r="Q12">
        <v>-6</v>
      </c>
      <c r="R12">
        <v>2</v>
      </c>
      <c r="S12">
        <v>-9</v>
      </c>
      <c r="T12">
        <v>-34</v>
      </c>
      <c r="U12">
        <v>-20</v>
      </c>
      <c r="V12" s="2">
        <f t="shared" si="2"/>
        <v>-13.4</v>
      </c>
      <c r="W12">
        <v>9.0397164957138862</v>
      </c>
      <c r="X12">
        <v>2.61</v>
      </c>
      <c r="Y12">
        <v>-5.94</v>
      </c>
      <c r="Z12">
        <v>-5.17</v>
      </c>
      <c r="AA12">
        <f>VLOOKUP($B12,outputgap!$A$2:$B$36,2,FALSE)</f>
        <v>-7.6412031070851798</v>
      </c>
    </row>
    <row r="13" spans="1:27">
      <c r="A13">
        <v>12</v>
      </c>
      <c r="B13" t="s">
        <v>12</v>
      </c>
      <c r="C13" t="s">
        <v>56</v>
      </c>
      <c r="D13">
        <v>93</v>
      </c>
      <c r="E13">
        <v>958</v>
      </c>
      <c r="F13">
        <v>4857</v>
      </c>
      <c r="G13">
        <v>12136</v>
      </c>
      <c r="H13">
        <f t="shared" si="0"/>
        <v>12043</v>
      </c>
      <c r="I13" s="3">
        <v>0.2331627651599672</v>
      </c>
      <c r="J13" s="3">
        <v>2.401827193798372</v>
      </c>
      <c r="K13" s="3">
        <v>12.17711344496732</v>
      </c>
      <c r="L13" s="3">
        <v>30.426487290122171</v>
      </c>
      <c r="M13" s="3">
        <f t="shared" si="1"/>
        <v>30.193324524962204</v>
      </c>
      <c r="N13">
        <v>398.863</v>
      </c>
      <c r="O13" s="3">
        <v>161217</v>
      </c>
      <c r="P13">
        <v>3.69</v>
      </c>
      <c r="Q13">
        <v>-11</v>
      </c>
      <c r="R13">
        <v>-1</v>
      </c>
      <c r="S13">
        <v>-14</v>
      </c>
      <c r="T13">
        <v>-37</v>
      </c>
      <c r="U13">
        <v>-23</v>
      </c>
      <c r="V13" s="2">
        <f t="shared" si="2"/>
        <v>-17.2</v>
      </c>
      <c r="W13">
        <v>10.726832364448653</v>
      </c>
      <c r="X13">
        <v>3.02</v>
      </c>
      <c r="Y13">
        <v>-5.9</v>
      </c>
      <c r="Z13">
        <v>-5.45</v>
      </c>
      <c r="AA13">
        <f>VLOOKUP($B13,outputgap!$A$2:$B$36,2,FALSE)</f>
        <v>-8.3220476042113205</v>
      </c>
    </row>
    <row r="14" spans="1:27">
      <c r="A14">
        <v>13</v>
      </c>
      <c r="B14" t="s">
        <v>13</v>
      </c>
      <c r="C14" t="s">
        <v>59</v>
      </c>
      <c r="D14">
        <v>9</v>
      </c>
      <c r="E14">
        <v>58</v>
      </c>
      <c r="F14">
        <v>189</v>
      </c>
      <c r="G14">
        <v>321</v>
      </c>
      <c r="H14">
        <f t="shared" si="0"/>
        <v>312</v>
      </c>
      <c r="I14" s="3">
        <v>0.1752745968684272</v>
      </c>
      <c r="J14" s="3">
        <v>1.1295474020409753</v>
      </c>
      <c r="K14" s="3">
        <v>3.6807665342369713</v>
      </c>
      <c r="L14" s="3">
        <v>6.2514606216405699</v>
      </c>
      <c r="M14" s="3">
        <f t="shared" si="1"/>
        <v>6.0761860247721424</v>
      </c>
      <c r="N14">
        <v>51.347999999999999</v>
      </c>
      <c r="O14" s="3">
        <v>18645</v>
      </c>
      <c r="P14">
        <v>4.5599999999999996</v>
      </c>
      <c r="Q14">
        <v>-19</v>
      </c>
      <c r="R14">
        <v>-6</v>
      </c>
      <c r="S14">
        <v>-11</v>
      </c>
      <c r="T14">
        <v>-36</v>
      </c>
      <c r="U14">
        <v>-20</v>
      </c>
      <c r="V14" s="2">
        <f t="shared" si="2"/>
        <v>-18.399999999999999</v>
      </c>
      <c r="W14">
        <v>8.1691805691351131</v>
      </c>
      <c r="X14">
        <v>2.69</v>
      </c>
      <c r="Y14">
        <v>-3.4</v>
      </c>
      <c r="Z14">
        <v>-8.26</v>
      </c>
      <c r="AA14">
        <f>VLOOKUP($B14,outputgap!$A$2:$B$36,2,FALSE)</f>
        <v>-9.20777594006017</v>
      </c>
    </row>
    <row r="15" spans="1:27">
      <c r="A15">
        <v>14</v>
      </c>
      <c r="B15" t="s">
        <v>14</v>
      </c>
      <c r="C15" t="s">
        <v>59</v>
      </c>
      <c r="D15">
        <v>8</v>
      </c>
      <c r="E15">
        <v>170</v>
      </c>
      <c r="F15">
        <v>919</v>
      </c>
      <c r="G15">
        <v>3148</v>
      </c>
      <c r="H15">
        <f t="shared" si="0"/>
        <v>3140</v>
      </c>
      <c r="I15" s="3">
        <v>0.18587360594795541</v>
      </c>
      <c r="J15" s="3">
        <v>3.949814126394052</v>
      </c>
      <c r="K15" s="3">
        <v>21.352230483271377</v>
      </c>
      <c r="L15" s="3">
        <v>73.141263940520446</v>
      </c>
      <c r="M15" s="3">
        <f t="shared" si="1"/>
        <v>72.955390334572485</v>
      </c>
      <c r="N15">
        <v>43.04</v>
      </c>
      <c r="O15" s="3">
        <v>27994</v>
      </c>
      <c r="P15">
        <v>3.8</v>
      </c>
      <c r="Q15">
        <v>-16</v>
      </c>
      <c r="R15">
        <v>-8</v>
      </c>
      <c r="S15">
        <v>-19</v>
      </c>
      <c r="T15">
        <v>-38</v>
      </c>
      <c r="U15">
        <v>-23</v>
      </c>
      <c r="V15" s="2">
        <f t="shared" si="2"/>
        <v>-20.8</v>
      </c>
      <c r="W15">
        <v>9.9414362909659104</v>
      </c>
      <c r="X15">
        <v>4.18</v>
      </c>
      <c r="Y15">
        <v>-2.61</v>
      </c>
      <c r="Z15">
        <v>-0.02</v>
      </c>
      <c r="AA15">
        <f>VLOOKUP($B15,outputgap!$A$2:$B$36,2,FALSE)</f>
        <v>-4.9857624603291697</v>
      </c>
    </row>
    <row r="16" spans="1:27">
      <c r="A16">
        <v>15</v>
      </c>
      <c r="B16" t="s">
        <v>15</v>
      </c>
      <c r="C16" t="s">
        <v>59</v>
      </c>
      <c r="D16">
        <v>9</v>
      </c>
      <c r="E16">
        <v>145</v>
      </c>
      <c r="F16">
        <v>410</v>
      </c>
      <c r="G16">
        <v>894</v>
      </c>
      <c r="H16">
        <f t="shared" si="0"/>
        <v>885</v>
      </c>
      <c r="I16" s="3">
        <v>0.32500361115123499</v>
      </c>
      <c r="J16" s="3">
        <v>5.2361692907698973</v>
      </c>
      <c r="K16" s="3">
        <v>14.805720063556262</v>
      </c>
      <c r="L16" s="3">
        <v>32.283692041022675</v>
      </c>
      <c r="M16" s="3">
        <f t="shared" si="1"/>
        <v>31.95868842987144</v>
      </c>
      <c r="N16">
        <v>27.692</v>
      </c>
      <c r="O16" s="3">
        <v>12371</v>
      </c>
      <c r="P16">
        <v>3.39</v>
      </c>
      <c r="Q16">
        <v>-17</v>
      </c>
      <c r="R16">
        <v>-9</v>
      </c>
      <c r="S16">
        <v>-20</v>
      </c>
      <c r="T16">
        <v>-23</v>
      </c>
      <c r="U16">
        <v>-17</v>
      </c>
      <c r="V16" s="2">
        <f t="shared" si="2"/>
        <v>-17.2</v>
      </c>
      <c r="W16">
        <v>9.2255592530414638</v>
      </c>
      <c r="X16">
        <v>2.95</v>
      </c>
      <c r="Y16">
        <v>-3.15</v>
      </c>
      <c r="Z16">
        <v>-5.62</v>
      </c>
      <c r="AA16">
        <f>VLOOKUP($B16,outputgap!$A$2:$B$36,2,FALSE)</f>
        <v>-7.4787922135274103</v>
      </c>
    </row>
    <row r="17" spans="1:27">
      <c r="A17">
        <v>16</v>
      </c>
      <c r="B17" t="s">
        <v>16</v>
      </c>
      <c r="C17" t="s">
        <v>59</v>
      </c>
      <c r="D17">
        <v>20</v>
      </c>
      <c r="E17">
        <v>134</v>
      </c>
      <c r="F17">
        <v>295</v>
      </c>
      <c r="G17">
        <v>518</v>
      </c>
      <c r="H17">
        <f t="shared" si="0"/>
        <v>498</v>
      </c>
      <c r="I17" s="3">
        <v>0.52718981469278015</v>
      </c>
      <c r="J17" s="3">
        <v>3.5321717584416272</v>
      </c>
      <c r="K17" s="3">
        <v>7.7760497667185078</v>
      </c>
      <c r="L17" s="3">
        <v>13.654216200543006</v>
      </c>
      <c r="M17" s="3">
        <f t="shared" si="1"/>
        <v>13.127026385850225</v>
      </c>
      <c r="N17">
        <v>37.936999999999998</v>
      </c>
      <c r="O17" s="3">
        <v>46689</v>
      </c>
      <c r="P17">
        <v>6.88</v>
      </c>
      <c r="Q17">
        <v>-11</v>
      </c>
      <c r="R17">
        <v>3</v>
      </c>
      <c r="S17">
        <v>-5</v>
      </c>
      <c r="T17">
        <v>-34</v>
      </c>
      <c r="U17">
        <v>-17</v>
      </c>
      <c r="V17" s="2">
        <f t="shared" si="2"/>
        <v>-12.8</v>
      </c>
      <c r="W17">
        <v>4.5639687568988663</v>
      </c>
      <c r="X17">
        <v>1.27</v>
      </c>
      <c r="Y17">
        <v>-5.46</v>
      </c>
      <c r="Z17">
        <v>-6.53</v>
      </c>
      <c r="AA17">
        <f>VLOOKUP($B17,outputgap!$A$2:$B$36,2,FALSE)</f>
        <v>-5.6763334374249999</v>
      </c>
    </row>
    <row r="18" spans="1:27">
      <c r="A18">
        <v>17</v>
      </c>
      <c r="B18" t="s">
        <v>17</v>
      </c>
      <c r="C18" t="s">
        <v>59</v>
      </c>
      <c r="D18">
        <v>2</v>
      </c>
      <c r="E18">
        <v>100</v>
      </c>
      <c r="F18">
        <v>165</v>
      </c>
      <c r="G18">
        <v>206</v>
      </c>
      <c r="H18">
        <f t="shared" si="0"/>
        <v>204</v>
      </c>
      <c r="I18" s="3">
        <v>0.26041666666666669</v>
      </c>
      <c r="J18" s="3">
        <v>13.020833333333334</v>
      </c>
      <c r="K18" s="3">
        <v>21.484375</v>
      </c>
      <c r="L18" s="3">
        <v>26.822916666666668</v>
      </c>
      <c r="M18" s="3">
        <f t="shared" si="1"/>
        <v>26.5625</v>
      </c>
      <c r="N18">
        <v>7.68</v>
      </c>
      <c r="O18" s="3">
        <v>8721</v>
      </c>
      <c r="P18">
        <v>5.65</v>
      </c>
      <c r="Q18">
        <v>-13</v>
      </c>
      <c r="R18">
        <v>5</v>
      </c>
      <c r="S18">
        <v>-10</v>
      </c>
      <c r="T18">
        <v>-25</v>
      </c>
      <c r="U18">
        <v>-12</v>
      </c>
      <c r="V18" s="2">
        <f t="shared" si="2"/>
        <v>-11</v>
      </c>
      <c r="W18">
        <v>8.7372333673388471</v>
      </c>
      <c r="X18">
        <v>5.01</v>
      </c>
      <c r="Y18">
        <v>-3.35</v>
      </c>
      <c r="Z18">
        <v>-6.95</v>
      </c>
      <c r="AA18">
        <f>VLOOKUP($B18,outputgap!$A$2:$B$36,2,FALSE)</f>
        <v>-7.2742613735274499</v>
      </c>
    </row>
    <row r="19" spans="1:27">
      <c r="A19">
        <v>18</v>
      </c>
      <c r="B19" t="s">
        <v>18</v>
      </c>
      <c r="C19" t="s">
        <v>55</v>
      </c>
      <c r="D19">
        <v>7</v>
      </c>
      <c r="E19">
        <v>89</v>
      </c>
      <c r="F19">
        <v>197</v>
      </c>
      <c r="G19">
        <v>293</v>
      </c>
      <c r="H19">
        <f t="shared" si="0"/>
        <v>286</v>
      </c>
      <c r="I19" s="3">
        <v>0.31219338150031217</v>
      </c>
      <c r="J19" s="3">
        <v>3.9693158505039694</v>
      </c>
      <c r="K19" s="3">
        <v>8.7860137365087851</v>
      </c>
      <c r="L19" s="3">
        <v>13.067522968513067</v>
      </c>
      <c r="M19" s="3">
        <f t="shared" si="1"/>
        <v>12.755329587012755</v>
      </c>
      <c r="N19">
        <v>22.422000000000001</v>
      </c>
      <c r="O19" s="3">
        <v>42102</v>
      </c>
      <c r="P19">
        <v>5.57</v>
      </c>
      <c r="Q19">
        <v>-16</v>
      </c>
      <c r="R19">
        <v>-7</v>
      </c>
      <c r="S19">
        <v>-14</v>
      </c>
      <c r="T19">
        <v>-57</v>
      </c>
      <c r="U19">
        <v>-16</v>
      </c>
      <c r="V19" s="2">
        <f t="shared" si="2"/>
        <v>-22</v>
      </c>
      <c r="W19">
        <v>9.9853993028321035</v>
      </c>
      <c r="X19">
        <v>2.06</v>
      </c>
      <c r="Y19">
        <v>-6.66</v>
      </c>
      <c r="Z19">
        <v>-7.55</v>
      </c>
      <c r="AA19">
        <f>VLOOKUP($B19,outputgap!$A$2:$B$36,2,FALSE)</f>
        <v>-9.4239948576930601</v>
      </c>
    </row>
    <row r="20" spans="1:27">
      <c r="A20">
        <v>19</v>
      </c>
      <c r="B20" t="s">
        <v>19</v>
      </c>
      <c r="C20" t="s">
        <v>55</v>
      </c>
      <c r="D20">
        <v>8</v>
      </c>
      <c r="E20">
        <v>46</v>
      </c>
      <c r="F20">
        <v>133</v>
      </c>
      <c r="G20">
        <v>190</v>
      </c>
      <c r="H20">
        <f t="shared" si="0"/>
        <v>182</v>
      </c>
      <c r="I20" s="3">
        <v>9.388349058818006E-2</v>
      </c>
      <c r="J20" s="3">
        <v>0.53983007088203538</v>
      </c>
      <c r="K20" s="3">
        <v>1.5608130310284936</v>
      </c>
      <c r="L20" s="3">
        <v>2.2297329014692764</v>
      </c>
      <c r="M20" s="3">
        <f t="shared" si="1"/>
        <v>2.1358494108810961</v>
      </c>
      <c r="N20">
        <v>85.212000000000003</v>
      </c>
      <c r="O20" s="3">
        <v>27571</v>
      </c>
      <c r="P20">
        <v>4.28</v>
      </c>
      <c r="Q20">
        <v>-6</v>
      </c>
      <c r="R20">
        <v>8</v>
      </c>
      <c r="S20">
        <v>-12</v>
      </c>
      <c r="T20">
        <v>-30</v>
      </c>
      <c r="U20">
        <v>-23</v>
      </c>
      <c r="V20" s="2">
        <f t="shared" si="2"/>
        <v>-12.6</v>
      </c>
      <c r="W20">
        <v>7.8565402319458526</v>
      </c>
      <c r="X20">
        <v>1.74</v>
      </c>
      <c r="Y20">
        <v>-3.57</v>
      </c>
      <c r="Z20">
        <v>-0.56000000000000005</v>
      </c>
      <c r="AA20">
        <f>VLOOKUP($B20,outputgap!$A$2:$B$36,2,FALSE)</f>
        <v>-3.8007781130718299</v>
      </c>
    </row>
    <row r="21" spans="1:27">
      <c r="A21">
        <v>20</v>
      </c>
      <c r="B21" t="s">
        <v>20</v>
      </c>
      <c r="C21" t="s">
        <v>58</v>
      </c>
      <c r="D21">
        <v>1</v>
      </c>
      <c r="E21">
        <v>40</v>
      </c>
      <c r="F21">
        <v>153</v>
      </c>
      <c r="G21">
        <v>728</v>
      </c>
      <c r="H21">
        <f t="shared" si="0"/>
        <v>727</v>
      </c>
      <c r="I21" s="3">
        <v>7.8198310916484201E-2</v>
      </c>
      <c r="J21" s="3">
        <v>3.1279324366593682</v>
      </c>
      <c r="K21" s="3">
        <v>11.964341570222082</v>
      </c>
      <c r="L21" s="3">
        <v>56.928370347200499</v>
      </c>
      <c r="M21" s="3">
        <f t="shared" si="1"/>
        <v>56.850172036284015</v>
      </c>
      <c r="N21">
        <v>12.788</v>
      </c>
      <c r="O21" s="3">
        <v>3567</v>
      </c>
      <c r="P21">
        <v>4.26</v>
      </c>
      <c r="Q21">
        <v>-22</v>
      </c>
      <c r="R21">
        <v>5</v>
      </c>
      <c r="S21">
        <v>-20</v>
      </c>
      <c r="T21">
        <v>-31</v>
      </c>
      <c r="U21">
        <v>-15</v>
      </c>
      <c r="V21" s="2">
        <f t="shared" si="2"/>
        <v>-16.600000000000001</v>
      </c>
      <c r="W21">
        <v>7.4434874186632571</v>
      </c>
      <c r="X21">
        <v>3.06</v>
      </c>
      <c r="Y21">
        <v>-0.16</v>
      </c>
      <c r="Z21">
        <v>-1.35</v>
      </c>
      <c r="AA21">
        <f>VLOOKUP($B21,outputgap!$A$2:$B$36,2,FALSE)</f>
        <v>-4.8842649337643698</v>
      </c>
    </row>
    <row r="22" spans="1:27">
      <c r="A22">
        <v>21</v>
      </c>
      <c r="B22" t="s">
        <v>21</v>
      </c>
      <c r="C22" t="s">
        <v>58</v>
      </c>
      <c r="D22">
        <v>1</v>
      </c>
      <c r="E22">
        <v>23</v>
      </c>
      <c r="F22">
        <v>223</v>
      </c>
      <c r="G22">
        <v>742</v>
      </c>
      <c r="H22">
        <f t="shared" si="0"/>
        <v>741</v>
      </c>
      <c r="I22" s="3">
        <v>5.4588132539985811E-2</v>
      </c>
      <c r="J22" s="3">
        <v>1.2555270484196737</v>
      </c>
      <c r="K22" s="3">
        <v>12.173153556416835</v>
      </c>
      <c r="L22" s="3">
        <v>40.504394344669471</v>
      </c>
      <c r="M22" s="3">
        <f t="shared" si="1"/>
        <v>40.449806212129488</v>
      </c>
      <c r="N22">
        <v>18.318999999999999</v>
      </c>
      <c r="O22" s="3">
        <v>14365</v>
      </c>
      <c r="P22" s="1">
        <v>7.02</v>
      </c>
      <c r="Q22">
        <v>-47</v>
      </c>
      <c r="R22">
        <v>-38</v>
      </c>
      <c r="S22">
        <v>-31</v>
      </c>
      <c r="T22">
        <v>-57</v>
      </c>
      <c r="U22">
        <v>-31</v>
      </c>
      <c r="V22" s="2">
        <f t="shared" si="2"/>
        <v>-40.799999999999997</v>
      </c>
      <c r="W22">
        <v>14.107633440849199</v>
      </c>
      <c r="X22">
        <v>4</v>
      </c>
      <c r="Y22">
        <v>-0.92</v>
      </c>
      <c r="Z22">
        <v>-2.61</v>
      </c>
      <c r="AA22">
        <f>VLOOKUP($B22,outputgap!$A$2:$B$36,2,FALSE)</f>
        <v>-5.1695082910523498</v>
      </c>
    </row>
    <row r="23" spans="1:27">
      <c r="A23">
        <v>22</v>
      </c>
      <c r="B23" t="s">
        <v>22</v>
      </c>
      <c r="C23" t="s">
        <v>58</v>
      </c>
      <c r="D23">
        <v>4</v>
      </c>
      <c r="E23">
        <v>230</v>
      </c>
      <c r="F23">
        <v>636</v>
      </c>
      <c r="G23">
        <v>1234</v>
      </c>
      <c r="H23">
        <f t="shared" si="0"/>
        <v>1230</v>
      </c>
      <c r="I23" s="3">
        <v>7.8039644139222722E-2</v>
      </c>
      <c r="J23" s="3">
        <v>4.487279538005307</v>
      </c>
      <c r="K23" s="3">
        <v>12.408303418136413</v>
      </c>
      <c r="L23" s="3">
        <v>24.07523021695021</v>
      </c>
      <c r="M23" s="3">
        <f t="shared" si="1"/>
        <v>23.997190572810986</v>
      </c>
      <c r="N23">
        <v>51.256</v>
      </c>
      <c r="O23" s="3">
        <v>48448</v>
      </c>
      <c r="P23">
        <v>3.14</v>
      </c>
      <c r="Q23">
        <v>-17</v>
      </c>
      <c r="R23">
        <v>-6</v>
      </c>
      <c r="S23">
        <v>-18</v>
      </c>
      <c r="T23">
        <v>-53</v>
      </c>
      <c r="U23">
        <v>-19</v>
      </c>
      <c r="V23" s="2">
        <f t="shared" si="2"/>
        <v>-22.6</v>
      </c>
      <c r="W23">
        <v>11.293103005929177</v>
      </c>
      <c r="X23">
        <v>3.02</v>
      </c>
      <c r="Y23">
        <v>-1.41</v>
      </c>
      <c r="Z23">
        <v>0.52</v>
      </c>
      <c r="AA23">
        <f>VLOOKUP($B23,outputgap!$A$2:$B$36,2,FALSE)</f>
        <v>-4.0916733726357997</v>
      </c>
    </row>
    <row r="24" spans="1:27">
      <c r="A24">
        <v>23</v>
      </c>
      <c r="B24" t="s">
        <v>23</v>
      </c>
      <c r="C24" t="s">
        <v>58</v>
      </c>
      <c r="D24">
        <v>0</v>
      </c>
      <c r="E24">
        <v>3</v>
      </c>
      <c r="F24">
        <v>92</v>
      </c>
      <c r="G24">
        <v>113</v>
      </c>
      <c r="H24">
        <f t="shared" si="0"/>
        <v>113</v>
      </c>
      <c r="I24" s="3">
        <v>0</v>
      </c>
      <c r="J24" s="3">
        <v>5.4137943479987002E-2</v>
      </c>
      <c r="K24" s="3">
        <v>1.6602302667196016</v>
      </c>
      <c r="L24" s="3">
        <v>2.0391958710795106</v>
      </c>
      <c r="M24" s="3">
        <f t="shared" si="1"/>
        <v>2.0391958710795106</v>
      </c>
      <c r="N24">
        <v>55.414000000000001</v>
      </c>
      <c r="O24" s="3">
        <v>22865</v>
      </c>
      <c r="P24">
        <v>2.8</v>
      </c>
      <c r="Q24">
        <v>-11</v>
      </c>
      <c r="R24">
        <v>-3</v>
      </c>
      <c r="S24">
        <v>0</v>
      </c>
      <c r="T24">
        <v>-27</v>
      </c>
      <c r="U24">
        <v>-9</v>
      </c>
      <c r="V24" s="2">
        <f t="shared" si="2"/>
        <v>-10</v>
      </c>
      <c r="W24">
        <v>8.4769904343151339</v>
      </c>
      <c r="X24">
        <v>2.98</v>
      </c>
      <c r="Y24">
        <v>-1.96</v>
      </c>
      <c r="Z24">
        <v>0.92</v>
      </c>
      <c r="AA24">
        <f>VLOOKUP($B24,outputgap!$A$2:$B$36,2,FALSE)</f>
        <v>-4.7354655059525603</v>
      </c>
    </row>
    <row r="25" spans="1:27">
      <c r="A25">
        <v>24</v>
      </c>
      <c r="B25" t="s">
        <v>24</v>
      </c>
      <c r="C25" t="s">
        <v>58</v>
      </c>
      <c r="D25">
        <v>10</v>
      </c>
      <c r="E25">
        <v>205</v>
      </c>
      <c r="F25">
        <v>675</v>
      </c>
      <c r="G25">
        <v>1750</v>
      </c>
      <c r="H25">
        <f t="shared" si="0"/>
        <v>1740</v>
      </c>
      <c r="I25" s="3">
        <v>0.29108691855388019</v>
      </c>
      <c r="J25" s="3">
        <v>5.9672818303545441</v>
      </c>
      <c r="K25" s="3">
        <v>19.648367002386912</v>
      </c>
      <c r="L25" s="3">
        <v>50.940210746929033</v>
      </c>
      <c r="M25" s="3">
        <f t="shared" si="1"/>
        <v>50.649123828375153</v>
      </c>
      <c r="N25">
        <v>34.353999999999999</v>
      </c>
      <c r="O25" s="3">
        <v>4525</v>
      </c>
      <c r="P25">
        <v>3.62</v>
      </c>
      <c r="Q25">
        <v>-24</v>
      </c>
      <c r="R25">
        <v>-15</v>
      </c>
      <c r="S25">
        <v>-17</v>
      </c>
      <c r="T25">
        <v>-38</v>
      </c>
      <c r="U25">
        <v>-15</v>
      </c>
      <c r="V25" s="2">
        <f t="shared" si="2"/>
        <v>-21.8</v>
      </c>
      <c r="W25">
        <v>8.8943091681000794</v>
      </c>
      <c r="X25">
        <v>1.48</v>
      </c>
      <c r="Y25">
        <v>4.5199999999999996</v>
      </c>
      <c r="Z25">
        <v>3.45</v>
      </c>
      <c r="AA25">
        <f>VLOOKUP($B25,outputgap!$A$2:$B$36,2,FALSE)</f>
        <v>-6.8038019455609602</v>
      </c>
    </row>
    <row r="26" spans="1:27">
      <c r="A26">
        <v>25</v>
      </c>
      <c r="B26" t="s">
        <v>25</v>
      </c>
      <c r="C26" t="s">
        <v>55</v>
      </c>
      <c r="D26">
        <v>3</v>
      </c>
      <c r="E26">
        <v>41</v>
      </c>
      <c r="F26">
        <v>117</v>
      </c>
      <c r="G26">
        <v>226</v>
      </c>
      <c r="H26">
        <f t="shared" si="0"/>
        <v>223</v>
      </c>
      <c r="I26" s="3">
        <v>4.2085770800892215E-2</v>
      </c>
      <c r="J26" s="3">
        <v>0.57517220094552701</v>
      </c>
      <c r="K26" s="3">
        <v>1.6413450612347964</v>
      </c>
      <c r="L26" s="3">
        <v>3.1704614003338802</v>
      </c>
      <c r="M26" s="3">
        <f t="shared" si="1"/>
        <v>3.1283756295329881</v>
      </c>
      <c r="N26">
        <v>71.283000000000001</v>
      </c>
      <c r="O26" s="3">
        <v>156146</v>
      </c>
      <c r="P26">
        <v>5.07</v>
      </c>
      <c r="Q26">
        <v>-9</v>
      </c>
      <c r="R26">
        <v>-3</v>
      </c>
      <c r="S26">
        <v>-7</v>
      </c>
      <c r="T26">
        <v>-39</v>
      </c>
      <c r="U26">
        <v>-17</v>
      </c>
      <c r="V26" s="2">
        <f t="shared" si="2"/>
        <v>-15</v>
      </c>
      <c r="W26">
        <v>1.8860865579354273</v>
      </c>
      <c r="X26">
        <v>2.2400000000000002</v>
      </c>
      <c r="Y26">
        <v>-3.22</v>
      </c>
      <c r="Z26">
        <v>-4.49</v>
      </c>
      <c r="AA26">
        <f>VLOOKUP($B26,outputgap!$A$2:$B$36,2,FALSE)</f>
        <v>-5.5201405828431698</v>
      </c>
    </row>
    <row r="27" spans="1:27">
      <c r="A27">
        <v>26</v>
      </c>
      <c r="B27" t="s">
        <v>26</v>
      </c>
      <c r="C27" t="s">
        <v>57</v>
      </c>
      <c r="D27">
        <v>1</v>
      </c>
      <c r="E27">
        <v>42</v>
      </c>
      <c r="F27">
        <v>92</v>
      </c>
      <c r="G27">
        <v>115</v>
      </c>
      <c r="H27">
        <f t="shared" si="0"/>
        <v>114</v>
      </c>
      <c r="I27" s="3">
        <v>7.1174377224199281E-2</v>
      </c>
      <c r="J27" s="3">
        <v>2.9893238434163698</v>
      </c>
      <c r="K27" s="3">
        <v>6.5480427046263339</v>
      </c>
      <c r="L27" s="3">
        <v>8.185053380782918</v>
      </c>
      <c r="M27" s="3">
        <f t="shared" si="1"/>
        <v>8.1138790035587185</v>
      </c>
      <c r="N27">
        <v>14.05</v>
      </c>
      <c r="O27" s="3">
        <v>6115</v>
      </c>
      <c r="P27">
        <v>2.61</v>
      </c>
      <c r="Q27">
        <v>-10</v>
      </c>
      <c r="R27">
        <v>-3</v>
      </c>
      <c r="S27">
        <v>-20</v>
      </c>
      <c r="T27">
        <v>-42</v>
      </c>
      <c r="U27">
        <v>-12</v>
      </c>
      <c r="V27" s="2">
        <f t="shared" si="2"/>
        <v>-17.399999999999999</v>
      </c>
      <c r="W27">
        <v>3.9614587474659002</v>
      </c>
      <c r="X27">
        <v>4.9000000000000004</v>
      </c>
      <c r="Y27">
        <v>-0.78</v>
      </c>
      <c r="Z27">
        <v>-1.27</v>
      </c>
      <c r="AA27">
        <f>VLOOKUP($B27,outputgap!$A$2:$B$36,2,FALSE)</f>
        <v>-6.9816433911357798</v>
      </c>
    </row>
    <row r="28" spans="1:27">
      <c r="A28">
        <v>27</v>
      </c>
      <c r="B28" t="s">
        <v>27</v>
      </c>
      <c r="C28" t="s">
        <v>57</v>
      </c>
      <c r="D28">
        <v>50</v>
      </c>
      <c r="E28">
        <v>491</v>
      </c>
      <c r="F28">
        <v>1541</v>
      </c>
      <c r="G28">
        <v>5084</v>
      </c>
      <c r="H28">
        <f t="shared" si="0"/>
        <v>5034</v>
      </c>
      <c r="I28" s="3">
        <v>0.56003584229390679</v>
      </c>
      <c r="J28" s="3">
        <v>5.4995519713261647</v>
      </c>
      <c r="K28" s="3">
        <v>17.260304659498207</v>
      </c>
      <c r="L28" s="3">
        <v>56.944444444444443</v>
      </c>
      <c r="M28" s="3">
        <f t="shared" si="1"/>
        <v>56.384408602150536</v>
      </c>
      <c r="N28">
        <v>89.28</v>
      </c>
      <c r="O28" s="3">
        <v>41908</v>
      </c>
      <c r="P28">
        <v>6.07</v>
      </c>
      <c r="Q28">
        <v>-20</v>
      </c>
      <c r="R28">
        <v>-5</v>
      </c>
      <c r="S28">
        <v>-10</v>
      </c>
      <c r="T28">
        <v>-52</v>
      </c>
      <c r="U28">
        <v>-26</v>
      </c>
      <c r="V28" s="2">
        <f t="shared" si="2"/>
        <v>-22.6</v>
      </c>
      <c r="W28">
        <v>7.0043853016785116</v>
      </c>
      <c r="X28">
        <v>3.07</v>
      </c>
      <c r="Y28">
        <v>-3.87</v>
      </c>
      <c r="Z28">
        <v>-0.41</v>
      </c>
      <c r="AA28">
        <f>VLOOKUP($B28,outputgap!$A$2:$B$36,2,FALSE)</f>
        <v>-6.4699659861296404</v>
      </c>
    </row>
    <row r="29" spans="1:27">
      <c r="A29">
        <v>28</v>
      </c>
      <c r="B29" t="s">
        <v>28</v>
      </c>
      <c r="C29" t="s">
        <v>57</v>
      </c>
      <c r="D29">
        <v>3</v>
      </c>
      <c r="E29">
        <v>47</v>
      </c>
      <c r="F29">
        <v>128</v>
      </c>
      <c r="G29">
        <v>189</v>
      </c>
      <c r="H29">
        <f t="shared" si="0"/>
        <v>186</v>
      </c>
      <c r="I29" s="3">
        <v>9.6867936712948022E-2</v>
      </c>
      <c r="J29" s="3">
        <v>1.517597675169519</v>
      </c>
      <c r="K29" s="3">
        <v>4.1330319664191153</v>
      </c>
      <c r="L29" s="3">
        <v>6.1026800129157248</v>
      </c>
      <c r="M29" s="3">
        <f t="shared" si="1"/>
        <v>6.0058120762027771</v>
      </c>
      <c r="N29">
        <v>30.97</v>
      </c>
      <c r="O29" s="3">
        <v>23348</v>
      </c>
      <c r="P29">
        <v>2.98</v>
      </c>
      <c r="Q29">
        <v>-9</v>
      </c>
      <c r="R29">
        <v>-2</v>
      </c>
      <c r="S29">
        <v>-5</v>
      </c>
      <c r="T29">
        <v>-38</v>
      </c>
      <c r="U29">
        <v>-14</v>
      </c>
      <c r="V29" s="2">
        <f t="shared" si="2"/>
        <v>-13.6</v>
      </c>
      <c r="W29">
        <v>5.1693099785774717</v>
      </c>
      <c r="X29">
        <v>4.92</v>
      </c>
      <c r="Y29">
        <v>-0.06</v>
      </c>
      <c r="Z29">
        <v>0.71</v>
      </c>
      <c r="AA29">
        <f>VLOOKUP($B29,outputgap!$A$2:$B$36,2,FALSE)</f>
        <v>-5.2949642516887296</v>
      </c>
    </row>
    <row r="30" spans="1:27">
      <c r="A30">
        <v>29</v>
      </c>
      <c r="B30" t="s">
        <v>29</v>
      </c>
      <c r="C30" t="s">
        <v>57</v>
      </c>
      <c r="D30">
        <v>3</v>
      </c>
      <c r="E30">
        <v>62</v>
      </c>
      <c r="F30">
        <v>244</v>
      </c>
      <c r="G30">
        <v>363</v>
      </c>
      <c r="H30">
        <f t="shared" si="0"/>
        <v>360</v>
      </c>
      <c r="I30" s="3">
        <v>0.10886921178690666</v>
      </c>
      <c r="J30" s="3">
        <v>2.2499637102627377</v>
      </c>
      <c r="K30" s="3">
        <v>8.8546958920017413</v>
      </c>
      <c r="L30" s="3">
        <v>13.173174626215706</v>
      </c>
      <c r="M30" s="3">
        <f t="shared" si="1"/>
        <v>13.0643054144288</v>
      </c>
      <c r="N30">
        <v>27.556000000000001</v>
      </c>
      <c r="O30" s="3">
        <v>34454</v>
      </c>
      <c r="P30">
        <v>3.17</v>
      </c>
      <c r="Q30">
        <v>-12</v>
      </c>
      <c r="R30">
        <v>1</v>
      </c>
      <c r="S30">
        <v>-15</v>
      </c>
      <c r="T30">
        <v>-35</v>
      </c>
      <c r="U30">
        <v>-14</v>
      </c>
      <c r="V30" s="2">
        <f t="shared" si="2"/>
        <v>-15</v>
      </c>
      <c r="W30">
        <v>6.848867854744638</v>
      </c>
      <c r="X30">
        <v>4.37</v>
      </c>
      <c r="Y30">
        <v>-2.39</v>
      </c>
      <c r="Z30">
        <v>-0.11</v>
      </c>
      <c r="AA30">
        <f>VLOOKUP($B30,outputgap!$A$2:$B$36,2,FALSE)</f>
        <v>-6.2877835636218196</v>
      </c>
    </row>
    <row r="31" spans="1:27">
      <c r="A31">
        <v>30</v>
      </c>
      <c r="B31" t="s">
        <v>30</v>
      </c>
      <c r="C31" t="s">
        <v>57</v>
      </c>
      <c r="D31">
        <v>2</v>
      </c>
      <c r="E31">
        <v>45</v>
      </c>
      <c r="F31">
        <v>339</v>
      </c>
      <c r="G31">
        <v>1109</v>
      </c>
      <c r="H31">
        <f t="shared" si="0"/>
        <v>1107</v>
      </c>
      <c r="I31" s="3">
        <v>7.9088895919012969E-2</v>
      </c>
      <c r="J31" s="3">
        <v>1.7795001581777918</v>
      </c>
      <c r="K31" s="3">
        <v>13.405567858272699</v>
      </c>
      <c r="L31" s="3">
        <v>43.854792787092691</v>
      </c>
      <c r="M31" s="3">
        <f t="shared" si="1"/>
        <v>43.775703891173677</v>
      </c>
      <c r="N31">
        <v>25.288</v>
      </c>
      <c r="O31" s="3">
        <v>29557</v>
      </c>
      <c r="P31">
        <v>5.57</v>
      </c>
      <c r="Q31">
        <v>-30</v>
      </c>
      <c r="R31">
        <v>-9</v>
      </c>
      <c r="S31">
        <v>-20</v>
      </c>
      <c r="T31">
        <v>-40</v>
      </c>
      <c r="U31">
        <v>-24</v>
      </c>
      <c r="V31" s="2">
        <f t="shared" si="2"/>
        <v>-24.6</v>
      </c>
      <c r="W31">
        <v>13.106515506803095</v>
      </c>
      <c r="X31">
        <v>4.28</v>
      </c>
      <c r="Y31">
        <v>-3.89</v>
      </c>
      <c r="Z31">
        <v>-3.16</v>
      </c>
      <c r="AA31">
        <f>VLOOKUP($B31,outputgap!$A$2:$B$36,2,FALSE)</f>
        <v>-9.4475419726904892</v>
      </c>
    </row>
    <row r="32" spans="1:27">
      <c r="A32">
        <v>31</v>
      </c>
      <c r="B32" t="s">
        <v>65</v>
      </c>
      <c r="C32" t="s">
        <v>55</v>
      </c>
      <c r="D32">
        <v>8</v>
      </c>
      <c r="E32">
        <v>148</v>
      </c>
      <c r="F32">
        <v>567</v>
      </c>
      <c r="G32">
        <v>726</v>
      </c>
      <c r="H32">
        <f t="shared" si="0"/>
        <v>718</v>
      </c>
      <c r="I32" s="3">
        <v>0.14548628791736379</v>
      </c>
      <c r="J32" s="3">
        <v>2.6914963264712299</v>
      </c>
      <c r="K32" s="3">
        <v>10.311340656143159</v>
      </c>
      <c r="L32" s="3">
        <v>13.202880628500765</v>
      </c>
      <c r="M32" s="3">
        <f t="shared" si="1"/>
        <v>13.0573943405834</v>
      </c>
      <c r="N32">
        <v>54.988</v>
      </c>
      <c r="O32" s="3">
        <v>39411</v>
      </c>
      <c r="P32">
        <v>5.22</v>
      </c>
      <c r="Q32">
        <v>-7</v>
      </c>
      <c r="R32">
        <v>6</v>
      </c>
      <c r="S32">
        <v>-2</v>
      </c>
      <c r="T32">
        <v>-31</v>
      </c>
      <c r="U32">
        <v>-22</v>
      </c>
      <c r="V32" s="2">
        <f t="shared" si="2"/>
        <v>-11.2</v>
      </c>
      <c r="W32">
        <v>15.535464856330181</v>
      </c>
      <c r="X32">
        <v>3.9</v>
      </c>
      <c r="Y32">
        <v>-4.91</v>
      </c>
      <c r="Z32">
        <v>-5.5</v>
      </c>
      <c r="AA32">
        <f>VLOOKUP($B32,outputgap!$A$2:$B$36,2,FALSE)</f>
        <v>-7.7653108617084898</v>
      </c>
    </row>
    <row r="33" spans="1:27">
      <c r="A33">
        <v>32</v>
      </c>
      <c r="B33" t="s">
        <v>66</v>
      </c>
      <c r="C33" t="s">
        <v>55</v>
      </c>
      <c r="D33">
        <v>5</v>
      </c>
      <c r="E33">
        <v>150</v>
      </c>
      <c r="F33">
        <v>982</v>
      </c>
      <c r="G33">
        <v>2049</v>
      </c>
      <c r="H33">
        <f t="shared" si="0"/>
        <v>2044</v>
      </c>
      <c r="I33" s="3">
        <v>5.8357357112011107E-2</v>
      </c>
      <c r="J33" s="3">
        <v>1.7507207133603333</v>
      </c>
      <c r="K33" s="3">
        <v>11.461384936798982</v>
      </c>
      <c r="L33" s="3">
        <v>23.914844944502153</v>
      </c>
      <c r="M33" s="3">
        <f t="shared" si="1"/>
        <v>23.856487587390141</v>
      </c>
      <c r="N33">
        <v>85.679000000000002</v>
      </c>
      <c r="O33" s="3">
        <v>56867</v>
      </c>
      <c r="P33">
        <v>3.86</v>
      </c>
      <c r="Q33">
        <v>-13</v>
      </c>
      <c r="R33">
        <v>-2</v>
      </c>
      <c r="S33">
        <v>1</v>
      </c>
      <c r="T33">
        <v>-41</v>
      </c>
      <c r="U33">
        <v>-22</v>
      </c>
      <c r="V33" s="2">
        <f t="shared" si="2"/>
        <v>-15.4</v>
      </c>
      <c r="W33">
        <v>4.4753519631805041</v>
      </c>
      <c r="X33">
        <v>4.9800000000000004</v>
      </c>
      <c r="Y33">
        <v>-1.37</v>
      </c>
      <c r="Z33">
        <v>-2.2999999999999998</v>
      </c>
      <c r="AA33">
        <f>VLOOKUP($B33,outputgap!$A$2:$B$36,2,FALSE)</f>
        <v>-4.4547296574080502</v>
      </c>
    </row>
    <row r="34" spans="1:27">
      <c r="A34">
        <v>33</v>
      </c>
      <c r="B34" t="s">
        <v>67</v>
      </c>
      <c r="C34" t="s">
        <v>55</v>
      </c>
      <c r="D34">
        <v>19</v>
      </c>
      <c r="E34">
        <v>117</v>
      </c>
      <c r="F34">
        <v>409</v>
      </c>
      <c r="G34">
        <v>1551</v>
      </c>
      <c r="H34">
        <f t="shared" si="0"/>
        <v>1532</v>
      </c>
      <c r="I34" s="3">
        <v>0.1292209337912742</v>
      </c>
      <c r="J34" s="3">
        <v>0.79572890808310948</v>
      </c>
      <c r="K34" s="3">
        <v>2.781650627401639</v>
      </c>
      <c r="L34" s="3">
        <v>10.548508858435067</v>
      </c>
      <c r="M34" s="3">
        <f t="shared" si="1"/>
        <v>10.419287924643793</v>
      </c>
      <c r="N34">
        <v>147.035</v>
      </c>
      <c r="O34" s="3">
        <v>108407</v>
      </c>
      <c r="P34">
        <v>4.7300000000000004</v>
      </c>
      <c r="Q34">
        <v>-19</v>
      </c>
      <c r="R34">
        <v>-7</v>
      </c>
      <c r="S34">
        <v>-16</v>
      </c>
      <c r="T34">
        <v>-36</v>
      </c>
      <c r="U34">
        <v>-22</v>
      </c>
      <c r="V34" s="2">
        <f t="shared" si="2"/>
        <v>-20</v>
      </c>
      <c r="W34">
        <v>8.6667385815639122</v>
      </c>
      <c r="X34">
        <v>4.6500000000000004</v>
      </c>
      <c r="Y34">
        <v>-2.37</v>
      </c>
      <c r="Z34">
        <v>-4.75</v>
      </c>
      <c r="AA34">
        <f>VLOOKUP($B34,outputgap!$A$2:$B$36,2,FALSE)</f>
        <v>-6.1178418686695304</v>
      </c>
    </row>
    <row r="35" spans="1:27">
      <c r="A35">
        <v>34</v>
      </c>
      <c r="B35" t="s">
        <v>31</v>
      </c>
      <c r="C35" t="s">
        <v>56</v>
      </c>
      <c r="D35">
        <v>23</v>
      </c>
      <c r="E35">
        <v>95</v>
      </c>
      <c r="F35">
        <v>236</v>
      </c>
      <c r="G35">
        <v>313</v>
      </c>
      <c r="H35">
        <f t="shared" si="0"/>
        <v>290</v>
      </c>
      <c r="I35" s="3">
        <v>0.5924323210468021</v>
      </c>
      <c r="J35" s="3">
        <v>2.447003065193313</v>
      </c>
      <c r="K35" s="3">
        <v>6.0788707724802311</v>
      </c>
      <c r="L35" s="3">
        <v>8.0622311516369169</v>
      </c>
      <c r="M35" s="3">
        <f t="shared" si="1"/>
        <v>7.4697988305901148</v>
      </c>
      <c r="N35">
        <v>38.823</v>
      </c>
      <c r="O35" s="3">
        <v>34728</v>
      </c>
      <c r="P35">
        <v>3.38</v>
      </c>
      <c r="Q35">
        <v>-24</v>
      </c>
      <c r="R35">
        <v>-17</v>
      </c>
      <c r="S35">
        <v>-34</v>
      </c>
      <c r="T35">
        <v>-57</v>
      </c>
      <c r="U35">
        <v>-32</v>
      </c>
      <c r="V35" s="2">
        <f t="shared" si="2"/>
        <v>-32.799999999999997</v>
      </c>
      <c r="W35">
        <v>18.970781542641252</v>
      </c>
      <c r="X35">
        <v>-0.17</v>
      </c>
      <c r="Y35">
        <v>-6.74</v>
      </c>
      <c r="Z35">
        <v>-6.65</v>
      </c>
      <c r="AA35">
        <f>VLOOKUP($B35,outputgap!$A$2:$B$36,2,FALSE)</f>
        <v>-10.266244592040501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21BAF-5AAF-4F69-A60E-1824BEF71763}">
  <dimension ref="A1:AC35"/>
  <sheetViews>
    <sheetView zoomScale="85" zoomScaleNormal="8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E69" sqref="AE69"/>
    </sheetView>
  </sheetViews>
  <sheetFormatPr defaultRowHeight="18"/>
  <cols>
    <col min="2" max="2" width="19.33203125" bestFit="1" customWidth="1"/>
    <col min="3" max="3" width="10.9140625" bestFit="1" customWidth="1"/>
    <col min="13" max="13" width="9.6640625" bestFit="1" customWidth="1"/>
    <col min="15" max="15" width="11.83203125" customWidth="1"/>
    <col min="17" max="17" width="10.08203125" bestFit="1" customWidth="1"/>
    <col min="18" max="18" width="9.33203125" bestFit="1" customWidth="1"/>
    <col min="19" max="19" width="10.5" bestFit="1" customWidth="1"/>
    <col min="20" max="20" width="10.08203125" bestFit="1" customWidth="1"/>
    <col min="21" max="21" width="9.83203125" bestFit="1" customWidth="1"/>
    <col min="22" max="22" width="9.83203125" customWidth="1"/>
    <col min="23" max="23" width="13.6640625" bestFit="1" customWidth="1"/>
    <col min="24" max="26" width="11.1640625" bestFit="1" customWidth="1"/>
  </cols>
  <sheetData>
    <row r="1" spans="1:29">
      <c r="A1" t="s">
        <v>0</v>
      </c>
      <c r="B1" t="s">
        <v>60</v>
      </c>
      <c r="C1" t="s">
        <v>54</v>
      </c>
      <c r="D1" t="s">
        <v>32</v>
      </c>
      <c r="E1" t="s">
        <v>33</v>
      </c>
      <c r="F1" t="s">
        <v>34</v>
      </c>
      <c r="G1" t="s">
        <v>40</v>
      </c>
      <c r="H1" t="s">
        <v>41</v>
      </c>
      <c r="I1" t="s">
        <v>35</v>
      </c>
      <c r="J1" t="s">
        <v>36</v>
      </c>
      <c r="K1" t="s">
        <v>37</v>
      </c>
      <c r="L1" t="s">
        <v>38</v>
      </c>
      <c r="M1" t="s">
        <v>42</v>
      </c>
      <c r="N1" t="s">
        <v>39</v>
      </c>
      <c r="O1" t="s">
        <v>43</v>
      </c>
      <c r="P1" t="s">
        <v>44</v>
      </c>
      <c r="Q1" t="s">
        <v>48</v>
      </c>
      <c r="R1" t="s">
        <v>49</v>
      </c>
      <c r="S1" t="s">
        <v>50</v>
      </c>
      <c r="T1" t="s">
        <v>51</v>
      </c>
      <c r="U1" t="s">
        <v>52</v>
      </c>
      <c r="V1" t="s">
        <v>53</v>
      </c>
      <c r="W1" t="s">
        <v>61</v>
      </c>
      <c r="X1" t="s">
        <v>47</v>
      </c>
      <c r="Y1" t="s">
        <v>45</v>
      </c>
      <c r="Z1" t="s">
        <v>46</v>
      </c>
    </row>
    <row r="2" spans="1:29">
      <c r="A2">
        <v>10</v>
      </c>
      <c r="B2" t="s">
        <v>10</v>
      </c>
      <c r="C2" t="s">
        <v>56</v>
      </c>
      <c r="D2">
        <v>198</v>
      </c>
      <c r="E2">
        <v>1012</v>
      </c>
      <c r="F2">
        <v>2260</v>
      </c>
      <c r="G2">
        <v>3218</v>
      </c>
      <c r="H2">
        <f t="shared" ref="H2:H35" si="0">G2-D2</f>
        <v>3020</v>
      </c>
      <c r="I2" s="3">
        <v>0.39650991174650596</v>
      </c>
      <c r="J2" s="3">
        <v>2.0266062155932527</v>
      </c>
      <c r="K2" s="3">
        <v>4.5258202047833516</v>
      </c>
      <c r="L2" s="3">
        <v>6.4442873535366481</v>
      </c>
      <c r="M2" s="3">
        <f t="shared" ref="M2:M35" si="1">L2-I2</f>
        <v>6.0477774417901422</v>
      </c>
      <c r="N2">
        <v>499.35700000000003</v>
      </c>
      <c r="O2">
        <v>342.77199999999999</v>
      </c>
      <c r="P2">
        <v>7.69</v>
      </c>
      <c r="Q2" s="2">
        <v>-23</v>
      </c>
      <c r="R2" s="2">
        <v>9</v>
      </c>
      <c r="S2" s="2">
        <v>-2</v>
      </c>
      <c r="T2" s="2">
        <v>-29</v>
      </c>
      <c r="U2" s="2">
        <v>-25</v>
      </c>
      <c r="V2" s="2">
        <f t="shared" ref="V2:V35" si="2">AVERAGE(Q2:U2)</f>
        <v>-14</v>
      </c>
      <c r="W2">
        <v>10.171990830730458</v>
      </c>
      <c r="X2">
        <v>2.73</v>
      </c>
      <c r="Y2">
        <v>-5.98</v>
      </c>
      <c r="Z2">
        <v>-4.95</v>
      </c>
      <c r="AC2">
        <v>1000</v>
      </c>
    </row>
    <row r="3" spans="1:29">
      <c r="A3">
        <v>8</v>
      </c>
      <c r="B3" t="s">
        <v>8</v>
      </c>
      <c r="C3" t="s">
        <v>56</v>
      </c>
      <c r="D3">
        <v>747</v>
      </c>
      <c r="E3">
        <v>4175</v>
      </c>
      <c r="F3">
        <v>7348</v>
      </c>
      <c r="G3">
        <v>11424</v>
      </c>
      <c r="H3">
        <f t="shared" si="0"/>
        <v>10677</v>
      </c>
      <c r="I3" s="3">
        <v>7.0173790511977456</v>
      </c>
      <c r="J3" s="3">
        <v>39.220291216533582</v>
      </c>
      <c r="K3" s="3">
        <v>69.027712541099106</v>
      </c>
      <c r="L3" s="3">
        <v>107.3179896665101</v>
      </c>
      <c r="M3" s="3">
        <f t="shared" si="1"/>
        <v>100.30061061531235</v>
      </c>
      <c r="N3">
        <v>106.45</v>
      </c>
      <c r="O3">
        <v>320.11399999999998</v>
      </c>
      <c r="P3">
        <v>4.93</v>
      </c>
      <c r="Q3" s="2">
        <v>-27</v>
      </c>
      <c r="R3" s="2">
        <v>-3</v>
      </c>
      <c r="S3" s="2">
        <v>-77</v>
      </c>
      <c r="T3" s="2">
        <v>-45</v>
      </c>
      <c r="U3" s="2">
        <v>-33</v>
      </c>
      <c r="V3" s="2">
        <f t="shared" si="2"/>
        <v>-37</v>
      </c>
      <c r="W3">
        <v>20.972147115654213</v>
      </c>
      <c r="X3">
        <v>5.0599999999999996</v>
      </c>
      <c r="Y3">
        <v>-8.2200000000000006</v>
      </c>
      <c r="Z3">
        <v>-11.38</v>
      </c>
    </row>
    <row r="4" spans="1:29">
      <c r="A4">
        <v>11</v>
      </c>
      <c r="B4" t="s">
        <v>11</v>
      </c>
      <c r="C4" t="s">
        <v>56</v>
      </c>
      <c r="D4">
        <v>93</v>
      </c>
      <c r="E4">
        <v>724</v>
      </c>
      <c r="F4">
        <v>1403</v>
      </c>
      <c r="G4">
        <v>3833</v>
      </c>
      <c r="H4">
        <f t="shared" si="0"/>
        <v>3740</v>
      </c>
      <c r="I4" s="3">
        <v>0.26616981634282671</v>
      </c>
      <c r="J4" s="3">
        <v>2.0721177100237265</v>
      </c>
      <c r="K4" s="3">
        <v>4.0154435734299554</v>
      </c>
      <c r="L4" s="3">
        <v>10.970203290774784</v>
      </c>
      <c r="M4" s="3">
        <f t="shared" si="1"/>
        <v>10.704033474431958</v>
      </c>
      <c r="N4">
        <v>349.40100000000001</v>
      </c>
      <c r="O4">
        <v>263.98</v>
      </c>
      <c r="P4">
        <v>4.25</v>
      </c>
      <c r="Q4">
        <v>-6</v>
      </c>
      <c r="R4">
        <v>2</v>
      </c>
      <c r="S4">
        <v>-9</v>
      </c>
      <c r="T4">
        <v>-34</v>
      </c>
      <c r="U4">
        <v>-20</v>
      </c>
      <c r="V4" s="2">
        <f t="shared" si="2"/>
        <v>-13.4</v>
      </c>
      <c r="W4">
        <v>9.0397164957138862</v>
      </c>
      <c r="X4">
        <v>2.61</v>
      </c>
      <c r="Y4">
        <v>-5.94</v>
      </c>
      <c r="Z4">
        <v>-5.17</v>
      </c>
    </row>
    <row r="5" spans="1:29">
      <c r="A5">
        <v>12</v>
      </c>
      <c r="B5" t="s">
        <v>12</v>
      </c>
      <c r="C5" t="s">
        <v>56</v>
      </c>
      <c r="D5">
        <v>93</v>
      </c>
      <c r="E5">
        <v>958</v>
      </c>
      <c r="F5">
        <v>4857</v>
      </c>
      <c r="G5">
        <v>12136</v>
      </c>
      <c r="H5">
        <f t="shared" si="0"/>
        <v>12043</v>
      </c>
      <c r="I5" s="3">
        <v>0.2331627651599672</v>
      </c>
      <c r="J5" s="3">
        <v>2.401827193798372</v>
      </c>
      <c r="K5" s="3">
        <v>12.17711344496732</v>
      </c>
      <c r="L5" s="3">
        <v>30.426487290122171</v>
      </c>
      <c r="M5" s="3">
        <f t="shared" si="1"/>
        <v>30.193324524962204</v>
      </c>
      <c r="N5">
        <v>398.863</v>
      </c>
      <c r="O5">
        <v>161.21700000000001</v>
      </c>
      <c r="P5">
        <v>3.69</v>
      </c>
      <c r="Q5">
        <v>-11</v>
      </c>
      <c r="R5">
        <v>-1</v>
      </c>
      <c r="S5">
        <v>-14</v>
      </c>
      <c r="T5">
        <v>-37</v>
      </c>
      <c r="U5">
        <v>-23</v>
      </c>
      <c r="V5" s="2">
        <f t="shared" si="2"/>
        <v>-17.2</v>
      </c>
      <c r="W5">
        <v>10.726832364448653</v>
      </c>
      <c r="X5">
        <v>3.02</v>
      </c>
      <c r="Y5">
        <v>-5.9</v>
      </c>
      <c r="Z5">
        <v>-5.45</v>
      </c>
    </row>
    <row r="6" spans="1:29">
      <c r="A6">
        <v>25</v>
      </c>
      <c r="B6" t="s">
        <v>25</v>
      </c>
      <c r="C6" t="s">
        <v>55</v>
      </c>
      <c r="D6">
        <v>3</v>
      </c>
      <c r="E6">
        <v>41</v>
      </c>
      <c r="F6">
        <v>117</v>
      </c>
      <c r="G6">
        <v>226</v>
      </c>
      <c r="H6">
        <f t="shared" si="0"/>
        <v>223</v>
      </c>
      <c r="I6" s="3">
        <v>4.2085770800892215E-2</v>
      </c>
      <c r="J6" s="3">
        <v>0.57517220094552701</v>
      </c>
      <c r="K6" s="3">
        <v>1.6413450612347964</v>
      </c>
      <c r="L6" s="3">
        <v>3.1704614003338802</v>
      </c>
      <c r="M6" s="3">
        <f t="shared" si="1"/>
        <v>3.1283756295329881</v>
      </c>
      <c r="N6">
        <v>71.283000000000001</v>
      </c>
      <c r="O6">
        <v>156.14599999999999</v>
      </c>
      <c r="P6">
        <v>5.07</v>
      </c>
      <c r="Q6">
        <v>-9</v>
      </c>
      <c r="R6">
        <v>-3</v>
      </c>
      <c r="S6">
        <v>-7</v>
      </c>
      <c r="T6">
        <v>-39</v>
      </c>
      <c r="U6">
        <v>-17</v>
      </c>
      <c r="V6" s="2">
        <f t="shared" si="2"/>
        <v>-15</v>
      </c>
      <c r="W6">
        <v>1.8860865579354273</v>
      </c>
      <c r="X6">
        <v>2.2400000000000002</v>
      </c>
      <c r="Y6">
        <v>-3.22</v>
      </c>
      <c r="Z6">
        <v>-4.49</v>
      </c>
    </row>
    <row r="7" spans="1:29">
      <c r="A7">
        <v>33</v>
      </c>
      <c r="B7" t="s">
        <v>64</v>
      </c>
      <c r="C7" t="s">
        <v>55</v>
      </c>
      <c r="D7">
        <v>19</v>
      </c>
      <c r="E7">
        <v>117</v>
      </c>
      <c r="F7">
        <v>409</v>
      </c>
      <c r="G7">
        <v>1551</v>
      </c>
      <c r="H7">
        <f t="shared" si="0"/>
        <v>1532</v>
      </c>
      <c r="I7" s="3">
        <v>0.1292209337912742</v>
      </c>
      <c r="J7" s="3">
        <v>0.79572890808310948</v>
      </c>
      <c r="K7" s="3">
        <v>2.781650627401639</v>
      </c>
      <c r="L7" s="3">
        <v>10.548508858435067</v>
      </c>
      <c r="M7" s="3">
        <f t="shared" si="1"/>
        <v>10.419287924643793</v>
      </c>
      <c r="N7">
        <v>147.035</v>
      </c>
      <c r="O7">
        <v>108.407</v>
      </c>
      <c r="P7">
        <v>4.7300000000000004</v>
      </c>
      <c r="Q7">
        <v>-19</v>
      </c>
      <c r="R7">
        <v>-7</v>
      </c>
      <c r="S7">
        <v>-16</v>
      </c>
      <c r="T7">
        <v>-36</v>
      </c>
      <c r="U7">
        <v>-22</v>
      </c>
      <c r="V7" s="2">
        <f t="shared" si="2"/>
        <v>-20</v>
      </c>
      <c r="W7">
        <v>8.6667385815639122</v>
      </c>
      <c r="X7">
        <v>4.6500000000000004</v>
      </c>
      <c r="Y7">
        <v>-2.37</v>
      </c>
      <c r="Z7">
        <v>-4.75</v>
      </c>
    </row>
    <row r="8" spans="1:29">
      <c r="A8">
        <v>2</v>
      </c>
      <c r="B8" t="s">
        <v>2</v>
      </c>
      <c r="C8" t="s">
        <v>56</v>
      </c>
      <c r="D8">
        <v>19</v>
      </c>
      <c r="E8">
        <v>222</v>
      </c>
      <c r="F8">
        <v>465</v>
      </c>
      <c r="G8">
        <v>1493</v>
      </c>
      <c r="H8">
        <f t="shared" si="0"/>
        <v>1474</v>
      </c>
      <c r="I8" s="3">
        <v>0.4337107377647918</v>
      </c>
      <c r="J8" s="3">
        <v>5.0675675675675675</v>
      </c>
      <c r="K8" s="3">
        <v>10.614499634769905</v>
      </c>
      <c r="L8" s="3">
        <v>34.080533235938638</v>
      </c>
      <c r="M8" s="3">
        <f t="shared" si="1"/>
        <v>33.646822498173847</v>
      </c>
      <c r="N8">
        <v>43.808</v>
      </c>
      <c r="O8">
        <v>97.105000000000004</v>
      </c>
      <c r="P8">
        <v>1.21</v>
      </c>
      <c r="Q8" s="2">
        <v>-44</v>
      </c>
      <c r="R8" s="2">
        <v>-33.560439560439562</v>
      </c>
      <c r="S8" s="2">
        <v>-59.516483516483518</v>
      </c>
      <c r="T8" s="2">
        <v>-75.307692307692307</v>
      </c>
      <c r="U8" s="2">
        <v>-38.857142857142854</v>
      </c>
      <c r="V8" s="2">
        <f t="shared" si="2"/>
        <v>-50.248351648351658</v>
      </c>
      <c r="W8">
        <v>30.219639496708801</v>
      </c>
      <c r="X8">
        <v>-1.1399999999999999</v>
      </c>
      <c r="Y8">
        <v>-10.98</v>
      </c>
      <c r="Z8">
        <v>-7.22</v>
      </c>
    </row>
    <row r="9" spans="1:29">
      <c r="A9">
        <v>4</v>
      </c>
      <c r="B9" t="s">
        <v>4</v>
      </c>
      <c r="C9" t="s">
        <v>56</v>
      </c>
      <c r="D9">
        <v>142</v>
      </c>
      <c r="E9">
        <v>404</v>
      </c>
      <c r="F9">
        <v>861</v>
      </c>
      <c r="G9">
        <v>1453</v>
      </c>
      <c r="H9">
        <f t="shared" si="0"/>
        <v>1311</v>
      </c>
      <c r="I9" s="3">
        <v>1.0789863607005814</v>
      </c>
      <c r="J9" s="3">
        <v>3.069792181148133</v>
      </c>
      <c r="K9" s="3">
        <v>6.5423046236845108</v>
      </c>
      <c r="L9" s="3">
        <v>11.04061395843623</v>
      </c>
      <c r="M9" s="3">
        <f t="shared" si="1"/>
        <v>9.9616275977356494</v>
      </c>
      <c r="N9">
        <v>131.60499999999999</v>
      </c>
      <c r="O9">
        <v>67.736000000000004</v>
      </c>
      <c r="P9">
        <v>8.01</v>
      </c>
      <c r="Q9" s="2">
        <v>-31.032967032967033</v>
      </c>
      <c r="R9" s="2">
        <v>-12.428571428571429</v>
      </c>
      <c r="S9" s="2">
        <v>-20.285714285714285</v>
      </c>
      <c r="T9" s="2">
        <v>-61.989010989010985</v>
      </c>
      <c r="U9" s="2">
        <v>-31.901098901098901</v>
      </c>
      <c r="V9" s="2">
        <f t="shared" si="2"/>
        <v>-31.527472527472526</v>
      </c>
      <c r="W9">
        <v>11.572395719589428</v>
      </c>
      <c r="X9">
        <v>3.19</v>
      </c>
      <c r="Y9">
        <v>-7.4</v>
      </c>
      <c r="Z9">
        <v>-8.5500000000000007</v>
      </c>
    </row>
    <row r="10" spans="1:29">
      <c r="A10">
        <v>32</v>
      </c>
      <c r="B10" t="s">
        <v>62</v>
      </c>
      <c r="C10" t="s">
        <v>55</v>
      </c>
      <c r="D10">
        <v>5</v>
      </c>
      <c r="E10">
        <v>150</v>
      </c>
      <c r="F10">
        <v>982</v>
      </c>
      <c r="G10">
        <v>2049</v>
      </c>
      <c r="H10">
        <f t="shared" si="0"/>
        <v>2044</v>
      </c>
      <c r="I10" s="3">
        <v>5.8357357112011107E-2</v>
      </c>
      <c r="J10" s="3">
        <v>1.7507207133603333</v>
      </c>
      <c r="K10" s="3">
        <v>11.461384936798982</v>
      </c>
      <c r="L10" s="3">
        <v>23.914844944502153</v>
      </c>
      <c r="M10" s="3">
        <f t="shared" si="1"/>
        <v>23.856487587390141</v>
      </c>
      <c r="N10">
        <v>85.679000000000002</v>
      </c>
      <c r="O10">
        <v>56.866999999999997</v>
      </c>
      <c r="P10">
        <v>3.86</v>
      </c>
      <c r="Q10">
        <v>-13</v>
      </c>
      <c r="R10">
        <v>-2</v>
      </c>
      <c r="S10">
        <v>1</v>
      </c>
      <c r="T10">
        <v>-41</v>
      </c>
      <c r="U10">
        <v>-22</v>
      </c>
      <c r="V10" s="2">
        <f t="shared" si="2"/>
        <v>-15.4</v>
      </c>
      <c r="W10">
        <v>4.4753519631805041</v>
      </c>
      <c r="X10">
        <v>4.9800000000000004</v>
      </c>
      <c r="Y10">
        <v>-1.37</v>
      </c>
      <c r="Z10">
        <v>-2.2999999999999998</v>
      </c>
    </row>
    <row r="11" spans="1:29">
      <c r="A11">
        <v>22</v>
      </c>
      <c r="B11" t="s">
        <v>22</v>
      </c>
      <c r="C11" t="s">
        <v>58</v>
      </c>
      <c r="D11">
        <v>4</v>
      </c>
      <c r="E11">
        <v>230</v>
      </c>
      <c r="F11">
        <v>636</v>
      </c>
      <c r="G11">
        <v>1234</v>
      </c>
      <c r="H11">
        <f t="shared" si="0"/>
        <v>1230</v>
      </c>
      <c r="I11" s="3">
        <v>7.8039644139222722E-2</v>
      </c>
      <c r="J11" s="3">
        <v>4.487279538005307</v>
      </c>
      <c r="K11" s="3">
        <v>12.408303418136413</v>
      </c>
      <c r="L11" s="3">
        <v>24.07523021695021</v>
      </c>
      <c r="M11" s="3">
        <f t="shared" si="1"/>
        <v>23.997190572810986</v>
      </c>
      <c r="N11">
        <v>51.256</v>
      </c>
      <c r="O11">
        <v>48.448</v>
      </c>
      <c r="P11">
        <v>3.14</v>
      </c>
      <c r="Q11">
        <v>-17</v>
      </c>
      <c r="R11">
        <v>-6</v>
      </c>
      <c r="S11">
        <v>-18</v>
      </c>
      <c r="T11">
        <v>-53</v>
      </c>
      <c r="U11">
        <v>-19</v>
      </c>
      <c r="V11" s="2">
        <f t="shared" si="2"/>
        <v>-22.6</v>
      </c>
      <c r="W11">
        <v>11.293103005929177</v>
      </c>
      <c r="X11">
        <v>3.02</v>
      </c>
      <c r="Y11">
        <v>-1.41</v>
      </c>
      <c r="Z11">
        <v>0.52</v>
      </c>
    </row>
    <row r="12" spans="1:29">
      <c r="A12">
        <v>16</v>
      </c>
      <c r="B12" t="s">
        <v>16</v>
      </c>
      <c r="C12" t="s">
        <v>59</v>
      </c>
      <c r="D12">
        <v>20</v>
      </c>
      <c r="E12">
        <v>134</v>
      </c>
      <c r="F12">
        <v>295</v>
      </c>
      <c r="G12">
        <v>518</v>
      </c>
      <c r="H12">
        <f t="shared" si="0"/>
        <v>498</v>
      </c>
      <c r="I12" s="3">
        <v>0.52718981469278015</v>
      </c>
      <c r="J12" s="3">
        <v>3.5321717584416272</v>
      </c>
      <c r="K12" s="3">
        <v>7.7760497667185078</v>
      </c>
      <c r="L12" s="3">
        <v>13.654216200543006</v>
      </c>
      <c r="M12" s="3">
        <f t="shared" si="1"/>
        <v>13.127026385850225</v>
      </c>
      <c r="N12">
        <v>37.936999999999998</v>
      </c>
      <c r="O12">
        <v>46.689</v>
      </c>
      <c r="P12">
        <v>6.88</v>
      </c>
      <c r="Q12">
        <v>-11</v>
      </c>
      <c r="R12">
        <v>3</v>
      </c>
      <c r="S12">
        <v>-5</v>
      </c>
      <c r="T12">
        <v>-34</v>
      </c>
      <c r="U12">
        <v>-17</v>
      </c>
      <c r="V12" s="2">
        <f t="shared" si="2"/>
        <v>-12.8</v>
      </c>
      <c r="W12">
        <v>4.5639687568988663</v>
      </c>
      <c r="X12">
        <v>1.27</v>
      </c>
      <c r="Y12">
        <v>-5.46</v>
      </c>
      <c r="Z12">
        <v>-6.53</v>
      </c>
    </row>
    <row r="13" spans="1:29">
      <c r="A13">
        <v>18</v>
      </c>
      <c r="B13" t="s">
        <v>18</v>
      </c>
      <c r="C13" t="s">
        <v>55</v>
      </c>
      <c r="D13">
        <v>7</v>
      </c>
      <c r="E13">
        <v>89</v>
      </c>
      <c r="F13">
        <v>197</v>
      </c>
      <c r="G13">
        <v>293</v>
      </c>
      <c r="H13">
        <f t="shared" si="0"/>
        <v>286</v>
      </c>
      <c r="I13" s="3">
        <v>0.31219338150031217</v>
      </c>
      <c r="J13" s="3">
        <v>3.9693158505039694</v>
      </c>
      <c r="K13" s="3">
        <v>8.7860137365087851</v>
      </c>
      <c r="L13" s="3">
        <v>13.067522968513067</v>
      </c>
      <c r="M13" s="3">
        <f t="shared" si="1"/>
        <v>12.755329587012755</v>
      </c>
      <c r="N13">
        <v>22.422000000000001</v>
      </c>
      <c r="O13">
        <v>42.101999999999997</v>
      </c>
      <c r="P13">
        <v>5.57</v>
      </c>
      <c r="Q13">
        <v>-16</v>
      </c>
      <c r="R13">
        <v>-7</v>
      </c>
      <c r="S13">
        <v>-14</v>
      </c>
      <c r="T13">
        <v>-57</v>
      </c>
      <c r="U13">
        <v>-16</v>
      </c>
      <c r="V13" s="2">
        <f t="shared" si="2"/>
        <v>-22</v>
      </c>
      <c r="W13">
        <v>9.9853993028321035</v>
      </c>
      <c r="X13">
        <v>2.06</v>
      </c>
      <c r="Y13">
        <v>-6.66</v>
      </c>
      <c r="Z13">
        <v>-7.55</v>
      </c>
    </row>
    <row r="14" spans="1:29">
      <c r="A14">
        <v>27</v>
      </c>
      <c r="B14" t="s">
        <v>27</v>
      </c>
      <c r="C14" t="s">
        <v>57</v>
      </c>
      <c r="D14">
        <v>50</v>
      </c>
      <c r="E14">
        <v>491</v>
      </c>
      <c r="F14">
        <v>1541</v>
      </c>
      <c r="G14">
        <v>5084</v>
      </c>
      <c r="H14">
        <f t="shared" si="0"/>
        <v>5034</v>
      </c>
      <c r="I14" s="3">
        <v>0.56003584229390679</v>
      </c>
      <c r="J14" s="3">
        <v>5.4995519713261647</v>
      </c>
      <c r="K14" s="3">
        <v>17.260304659498207</v>
      </c>
      <c r="L14" s="3">
        <v>56.944444444444443</v>
      </c>
      <c r="M14" s="3">
        <f t="shared" si="1"/>
        <v>56.384408602150536</v>
      </c>
      <c r="N14">
        <v>89.28</v>
      </c>
      <c r="O14">
        <v>41.908000000000001</v>
      </c>
      <c r="P14">
        <v>6.07</v>
      </c>
      <c r="Q14">
        <v>-20</v>
      </c>
      <c r="R14">
        <v>-5</v>
      </c>
      <c r="S14">
        <v>-10</v>
      </c>
      <c r="T14">
        <v>-52</v>
      </c>
      <c r="U14">
        <v>-26</v>
      </c>
      <c r="V14" s="2">
        <f t="shared" si="2"/>
        <v>-22.6</v>
      </c>
      <c r="W14">
        <v>7.0043853016785116</v>
      </c>
      <c r="X14">
        <v>3.07</v>
      </c>
      <c r="Y14">
        <v>-3.87</v>
      </c>
      <c r="Z14">
        <v>-0.41</v>
      </c>
    </row>
    <row r="15" spans="1:29">
      <c r="A15">
        <v>31</v>
      </c>
      <c r="B15" t="s">
        <v>63</v>
      </c>
      <c r="C15" t="s">
        <v>55</v>
      </c>
      <c r="D15">
        <v>8</v>
      </c>
      <c r="E15">
        <v>148</v>
      </c>
      <c r="F15">
        <v>567</v>
      </c>
      <c r="G15">
        <v>726</v>
      </c>
      <c r="H15">
        <f t="shared" si="0"/>
        <v>718</v>
      </c>
      <c r="I15" s="3">
        <v>0.14548628791736379</v>
      </c>
      <c r="J15" s="3">
        <v>2.6914963264712299</v>
      </c>
      <c r="K15" s="3">
        <v>10.311340656143159</v>
      </c>
      <c r="L15" s="3">
        <v>13.202880628500765</v>
      </c>
      <c r="M15" s="3">
        <f t="shared" si="1"/>
        <v>13.0573943405834</v>
      </c>
      <c r="N15">
        <v>54.988</v>
      </c>
      <c r="O15">
        <v>39.411000000000001</v>
      </c>
      <c r="P15">
        <v>5.22</v>
      </c>
      <c r="Q15">
        <v>-7</v>
      </c>
      <c r="R15">
        <v>6</v>
      </c>
      <c r="S15">
        <v>-2</v>
      </c>
      <c r="T15">
        <v>-31</v>
      </c>
      <c r="U15">
        <v>-22</v>
      </c>
      <c r="V15" s="2">
        <f t="shared" si="2"/>
        <v>-11.2</v>
      </c>
      <c r="W15">
        <v>15.535464856330181</v>
      </c>
      <c r="X15">
        <v>3.9</v>
      </c>
      <c r="Y15">
        <v>-4.91</v>
      </c>
      <c r="Z15">
        <v>-5.5</v>
      </c>
    </row>
    <row r="16" spans="1:29">
      <c r="A16">
        <v>34</v>
      </c>
      <c r="B16" t="s">
        <v>31</v>
      </c>
      <c r="C16" t="s">
        <v>56</v>
      </c>
      <c r="D16">
        <v>23</v>
      </c>
      <c r="E16">
        <v>95</v>
      </c>
      <c r="F16">
        <v>236</v>
      </c>
      <c r="G16">
        <v>313</v>
      </c>
      <c r="H16">
        <f t="shared" si="0"/>
        <v>290</v>
      </c>
      <c r="I16" s="3">
        <v>0.5924323210468021</v>
      </c>
      <c r="J16" s="3">
        <v>2.447003065193313</v>
      </c>
      <c r="K16" s="3">
        <v>6.0788707724802311</v>
      </c>
      <c r="L16" s="3">
        <v>8.0622311516369169</v>
      </c>
      <c r="M16" s="3">
        <f t="shared" si="1"/>
        <v>7.4697988305901148</v>
      </c>
      <c r="N16">
        <v>38.823</v>
      </c>
      <c r="O16">
        <v>34.728000000000002</v>
      </c>
      <c r="P16">
        <v>3.38</v>
      </c>
      <c r="Q16">
        <v>-24</v>
      </c>
      <c r="R16">
        <v>-17</v>
      </c>
      <c r="S16">
        <v>-34</v>
      </c>
      <c r="T16">
        <v>-57</v>
      </c>
      <c r="U16">
        <v>-32</v>
      </c>
      <c r="V16" s="2">
        <f t="shared" si="2"/>
        <v>-32.799999999999997</v>
      </c>
      <c r="W16">
        <v>18.970781542641252</v>
      </c>
      <c r="X16">
        <v>-0.17</v>
      </c>
      <c r="Y16">
        <v>-6.74</v>
      </c>
      <c r="Z16">
        <v>-6.65</v>
      </c>
    </row>
    <row r="17" spans="1:26">
      <c r="A17">
        <v>29</v>
      </c>
      <c r="B17" t="s">
        <v>29</v>
      </c>
      <c r="C17" t="s">
        <v>57</v>
      </c>
      <c r="D17">
        <v>3</v>
      </c>
      <c r="E17">
        <v>62</v>
      </c>
      <c r="F17">
        <v>244</v>
      </c>
      <c r="G17">
        <v>363</v>
      </c>
      <c r="H17">
        <f t="shared" si="0"/>
        <v>360</v>
      </c>
      <c r="I17" s="3">
        <v>0.10886921178690666</v>
      </c>
      <c r="J17" s="3">
        <v>2.2499637102627377</v>
      </c>
      <c r="K17" s="3">
        <v>8.8546958920017413</v>
      </c>
      <c r="L17" s="3">
        <v>13.173174626215706</v>
      </c>
      <c r="M17" s="3">
        <f t="shared" si="1"/>
        <v>13.0643054144288</v>
      </c>
      <c r="N17">
        <v>27.556000000000001</v>
      </c>
      <c r="O17">
        <v>34.454000000000001</v>
      </c>
      <c r="P17">
        <v>3.17</v>
      </c>
      <c r="Q17">
        <v>-12</v>
      </c>
      <c r="R17">
        <v>1</v>
      </c>
      <c r="S17">
        <v>-15</v>
      </c>
      <c r="T17">
        <v>-35</v>
      </c>
      <c r="U17">
        <v>-14</v>
      </c>
      <c r="V17" s="2">
        <f t="shared" si="2"/>
        <v>-15</v>
      </c>
      <c r="W17">
        <v>6.848867854744638</v>
      </c>
      <c r="X17">
        <v>4.37</v>
      </c>
      <c r="Y17">
        <v>-2.39</v>
      </c>
      <c r="Z17">
        <v>-0.11</v>
      </c>
    </row>
    <row r="18" spans="1:26">
      <c r="A18">
        <v>30</v>
      </c>
      <c r="B18" t="s">
        <v>30</v>
      </c>
      <c r="C18" t="s">
        <v>57</v>
      </c>
      <c r="D18">
        <v>2</v>
      </c>
      <c r="E18">
        <v>45</v>
      </c>
      <c r="F18">
        <v>339</v>
      </c>
      <c r="G18">
        <v>1109</v>
      </c>
      <c r="H18">
        <f t="shared" si="0"/>
        <v>1107</v>
      </c>
      <c r="I18" s="3">
        <v>7.9088895919012969E-2</v>
      </c>
      <c r="J18" s="3">
        <v>1.7795001581777918</v>
      </c>
      <c r="K18" s="3">
        <v>13.405567858272699</v>
      </c>
      <c r="L18" s="3">
        <v>43.854792787092691</v>
      </c>
      <c r="M18" s="3">
        <f t="shared" si="1"/>
        <v>43.775703891173677</v>
      </c>
      <c r="N18">
        <v>25.288</v>
      </c>
      <c r="O18">
        <v>29.556999999999999</v>
      </c>
      <c r="P18">
        <v>5.57</v>
      </c>
      <c r="Q18">
        <v>-30</v>
      </c>
      <c r="R18">
        <v>-9</v>
      </c>
      <c r="S18">
        <v>-20</v>
      </c>
      <c r="T18">
        <v>-40</v>
      </c>
      <c r="U18">
        <v>-24</v>
      </c>
      <c r="V18" s="2">
        <f t="shared" si="2"/>
        <v>-24.6</v>
      </c>
      <c r="W18">
        <v>13.106515506803095</v>
      </c>
      <c r="X18">
        <v>4.28</v>
      </c>
      <c r="Y18">
        <v>-3.89</v>
      </c>
      <c r="Z18">
        <v>-3.16</v>
      </c>
    </row>
    <row r="19" spans="1:26">
      <c r="A19">
        <v>14</v>
      </c>
      <c r="B19" t="s">
        <v>14</v>
      </c>
      <c r="C19" t="s">
        <v>59</v>
      </c>
      <c r="D19">
        <v>8</v>
      </c>
      <c r="E19">
        <v>170</v>
      </c>
      <c r="F19">
        <v>919</v>
      </c>
      <c r="G19">
        <v>3148</v>
      </c>
      <c r="H19">
        <f t="shared" si="0"/>
        <v>3140</v>
      </c>
      <c r="I19" s="3">
        <v>0.18587360594795541</v>
      </c>
      <c r="J19" s="3">
        <v>3.949814126394052</v>
      </c>
      <c r="K19" s="3">
        <v>21.352230483271377</v>
      </c>
      <c r="L19" s="3">
        <v>73.141263940520446</v>
      </c>
      <c r="M19" s="3">
        <f t="shared" si="1"/>
        <v>72.955390334572485</v>
      </c>
      <c r="N19">
        <v>43.04</v>
      </c>
      <c r="O19">
        <v>27.994</v>
      </c>
      <c r="P19">
        <v>3.8</v>
      </c>
      <c r="Q19">
        <v>-16</v>
      </c>
      <c r="R19">
        <v>-8</v>
      </c>
      <c r="S19">
        <v>-19</v>
      </c>
      <c r="T19">
        <v>-38</v>
      </c>
      <c r="U19">
        <v>-23</v>
      </c>
      <c r="V19" s="2">
        <f t="shared" si="2"/>
        <v>-20.8</v>
      </c>
      <c r="W19">
        <v>9.9414362909659104</v>
      </c>
      <c r="X19">
        <v>4.18</v>
      </c>
      <c r="Y19">
        <v>-2.61</v>
      </c>
      <c r="Z19">
        <v>-0.02</v>
      </c>
    </row>
    <row r="20" spans="1:26">
      <c r="A20">
        <v>19</v>
      </c>
      <c r="B20" t="s">
        <v>19</v>
      </c>
      <c r="C20" t="s">
        <v>55</v>
      </c>
      <c r="D20">
        <v>8</v>
      </c>
      <c r="E20">
        <v>46</v>
      </c>
      <c r="F20">
        <v>133</v>
      </c>
      <c r="G20">
        <v>190</v>
      </c>
      <c r="H20">
        <f t="shared" si="0"/>
        <v>182</v>
      </c>
      <c r="I20" s="3">
        <v>9.388349058818006E-2</v>
      </c>
      <c r="J20" s="3">
        <v>0.53983007088203538</v>
      </c>
      <c r="K20" s="3">
        <v>1.5608130310284936</v>
      </c>
      <c r="L20" s="3">
        <v>2.2297329014692764</v>
      </c>
      <c r="M20" s="3">
        <f t="shared" si="1"/>
        <v>2.1358494108810961</v>
      </c>
      <c r="N20">
        <v>85.212000000000003</v>
      </c>
      <c r="O20">
        <v>27.571000000000002</v>
      </c>
      <c r="P20">
        <v>4.28</v>
      </c>
      <c r="Q20">
        <v>-6</v>
      </c>
      <c r="R20">
        <v>8</v>
      </c>
      <c r="S20">
        <v>-12</v>
      </c>
      <c r="T20">
        <v>-30</v>
      </c>
      <c r="U20">
        <v>-23</v>
      </c>
      <c r="V20" s="2">
        <f t="shared" si="2"/>
        <v>-12.6</v>
      </c>
      <c r="W20">
        <v>7.8565402319458526</v>
      </c>
      <c r="X20">
        <v>1.74</v>
      </c>
      <c r="Y20">
        <v>-3.57</v>
      </c>
      <c r="Z20">
        <v>-0.56000000000000005</v>
      </c>
    </row>
    <row r="21" spans="1:26">
      <c r="A21">
        <v>28</v>
      </c>
      <c r="B21" t="s">
        <v>28</v>
      </c>
      <c r="C21" t="s">
        <v>57</v>
      </c>
      <c r="D21">
        <v>3</v>
      </c>
      <c r="E21">
        <v>47</v>
      </c>
      <c r="F21">
        <v>128</v>
      </c>
      <c r="G21">
        <v>189</v>
      </c>
      <c r="H21">
        <f t="shared" si="0"/>
        <v>186</v>
      </c>
      <c r="I21" s="3">
        <v>9.6867936712948022E-2</v>
      </c>
      <c r="J21" s="3">
        <v>1.517597675169519</v>
      </c>
      <c r="K21" s="3">
        <v>4.1330319664191153</v>
      </c>
      <c r="L21" s="3">
        <v>6.1026800129157248</v>
      </c>
      <c r="M21" s="3">
        <f t="shared" si="1"/>
        <v>6.0058120762027771</v>
      </c>
      <c r="N21">
        <v>30.97</v>
      </c>
      <c r="O21">
        <v>23.347999999999999</v>
      </c>
      <c r="P21">
        <v>2.98</v>
      </c>
      <c r="Q21">
        <v>-9</v>
      </c>
      <c r="R21">
        <v>-2</v>
      </c>
      <c r="S21">
        <v>-5</v>
      </c>
      <c r="T21">
        <v>-38</v>
      </c>
      <c r="U21">
        <v>-14</v>
      </c>
      <c r="V21" s="2">
        <f t="shared" si="2"/>
        <v>-13.6</v>
      </c>
      <c r="W21">
        <v>5.1693099785774717</v>
      </c>
      <c r="X21">
        <v>4.92</v>
      </c>
      <c r="Y21">
        <v>-0.06</v>
      </c>
      <c r="Z21">
        <v>0.71</v>
      </c>
    </row>
    <row r="22" spans="1:26">
      <c r="A22">
        <v>23</v>
      </c>
      <c r="B22" t="s">
        <v>23</v>
      </c>
      <c r="C22" t="s">
        <v>58</v>
      </c>
      <c r="D22">
        <v>0</v>
      </c>
      <c r="E22">
        <v>3</v>
      </c>
      <c r="F22">
        <v>92</v>
      </c>
      <c r="G22">
        <v>113</v>
      </c>
      <c r="H22">
        <f t="shared" si="0"/>
        <v>113</v>
      </c>
      <c r="I22" s="3">
        <v>0</v>
      </c>
      <c r="J22" s="3">
        <v>5.4137943479987002E-2</v>
      </c>
      <c r="K22" s="3">
        <v>1.6602302667196016</v>
      </c>
      <c r="L22" s="3">
        <v>2.0391958710795106</v>
      </c>
      <c r="M22" s="3">
        <f t="shared" si="1"/>
        <v>2.0391958710795106</v>
      </c>
      <c r="N22">
        <v>55.414000000000001</v>
      </c>
      <c r="O22">
        <v>22.864999999999998</v>
      </c>
      <c r="P22">
        <v>2.8</v>
      </c>
      <c r="Q22">
        <v>-11</v>
      </c>
      <c r="R22">
        <v>-3</v>
      </c>
      <c r="S22">
        <v>0</v>
      </c>
      <c r="T22">
        <v>-27</v>
      </c>
      <c r="U22">
        <v>-9</v>
      </c>
      <c r="V22" s="2">
        <f t="shared" si="2"/>
        <v>-10</v>
      </c>
      <c r="W22">
        <v>8.4769904343151339</v>
      </c>
      <c r="X22">
        <v>2.98</v>
      </c>
      <c r="Y22">
        <v>-1.96</v>
      </c>
      <c r="Z22">
        <v>0.92</v>
      </c>
    </row>
    <row r="23" spans="1:26">
      <c r="A23">
        <v>3</v>
      </c>
      <c r="B23" t="s">
        <v>3</v>
      </c>
      <c r="C23" t="s">
        <v>55</v>
      </c>
      <c r="D23">
        <v>2</v>
      </c>
      <c r="E23">
        <v>10</v>
      </c>
      <c r="F23">
        <v>46</v>
      </c>
      <c r="G23">
        <v>152</v>
      </c>
      <c r="H23">
        <f t="shared" si="0"/>
        <v>150</v>
      </c>
      <c r="I23" s="3">
        <v>0.13178703215603585</v>
      </c>
      <c r="J23" s="3">
        <v>0.65893516078017922</v>
      </c>
      <c r="K23" s="3">
        <v>3.0311017395888245</v>
      </c>
      <c r="L23" s="3">
        <v>10.015814443858725</v>
      </c>
      <c r="M23" s="3">
        <f t="shared" si="1"/>
        <v>9.8840274117026894</v>
      </c>
      <c r="N23">
        <v>15.176</v>
      </c>
      <c r="O23">
        <v>18.803000000000001</v>
      </c>
      <c r="P23">
        <v>3.41</v>
      </c>
      <c r="Q23" s="2">
        <v>-30.340659340659339</v>
      </c>
      <c r="R23" s="2">
        <v>-7.813186813186813</v>
      </c>
      <c r="S23" s="2">
        <v>-24.64835164835165</v>
      </c>
      <c r="T23" s="2">
        <v>-63.989010989010985</v>
      </c>
      <c r="U23" s="2">
        <v>-22.285714285714285</v>
      </c>
      <c r="V23" s="2">
        <f t="shared" si="2"/>
        <v>-29.815384615384612</v>
      </c>
      <c r="W23">
        <v>8.1665409904746689</v>
      </c>
      <c r="X23">
        <v>1.35</v>
      </c>
      <c r="Y23">
        <v>-4.9800000000000004</v>
      </c>
      <c r="Z23">
        <v>-2.38</v>
      </c>
    </row>
    <row r="24" spans="1:26">
      <c r="A24">
        <v>13</v>
      </c>
      <c r="B24" t="s">
        <v>13</v>
      </c>
      <c r="C24" t="s">
        <v>59</v>
      </c>
      <c r="D24">
        <v>9</v>
      </c>
      <c r="E24">
        <v>58</v>
      </c>
      <c r="F24">
        <v>189</v>
      </c>
      <c r="G24">
        <v>321</v>
      </c>
      <c r="H24">
        <f t="shared" si="0"/>
        <v>312</v>
      </c>
      <c r="I24" s="3">
        <v>0.1752745968684272</v>
      </c>
      <c r="J24" s="3">
        <v>1.1295474020409753</v>
      </c>
      <c r="K24" s="3">
        <v>3.6807665342369713</v>
      </c>
      <c r="L24" s="3">
        <v>6.2514606216405699</v>
      </c>
      <c r="M24" s="3">
        <f t="shared" si="1"/>
        <v>6.0761860247721424</v>
      </c>
      <c r="N24">
        <v>51.347999999999999</v>
      </c>
      <c r="O24">
        <v>18.645</v>
      </c>
      <c r="P24">
        <v>4.5599999999999996</v>
      </c>
      <c r="Q24">
        <v>-19</v>
      </c>
      <c r="R24">
        <v>-6</v>
      </c>
      <c r="S24">
        <v>-11</v>
      </c>
      <c r="T24">
        <v>-36</v>
      </c>
      <c r="U24">
        <v>-20</v>
      </c>
      <c r="V24" s="2">
        <f t="shared" si="2"/>
        <v>-18.399999999999999</v>
      </c>
      <c r="W24">
        <v>8.1691805691351131</v>
      </c>
      <c r="X24">
        <v>2.69</v>
      </c>
      <c r="Y24">
        <v>-3.4</v>
      </c>
      <c r="Z24">
        <v>-8.26</v>
      </c>
    </row>
    <row r="25" spans="1:26">
      <c r="A25">
        <v>9</v>
      </c>
      <c r="B25" t="s">
        <v>9</v>
      </c>
      <c r="C25" t="s">
        <v>55</v>
      </c>
      <c r="D25">
        <v>2</v>
      </c>
      <c r="E25">
        <v>32</v>
      </c>
      <c r="F25">
        <v>97</v>
      </c>
      <c r="G25">
        <v>117</v>
      </c>
      <c r="H25">
        <f t="shared" si="0"/>
        <v>115</v>
      </c>
      <c r="I25" s="3">
        <v>5.4378857500203916E-2</v>
      </c>
      <c r="J25" s="3">
        <v>0.87006172000326265</v>
      </c>
      <c r="K25" s="3">
        <v>2.6373745887598901</v>
      </c>
      <c r="L25" s="3">
        <v>3.1811631637619291</v>
      </c>
      <c r="M25" s="3">
        <f t="shared" si="1"/>
        <v>3.1267843062617251</v>
      </c>
      <c r="N25">
        <v>36.779000000000003</v>
      </c>
      <c r="O25">
        <v>16.899999999999999</v>
      </c>
      <c r="P25">
        <v>4.41</v>
      </c>
      <c r="Q25" s="2">
        <v>-10</v>
      </c>
      <c r="R25" s="2">
        <v>3</v>
      </c>
      <c r="S25" s="2">
        <v>-7</v>
      </c>
      <c r="T25" s="2">
        <v>-27</v>
      </c>
      <c r="U25" s="2">
        <v>-17</v>
      </c>
      <c r="V25" s="2">
        <f t="shared" si="2"/>
        <v>-11.6</v>
      </c>
      <c r="W25">
        <v>6.4869964822873962</v>
      </c>
      <c r="X25">
        <v>1.87</v>
      </c>
      <c r="Y25">
        <v>-1.72</v>
      </c>
      <c r="Z25">
        <v>-1.41</v>
      </c>
    </row>
    <row r="26" spans="1:26">
      <c r="A26">
        <v>1</v>
      </c>
      <c r="B26" t="s">
        <v>1</v>
      </c>
      <c r="C26" t="s">
        <v>55</v>
      </c>
      <c r="D26">
        <v>5</v>
      </c>
      <c r="E26">
        <v>10</v>
      </c>
      <c r="F26">
        <v>20</v>
      </c>
      <c r="G26">
        <v>80</v>
      </c>
      <c r="H26">
        <f t="shared" si="0"/>
        <v>75</v>
      </c>
      <c r="I26" s="3">
        <v>9.1576768805289477E-2</v>
      </c>
      <c r="J26" s="3">
        <v>0.18315353761057895</v>
      </c>
      <c r="K26" s="3">
        <v>0.36630707522115791</v>
      </c>
      <c r="L26" s="3">
        <v>1.4652283008846316</v>
      </c>
      <c r="M26" s="3">
        <f t="shared" si="1"/>
        <v>1.3736515320793421</v>
      </c>
      <c r="N26">
        <v>54.598999999999997</v>
      </c>
      <c r="O26">
        <v>15.657999999999999</v>
      </c>
      <c r="P26">
        <v>5.42</v>
      </c>
      <c r="Q26" s="2">
        <v>-16.197802197802197</v>
      </c>
      <c r="R26" s="2">
        <v>-2.9450549450549453</v>
      </c>
      <c r="S26" s="2">
        <v>-16.703296703296704</v>
      </c>
      <c r="T26" s="2">
        <v>-43.219780219780219</v>
      </c>
      <c r="U26" s="2">
        <v>-18.736263736263737</v>
      </c>
      <c r="V26" s="2">
        <f t="shared" si="2"/>
        <v>-19.560439560439562</v>
      </c>
      <c r="W26">
        <v>2.2886907110725279</v>
      </c>
      <c r="X26">
        <v>3.17</v>
      </c>
      <c r="Y26">
        <v>-1.82</v>
      </c>
      <c r="Z26">
        <v>-1.28</v>
      </c>
    </row>
    <row r="27" spans="1:26">
      <c r="A27">
        <v>21</v>
      </c>
      <c r="B27" t="s">
        <v>21</v>
      </c>
      <c r="C27" t="s">
        <v>58</v>
      </c>
      <c r="D27">
        <v>1</v>
      </c>
      <c r="E27">
        <v>23</v>
      </c>
      <c r="F27">
        <v>223</v>
      </c>
      <c r="G27">
        <v>742</v>
      </c>
      <c r="H27">
        <f t="shared" si="0"/>
        <v>741</v>
      </c>
      <c r="I27" s="3">
        <v>5.4588132539985811E-2</v>
      </c>
      <c r="J27" s="3">
        <v>1.2555270484196737</v>
      </c>
      <c r="K27" s="3">
        <v>12.173153556416835</v>
      </c>
      <c r="L27" s="3">
        <v>40.504394344669471</v>
      </c>
      <c r="M27" s="3">
        <f t="shared" si="1"/>
        <v>40.449806212129488</v>
      </c>
      <c r="N27">
        <v>18.318999999999999</v>
      </c>
      <c r="O27">
        <v>14.365</v>
      </c>
      <c r="P27" s="1">
        <v>7.02</v>
      </c>
      <c r="Q27">
        <v>-47</v>
      </c>
      <c r="R27">
        <v>-38</v>
      </c>
      <c r="S27">
        <v>-31</v>
      </c>
      <c r="T27">
        <v>-57</v>
      </c>
      <c r="U27">
        <v>-31</v>
      </c>
      <c r="V27" s="2">
        <f t="shared" si="2"/>
        <v>-40.799999999999997</v>
      </c>
      <c r="W27">
        <v>14.107633440849199</v>
      </c>
      <c r="X27">
        <v>4</v>
      </c>
      <c r="Y27">
        <v>-0.92</v>
      </c>
      <c r="Z27">
        <v>-2.61</v>
      </c>
    </row>
    <row r="28" spans="1:26">
      <c r="A28">
        <v>15</v>
      </c>
      <c r="B28" t="s">
        <v>15</v>
      </c>
      <c r="C28" t="s">
        <v>59</v>
      </c>
      <c r="D28">
        <v>9</v>
      </c>
      <c r="E28">
        <v>145</v>
      </c>
      <c r="F28">
        <v>410</v>
      </c>
      <c r="G28">
        <v>894</v>
      </c>
      <c r="H28">
        <f t="shared" si="0"/>
        <v>885</v>
      </c>
      <c r="I28" s="3">
        <v>0.32500361115123499</v>
      </c>
      <c r="J28" s="3">
        <v>5.2361692907698973</v>
      </c>
      <c r="K28" s="3">
        <v>14.805720063556262</v>
      </c>
      <c r="L28" s="3">
        <v>32.283692041022675</v>
      </c>
      <c r="M28" s="3">
        <f t="shared" si="1"/>
        <v>31.95868842987144</v>
      </c>
      <c r="N28">
        <v>27.692</v>
      </c>
      <c r="O28">
        <v>12.371</v>
      </c>
      <c r="P28">
        <v>3.39</v>
      </c>
      <c r="Q28">
        <v>-17</v>
      </c>
      <c r="R28">
        <v>-9</v>
      </c>
      <c r="S28">
        <v>-20</v>
      </c>
      <c r="T28">
        <v>-23</v>
      </c>
      <c r="U28">
        <v>-17</v>
      </c>
      <c r="V28" s="2">
        <f t="shared" si="2"/>
        <v>-17.2</v>
      </c>
      <c r="W28">
        <v>9.2255592530414638</v>
      </c>
      <c r="X28">
        <v>2.95</v>
      </c>
      <c r="Y28">
        <v>-3.15</v>
      </c>
      <c r="Z28">
        <v>-5.62</v>
      </c>
    </row>
    <row r="29" spans="1:26">
      <c r="A29">
        <v>6</v>
      </c>
      <c r="B29" t="s">
        <v>6</v>
      </c>
      <c r="C29" t="s">
        <v>57</v>
      </c>
      <c r="D29">
        <v>0</v>
      </c>
      <c r="E29">
        <v>15</v>
      </c>
      <c r="F29">
        <v>94</v>
      </c>
      <c r="G29">
        <v>249</v>
      </c>
      <c r="H29">
        <f t="shared" si="0"/>
        <v>249</v>
      </c>
      <c r="I29" s="3">
        <v>0</v>
      </c>
      <c r="J29" s="3">
        <v>1.2299114463758609</v>
      </c>
      <c r="K29" s="3">
        <v>7.7074450639553955</v>
      </c>
      <c r="L29" s="3">
        <v>20.416530009839292</v>
      </c>
      <c r="M29" s="3">
        <f t="shared" si="1"/>
        <v>20.416530009839292</v>
      </c>
      <c r="N29">
        <v>12.196</v>
      </c>
      <c r="O29">
        <v>10.201000000000001</v>
      </c>
      <c r="P29">
        <v>3.59</v>
      </c>
      <c r="Q29" s="2">
        <v>-30.219780219780219</v>
      </c>
      <c r="R29" s="2">
        <v>-16.912087912087912</v>
      </c>
      <c r="S29" s="2">
        <v>-13.406593406593407</v>
      </c>
      <c r="T29" s="2">
        <v>-45.684210526315788</v>
      </c>
      <c r="U29" s="2">
        <v>-26.098901098901099</v>
      </c>
      <c r="V29" s="2">
        <f t="shared" si="2"/>
        <v>-26.464314632735686</v>
      </c>
      <c r="W29">
        <v>9.7732342085882333</v>
      </c>
      <c r="X29">
        <v>4.05</v>
      </c>
      <c r="Y29">
        <v>-0.27</v>
      </c>
      <c r="Z29">
        <v>-3.77</v>
      </c>
    </row>
    <row r="30" spans="1:26">
      <c r="A30">
        <v>17</v>
      </c>
      <c r="B30" t="s">
        <v>17</v>
      </c>
      <c r="C30" t="s">
        <v>59</v>
      </c>
      <c r="D30">
        <v>2</v>
      </c>
      <c r="E30">
        <v>100</v>
      </c>
      <c r="F30">
        <v>165</v>
      </c>
      <c r="G30">
        <v>206</v>
      </c>
      <c r="H30">
        <f t="shared" si="0"/>
        <v>204</v>
      </c>
      <c r="I30" s="3">
        <v>0.26041666666666669</v>
      </c>
      <c r="J30" s="3">
        <v>13.020833333333334</v>
      </c>
      <c r="K30" s="3">
        <v>21.484375</v>
      </c>
      <c r="L30" s="3">
        <v>26.822916666666668</v>
      </c>
      <c r="M30" s="3">
        <f t="shared" si="1"/>
        <v>26.5625</v>
      </c>
      <c r="N30">
        <v>7.68</v>
      </c>
      <c r="O30">
        <v>8.7210000000000001</v>
      </c>
      <c r="P30">
        <v>5.65</v>
      </c>
      <c r="Q30">
        <v>-13</v>
      </c>
      <c r="R30">
        <v>5</v>
      </c>
      <c r="S30">
        <v>-10</v>
      </c>
      <c r="T30">
        <v>-25</v>
      </c>
      <c r="U30">
        <v>-12</v>
      </c>
      <c r="V30" s="2">
        <f t="shared" si="2"/>
        <v>-11</v>
      </c>
      <c r="W30">
        <v>8.7372333673388471</v>
      </c>
      <c r="X30">
        <v>5.01</v>
      </c>
      <c r="Y30">
        <v>-3.35</v>
      </c>
      <c r="Z30">
        <v>-6.95</v>
      </c>
    </row>
    <row r="31" spans="1:26">
      <c r="A31">
        <v>7</v>
      </c>
      <c r="B31" t="s">
        <v>7</v>
      </c>
      <c r="C31" t="s">
        <v>58</v>
      </c>
      <c r="D31">
        <v>2</v>
      </c>
      <c r="E31">
        <v>37</v>
      </c>
      <c r="F31">
        <v>168</v>
      </c>
      <c r="G31">
        <v>239</v>
      </c>
      <c r="H31">
        <f t="shared" si="0"/>
        <v>237</v>
      </c>
      <c r="I31" s="3">
        <v>0.20370747606437156</v>
      </c>
      <c r="J31" s="3">
        <v>3.7685883071908739</v>
      </c>
      <c r="K31" s="3">
        <v>17.111427989407211</v>
      </c>
      <c r="L31" s="3">
        <v>24.343043389692404</v>
      </c>
      <c r="M31" s="3">
        <f t="shared" si="1"/>
        <v>24.139335913628031</v>
      </c>
      <c r="N31">
        <v>9.8179999999999996</v>
      </c>
      <c r="O31">
        <v>7.8479999999999999</v>
      </c>
      <c r="P31">
        <v>6.2</v>
      </c>
      <c r="Q31" s="2">
        <v>-30.582417582417584</v>
      </c>
      <c r="R31" s="2">
        <v>-16.318681318681318</v>
      </c>
      <c r="S31" s="2">
        <v>-34.934065934065934</v>
      </c>
      <c r="T31" s="2">
        <v>-61.912087912087912</v>
      </c>
      <c r="U31" s="2">
        <v>-23.87912087912088</v>
      </c>
      <c r="V31" s="2">
        <f t="shared" si="2"/>
        <v>-33.525274725274727</v>
      </c>
      <c r="W31">
        <v>3.6873746203362798</v>
      </c>
      <c r="X31">
        <v>5.14</v>
      </c>
      <c r="Y31">
        <v>0.53</v>
      </c>
      <c r="Z31">
        <v>-2.75</v>
      </c>
    </row>
    <row r="32" spans="1:26">
      <c r="A32">
        <v>5</v>
      </c>
      <c r="B32" t="s">
        <v>5</v>
      </c>
      <c r="C32" t="s">
        <v>55</v>
      </c>
      <c r="D32">
        <v>1</v>
      </c>
      <c r="E32">
        <v>12</v>
      </c>
      <c r="F32">
        <v>91</v>
      </c>
      <c r="G32">
        <v>125</v>
      </c>
      <c r="H32">
        <f t="shared" si="0"/>
        <v>124</v>
      </c>
      <c r="I32" s="3">
        <v>4.9509852460639665E-2</v>
      </c>
      <c r="J32" s="3">
        <v>0.59411822952767601</v>
      </c>
      <c r="K32" s="3">
        <v>4.50539657391821</v>
      </c>
      <c r="L32" s="3">
        <v>6.188731557579958</v>
      </c>
      <c r="M32" s="3">
        <f t="shared" si="1"/>
        <v>6.1392217051193185</v>
      </c>
      <c r="N32">
        <v>20.198</v>
      </c>
      <c r="O32">
        <v>7.6029999999999998</v>
      </c>
      <c r="P32">
        <v>3.22</v>
      </c>
      <c r="Q32" s="2">
        <v>-22.065934065934066</v>
      </c>
      <c r="R32" s="2">
        <v>-9.4065934065934069</v>
      </c>
      <c r="S32" s="2">
        <v>-27.164835164835164</v>
      </c>
      <c r="T32" s="2">
        <v>-52.879120879120876</v>
      </c>
      <c r="U32" s="2">
        <v>-23.35164835164835</v>
      </c>
      <c r="V32" s="2">
        <f t="shared" si="2"/>
        <v>-26.97362637362637</v>
      </c>
      <c r="W32">
        <v>13.031912697455718</v>
      </c>
      <c r="X32">
        <v>3.8</v>
      </c>
      <c r="Y32">
        <v>-0.48</v>
      </c>
      <c r="Z32">
        <v>-2.98</v>
      </c>
    </row>
    <row r="33" spans="1:26">
      <c r="A33">
        <v>26</v>
      </c>
      <c r="B33" t="s">
        <v>26</v>
      </c>
      <c r="C33" t="s">
        <v>57</v>
      </c>
      <c r="D33">
        <v>1</v>
      </c>
      <c r="E33">
        <v>42</v>
      </c>
      <c r="F33">
        <v>92</v>
      </c>
      <c r="G33">
        <v>115</v>
      </c>
      <c r="H33">
        <f t="shared" si="0"/>
        <v>114</v>
      </c>
      <c r="I33" s="3">
        <v>7.1174377224199281E-2</v>
      </c>
      <c r="J33" s="3">
        <v>2.9893238434163698</v>
      </c>
      <c r="K33" s="3">
        <v>6.5480427046263339</v>
      </c>
      <c r="L33" s="3">
        <v>8.185053380782918</v>
      </c>
      <c r="M33" s="3">
        <f t="shared" si="1"/>
        <v>8.1138790035587185</v>
      </c>
      <c r="N33">
        <v>14.05</v>
      </c>
      <c r="O33">
        <v>6.1150000000000002</v>
      </c>
      <c r="P33">
        <v>2.61</v>
      </c>
      <c r="Q33">
        <v>-10</v>
      </c>
      <c r="R33">
        <v>-3</v>
      </c>
      <c r="S33">
        <v>-20</v>
      </c>
      <c r="T33">
        <v>-42</v>
      </c>
      <c r="U33">
        <v>-12</v>
      </c>
      <c r="V33" s="2">
        <f t="shared" si="2"/>
        <v>-17.399999999999999</v>
      </c>
      <c r="W33">
        <v>3.9614587474659002</v>
      </c>
      <c r="X33">
        <v>4.9000000000000004</v>
      </c>
      <c r="Y33">
        <v>-0.78</v>
      </c>
      <c r="Z33">
        <v>-1.27</v>
      </c>
    </row>
    <row r="34" spans="1:26">
      <c r="A34">
        <v>24</v>
      </c>
      <c r="B34" t="s">
        <v>24</v>
      </c>
      <c r="C34" t="s">
        <v>58</v>
      </c>
      <c r="D34">
        <v>10</v>
      </c>
      <c r="E34">
        <v>205</v>
      </c>
      <c r="F34">
        <v>675</v>
      </c>
      <c r="G34">
        <v>1750</v>
      </c>
      <c r="H34">
        <f t="shared" si="0"/>
        <v>1740</v>
      </c>
      <c r="I34" s="3">
        <v>0.29108691855388019</v>
      </c>
      <c r="J34" s="3">
        <v>5.9672818303545441</v>
      </c>
      <c r="K34" s="3">
        <v>19.648367002386912</v>
      </c>
      <c r="L34" s="3">
        <v>50.940210746929033</v>
      </c>
      <c r="M34" s="3">
        <f t="shared" si="1"/>
        <v>50.649123828375153</v>
      </c>
      <c r="N34">
        <v>34.353999999999999</v>
      </c>
      <c r="O34">
        <v>4.5250000000000004</v>
      </c>
      <c r="P34">
        <v>3.62</v>
      </c>
      <c r="Q34">
        <v>-24</v>
      </c>
      <c r="R34">
        <v>-15</v>
      </c>
      <c r="S34">
        <v>-17</v>
      </c>
      <c r="T34">
        <v>-38</v>
      </c>
      <c r="U34">
        <v>-15</v>
      </c>
      <c r="V34" s="2">
        <f t="shared" si="2"/>
        <v>-21.8</v>
      </c>
      <c r="W34">
        <v>8.8943091681000794</v>
      </c>
      <c r="X34">
        <v>1.48</v>
      </c>
      <c r="Y34">
        <v>4.5199999999999996</v>
      </c>
      <c r="Z34">
        <v>3.45</v>
      </c>
    </row>
    <row r="35" spans="1:26">
      <c r="A35">
        <v>20</v>
      </c>
      <c r="B35" t="s">
        <v>20</v>
      </c>
      <c r="C35" t="s">
        <v>58</v>
      </c>
      <c r="D35">
        <v>1</v>
      </c>
      <c r="E35">
        <v>40</v>
      </c>
      <c r="F35">
        <v>153</v>
      </c>
      <c r="G35">
        <v>728</v>
      </c>
      <c r="H35">
        <f t="shared" si="0"/>
        <v>727</v>
      </c>
      <c r="I35" s="3">
        <v>7.8198310916484201E-2</v>
      </c>
      <c r="J35" s="3">
        <v>3.1279324366593682</v>
      </c>
      <c r="K35" s="3">
        <v>11.964341570222082</v>
      </c>
      <c r="L35" s="3">
        <v>56.928370347200499</v>
      </c>
      <c r="M35" s="3">
        <f t="shared" si="1"/>
        <v>56.850172036284015</v>
      </c>
      <c r="N35">
        <v>12.788</v>
      </c>
      <c r="O35">
        <v>3.5670000000000002</v>
      </c>
      <c r="P35">
        <v>4.26</v>
      </c>
      <c r="Q35">
        <v>-22</v>
      </c>
      <c r="R35">
        <v>5</v>
      </c>
      <c r="S35">
        <v>-20</v>
      </c>
      <c r="T35">
        <v>-31</v>
      </c>
      <c r="U35">
        <v>-15</v>
      </c>
      <c r="V35" s="2">
        <f t="shared" si="2"/>
        <v>-16.600000000000001</v>
      </c>
      <c r="W35">
        <v>7.4434874186632571</v>
      </c>
      <c r="X35">
        <v>3.06</v>
      </c>
      <c r="Y35">
        <v>-0.16</v>
      </c>
      <c r="Z35">
        <v>-1.35</v>
      </c>
    </row>
  </sheetData>
  <sortState xmlns:xlrd2="http://schemas.microsoft.com/office/spreadsheetml/2017/richdata2" ref="A2:Z35">
    <sortCondition descending="1" ref="O2:O35"/>
  </sortState>
  <phoneticPr fontId="2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0EE62-22F9-4C59-B2E0-90577F0A35C4}">
  <dimension ref="A1:B36"/>
  <sheetViews>
    <sheetView topLeftCell="A19" workbookViewId="0">
      <selection activeCell="M52" sqref="M52"/>
    </sheetView>
  </sheetViews>
  <sheetFormatPr defaultRowHeight="18"/>
  <cols>
    <col min="1" max="1" width="19.33203125" bestFit="1" customWidth="1"/>
    <col min="2" max="2" width="13.25" bestFit="1" customWidth="1"/>
  </cols>
  <sheetData>
    <row r="1" spans="1:2">
      <c r="A1" t="s">
        <v>68</v>
      </c>
      <c r="B1" t="s">
        <v>69</v>
      </c>
    </row>
    <row r="2" spans="1:2">
      <c r="A2" t="s">
        <v>1</v>
      </c>
      <c r="B2">
        <v>-3.5994283394186399</v>
      </c>
    </row>
    <row r="3" spans="1:2">
      <c r="A3" t="s">
        <v>19</v>
      </c>
      <c r="B3">
        <v>-3.8007781130718299</v>
      </c>
    </row>
    <row r="4" spans="1:2">
      <c r="A4" t="s">
        <v>22</v>
      </c>
      <c r="B4">
        <v>-4.0916733726357997</v>
      </c>
    </row>
    <row r="5" spans="1:2">
      <c r="A5" t="s">
        <v>5</v>
      </c>
      <c r="B5">
        <v>-4.2532528362623898</v>
      </c>
    </row>
    <row r="6" spans="1:2">
      <c r="A6" t="s">
        <v>62</v>
      </c>
      <c r="B6">
        <v>-4.4547296574080502</v>
      </c>
    </row>
    <row r="7" spans="1:2">
      <c r="A7" t="s">
        <v>9</v>
      </c>
      <c r="B7">
        <v>-4.6716013850957596</v>
      </c>
    </row>
    <row r="8" spans="1:2">
      <c r="A8" t="s">
        <v>23</v>
      </c>
      <c r="B8">
        <v>-4.7354655059525603</v>
      </c>
    </row>
    <row r="9" spans="1:2">
      <c r="A9" t="s">
        <v>20</v>
      </c>
      <c r="B9">
        <v>-4.8842649337643698</v>
      </c>
    </row>
    <row r="10" spans="1:2">
      <c r="A10" t="s">
        <v>14</v>
      </c>
      <c r="B10">
        <v>-4.9857624603291697</v>
      </c>
    </row>
    <row r="11" spans="1:2">
      <c r="A11" t="s">
        <v>21</v>
      </c>
      <c r="B11">
        <v>-5.1695082910523498</v>
      </c>
    </row>
    <row r="12" spans="1:2">
      <c r="A12" t="s">
        <v>28</v>
      </c>
      <c r="B12">
        <v>-5.2949642516887296</v>
      </c>
    </row>
    <row r="13" spans="1:2">
      <c r="A13" t="s">
        <v>25</v>
      </c>
      <c r="B13">
        <v>-5.5201405828431698</v>
      </c>
    </row>
    <row r="14" spans="1:2">
      <c r="A14" t="s">
        <v>16</v>
      </c>
      <c r="B14">
        <v>-5.6763334374249999</v>
      </c>
    </row>
    <row r="15" spans="1:2">
      <c r="A15" t="s">
        <v>6</v>
      </c>
      <c r="B15">
        <v>-5.7263234059626003</v>
      </c>
    </row>
    <row r="16" spans="1:2">
      <c r="A16" t="s">
        <v>7</v>
      </c>
      <c r="B16">
        <v>-5.8296376693429002</v>
      </c>
    </row>
    <row r="17" spans="1:2">
      <c r="A17" t="s">
        <v>3</v>
      </c>
      <c r="B17">
        <v>-6.1095616924051201</v>
      </c>
    </row>
    <row r="18" spans="1:2">
      <c r="A18" t="s">
        <v>64</v>
      </c>
      <c r="B18">
        <v>-6.1178418686695304</v>
      </c>
    </row>
    <row r="19" spans="1:2">
      <c r="A19" t="s">
        <v>29</v>
      </c>
      <c r="B19">
        <v>-6.2877835636218196</v>
      </c>
    </row>
    <row r="20" spans="1:2">
      <c r="A20" t="s">
        <v>27</v>
      </c>
      <c r="B20">
        <v>-6.4699659861296404</v>
      </c>
    </row>
    <row r="21" spans="1:2">
      <c r="A21" t="s">
        <v>24</v>
      </c>
      <c r="B21">
        <v>-6.8038019455609602</v>
      </c>
    </row>
    <row r="22" spans="1:2">
      <c r="A22" t="s">
        <v>26</v>
      </c>
      <c r="B22">
        <v>-6.9816433911357798</v>
      </c>
    </row>
    <row r="23" spans="1:2">
      <c r="A23" t="s">
        <v>70</v>
      </c>
      <c r="B23">
        <v>-7.25760128334377</v>
      </c>
    </row>
    <row r="24" spans="1:2">
      <c r="A24" t="s">
        <v>17</v>
      </c>
      <c r="B24">
        <v>-7.2742613735274499</v>
      </c>
    </row>
    <row r="25" spans="1:2">
      <c r="A25" t="s">
        <v>15</v>
      </c>
      <c r="B25">
        <v>-7.4787922135274103</v>
      </c>
    </row>
    <row r="26" spans="1:2">
      <c r="A26" t="s">
        <v>10</v>
      </c>
      <c r="B26">
        <v>-7.5035069346938599</v>
      </c>
    </row>
    <row r="27" spans="1:2">
      <c r="A27" t="s">
        <v>11</v>
      </c>
      <c r="B27">
        <v>-7.6412031070851798</v>
      </c>
    </row>
    <row r="28" spans="1:2">
      <c r="A28" t="s">
        <v>63</v>
      </c>
      <c r="B28">
        <v>-7.7653108617084898</v>
      </c>
    </row>
    <row r="29" spans="1:2">
      <c r="A29" t="s">
        <v>12</v>
      </c>
      <c r="B29">
        <v>-8.3220476042113205</v>
      </c>
    </row>
    <row r="30" spans="1:2">
      <c r="A30" t="s">
        <v>13</v>
      </c>
      <c r="B30">
        <v>-9.20777594006017</v>
      </c>
    </row>
    <row r="31" spans="1:2">
      <c r="A31" t="s">
        <v>18</v>
      </c>
      <c r="B31">
        <v>-9.4239948576930601</v>
      </c>
    </row>
    <row r="32" spans="1:2">
      <c r="A32" t="s">
        <v>30</v>
      </c>
      <c r="B32">
        <v>-9.4475419726904892</v>
      </c>
    </row>
    <row r="33" spans="1:2">
      <c r="A33" t="s">
        <v>31</v>
      </c>
      <c r="B33">
        <v>-10.266244592040501</v>
      </c>
    </row>
    <row r="34" spans="1:2">
      <c r="A34" t="s">
        <v>4</v>
      </c>
      <c r="B34">
        <v>-10.478983057081701</v>
      </c>
    </row>
    <row r="35" spans="1:2">
      <c r="A35" t="s">
        <v>8</v>
      </c>
      <c r="B35">
        <v>-12.0203604116211</v>
      </c>
    </row>
    <row r="36" spans="1:2">
      <c r="A36" t="s">
        <v>2</v>
      </c>
      <c r="B36">
        <v>-12.892824946981801</v>
      </c>
    </row>
  </sheetData>
  <sortState xmlns:xlrd2="http://schemas.microsoft.com/office/spreadsheetml/2017/richdata2" ref="A2:B36">
    <sortCondition descending="1" ref="B2:B36"/>
  </sortState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Sheet1 (2)</vt:lpstr>
      <vt:lpstr>outputgap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</dc:creator>
  <cp:lastModifiedBy>Harry</cp:lastModifiedBy>
  <dcterms:created xsi:type="dcterms:W3CDTF">2020-08-03T11:51:54Z</dcterms:created>
  <dcterms:modified xsi:type="dcterms:W3CDTF">2021-06-25T13:57:42Z</dcterms:modified>
</cp:coreProperties>
</file>