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tunga Sails\Documents\zedstatistics\Regression\"/>
    </mc:Choice>
  </mc:AlternateContent>
  <bookViews>
    <workbookView xWindow="0" yWindow="0" windowWidth="25200" windowHeight="13200"/>
  </bookViews>
  <sheets>
    <sheet name="Models" sheetId="18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W103" i="18" l="1"/>
  <c r="DW102" i="18"/>
  <c r="DW101" i="18"/>
  <c r="DW100" i="18"/>
  <c r="DW99" i="18"/>
  <c r="DW98" i="18"/>
  <c r="DW97" i="18"/>
  <c r="DW96" i="18"/>
  <c r="DW95" i="18"/>
  <c r="DW94" i="18"/>
  <c r="DW93" i="18"/>
  <c r="DW92" i="18"/>
  <c r="DW91" i="18"/>
  <c r="DW90" i="18"/>
  <c r="DW89" i="18"/>
  <c r="DW88" i="18"/>
  <c r="DW87" i="18"/>
  <c r="DW86" i="18"/>
  <c r="DW85" i="18"/>
  <c r="DW84" i="18"/>
  <c r="DW83" i="18"/>
  <c r="DW82" i="18"/>
  <c r="DW81" i="18"/>
  <c r="DW80" i="18"/>
  <c r="DW79" i="18"/>
  <c r="DW78" i="18"/>
  <c r="DW77" i="18"/>
  <c r="DW76" i="18"/>
  <c r="DW75" i="18"/>
  <c r="DW74" i="18"/>
  <c r="DW73" i="18"/>
  <c r="DW72" i="18"/>
  <c r="DW71" i="18"/>
  <c r="DW70" i="18"/>
  <c r="DW69" i="18"/>
  <c r="DW68" i="18"/>
  <c r="DW67" i="18"/>
  <c r="DW66" i="18"/>
  <c r="DW65" i="18"/>
  <c r="DW64" i="18"/>
  <c r="DW63" i="18"/>
  <c r="DW62" i="18"/>
  <c r="DW61" i="18"/>
  <c r="DW60" i="18"/>
  <c r="DW59" i="18"/>
  <c r="DW58" i="18"/>
  <c r="DW57" i="18"/>
  <c r="DW56" i="18"/>
  <c r="DW55" i="18"/>
  <c r="DW54" i="18"/>
  <c r="DW53" i="18"/>
  <c r="DW52" i="18"/>
  <c r="DW51" i="18"/>
  <c r="DW50" i="18"/>
  <c r="DW49" i="18"/>
  <c r="DW48" i="18"/>
  <c r="DW47" i="18"/>
  <c r="DW46" i="18"/>
  <c r="DW45" i="18"/>
  <c r="DW44" i="18"/>
  <c r="DW43" i="18"/>
  <c r="DW42" i="18"/>
  <c r="DW41" i="18"/>
  <c r="DW40" i="18"/>
  <c r="DW39" i="18"/>
  <c r="DW38" i="18"/>
  <c r="DW37" i="18"/>
  <c r="DW36" i="18"/>
  <c r="DW35" i="18"/>
  <c r="DW34" i="18"/>
  <c r="DW33" i="18"/>
  <c r="DW32" i="18"/>
  <c r="DW31" i="18"/>
  <c r="DW30" i="18"/>
  <c r="DW29" i="18"/>
  <c r="DW28" i="18"/>
  <c r="DW27" i="18"/>
  <c r="DW26" i="18"/>
  <c r="DW25" i="18"/>
  <c r="DW24" i="18"/>
  <c r="DW23" i="18"/>
  <c r="DW22" i="18"/>
  <c r="DW21" i="18"/>
  <c r="DW20" i="18"/>
  <c r="DW19" i="18"/>
  <c r="DW18" i="18"/>
  <c r="DW17" i="18"/>
  <c r="DW16" i="18"/>
  <c r="DW15" i="18"/>
  <c r="DW14" i="18"/>
  <c r="DW13" i="18"/>
  <c r="DW12" i="18"/>
  <c r="DW11" i="18"/>
  <c r="DW10" i="18"/>
  <c r="DW9" i="18"/>
  <c r="DW8" i="18"/>
  <c r="DW7" i="18"/>
  <c r="DW6" i="18"/>
  <c r="DW5" i="18"/>
  <c r="DW4" i="18"/>
  <c r="DV5" i="18" l="1"/>
  <c r="DV6" i="18"/>
  <c r="DV7" i="18"/>
  <c r="DV8" i="18"/>
  <c r="DV9" i="18"/>
  <c r="DV10" i="18"/>
  <c r="DV11" i="18"/>
  <c r="DV12" i="18"/>
  <c r="DV13" i="18"/>
  <c r="DV14" i="18"/>
  <c r="DV15" i="18"/>
  <c r="DV16" i="18"/>
  <c r="DV17" i="18"/>
  <c r="DV18" i="18"/>
  <c r="DV19" i="18"/>
  <c r="DV20" i="18"/>
  <c r="DV21" i="18"/>
  <c r="DV22" i="18"/>
  <c r="DV23" i="18"/>
  <c r="DV24" i="18"/>
  <c r="DV25" i="18"/>
  <c r="DV26" i="18"/>
  <c r="DV27" i="18"/>
  <c r="DV28" i="18"/>
  <c r="DV29" i="18"/>
  <c r="DV30" i="18"/>
  <c r="DV31" i="18"/>
  <c r="DV32" i="18"/>
  <c r="DV33" i="18"/>
  <c r="DV34" i="18"/>
  <c r="DV35" i="18"/>
  <c r="DV36" i="18"/>
  <c r="DV37" i="18"/>
  <c r="DV38" i="18"/>
  <c r="DV39" i="18"/>
  <c r="DV40" i="18"/>
  <c r="DV41" i="18"/>
  <c r="DV42" i="18"/>
  <c r="DV43" i="18"/>
  <c r="DV44" i="18"/>
  <c r="DV45" i="18"/>
  <c r="DV46" i="18"/>
  <c r="DV47" i="18"/>
  <c r="DV48" i="18"/>
  <c r="DV49" i="18"/>
  <c r="DV50" i="18"/>
  <c r="DV51" i="18"/>
  <c r="DV52" i="18"/>
  <c r="DV53" i="18"/>
  <c r="DV54" i="18"/>
  <c r="DV55" i="18"/>
  <c r="DV56" i="18"/>
  <c r="DV57" i="18"/>
  <c r="DV58" i="18"/>
  <c r="DV59" i="18"/>
  <c r="DV60" i="18"/>
  <c r="DV61" i="18"/>
  <c r="DV62" i="18"/>
  <c r="DV63" i="18"/>
  <c r="DV64" i="18"/>
  <c r="DV65" i="18"/>
  <c r="DV66" i="18"/>
  <c r="DV67" i="18"/>
  <c r="DV68" i="18"/>
  <c r="DV69" i="18"/>
  <c r="DV70" i="18"/>
  <c r="DV71" i="18"/>
  <c r="DV72" i="18"/>
  <c r="DV73" i="18"/>
  <c r="DV74" i="18"/>
  <c r="DV75" i="18"/>
  <c r="DV76" i="18"/>
  <c r="DV77" i="18"/>
  <c r="DV78" i="18"/>
  <c r="DV79" i="18"/>
  <c r="DV80" i="18"/>
  <c r="DV81" i="18"/>
  <c r="DV82" i="18"/>
  <c r="DV83" i="18"/>
  <c r="DV84" i="18"/>
  <c r="DV85" i="18"/>
  <c r="DV86" i="18"/>
  <c r="DV87" i="18"/>
  <c r="DV88" i="18"/>
  <c r="DV89" i="18"/>
  <c r="DV90" i="18"/>
  <c r="DV91" i="18"/>
  <c r="DV92" i="18"/>
  <c r="DV93" i="18"/>
  <c r="DV94" i="18"/>
  <c r="DV95" i="18"/>
  <c r="DV96" i="18"/>
  <c r="DV97" i="18"/>
  <c r="DV98" i="18"/>
  <c r="DV99" i="18"/>
  <c r="DV100" i="18"/>
  <c r="DV101" i="18"/>
  <c r="DV102" i="18"/>
  <c r="DV103" i="18"/>
  <c r="DV4" i="18"/>
  <c r="E105" i="18"/>
  <c r="DM33" i="18" l="1"/>
  <c r="DM32" i="18"/>
  <c r="DU5" i="18"/>
  <c r="DU6" i="18"/>
  <c r="DU7" i="18"/>
  <c r="DU8" i="18"/>
  <c r="DU9" i="18"/>
  <c r="DU10" i="18"/>
  <c r="DU11" i="18"/>
  <c r="DU12" i="18"/>
  <c r="DU13" i="18"/>
  <c r="DU14" i="18"/>
  <c r="DU15" i="18"/>
  <c r="DU16" i="18"/>
  <c r="DU17" i="18"/>
  <c r="DU18" i="18"/>
  <c r="DU19" i="18"/>
  <c r="DU20" i="18"/>
  <c r="DU21" i="18"/>
  <c r="DU22" i="18"/>
  <c r="DU23" i="18"/>
  <c r="DU24" i="18"/>
  <c r="DU25" i="18"/>
  <c r="DU26" i="18"/>
  <c r="DU27" i="18"/>
  <c r="DU28" i="18"/>
  <c r="DU29" i="18"/>
  <c r="DU30" i="18"/>
  <c r="DU31" i="18"/>
  <c r="DU32" i="18"/>
  <c r="DU33" i="18"/>
  <c r="DU34" i="18"/>
  <c r="DU35" i="18"/>
  <c r="DU36" i="18"/>
  <c r="DU37" i="18"/>
  <c r="DU38" i="18"/>
  <c r="DU39" i="18"/>
  <c r="DU40" i="18"/>
  <c r="DU41" i="18"/>
  <c r="DU42" i="18"/>
  <c r="DU43" i="18"/>
  <c r="DU44" i="18"/>
  <c r="DU45" i="18"/>
  <c r="DU46" i="18"/>
  <c r="DU47" i="18"/>
  <c r="DU48" i="18"/>
  <c r="DU49" i="18"/>
  <c r="DU50" i="18"/>
  <c r="DU51" i="18"/>
  <c r="DU52" i="18"/>
  <c r="DU53" i="18"/>
  <c r="DU54" i="18"/>
  <c r="DU55" i="18"/>
  <c r="DU56" i="18"/>
  <c r="DU57" i="18"/>
  <c r="DU58" i="18"/>
  <c r="DU59" i="18"/>
  <c r="DU60" i="18"/>
  <c r="DU61" i="18"/>
  <c r="DU62" i="18"/>
  <c r="DU63" i="18"/>
  <c r="DU64" i="18"/>
  <c r="DU65" i="18"/>
  <c r="DU66" i="18"/>
  <c r="DU67" i="18"/>
  <c r="DU68" i="18"/>
  <c r="DU69" i="18"/>
  <c r="DU70" i="18"/>
  <c r="DU71" i="18"/>
  <c r="DU72" i="18"/>
  <c r="DU73" i="18"/>
  <c r="DU74" i="18"/>
  <c r="DU75" i="18"/>
  <c r="DU76" i="18"/>
  <c r="DU77" i="18"/>
  <c r="DU78" i="18"/>
  <c r="DU79" i="18"/>
  <c r="DU80" i="18"/>
  <c r="DU81" i="18"/>
  <c r="DU82" i="18"/>
  <c r="DU83" i="18"/>
  <c r="DU84" i="18"/>
  <c r="DU85" i="18"/>
  <c r="DU86" i="18"/>
  <c r="DU87" i="18"/>
  <c r="DU88" i="18"/>
  <c r="DU89" i="18"/>
  <c r="DU90" i="18"/>
  <c r="DU91" i="18"/>
  <c r="DU92" i="18"/>
  <c r="DU93" i="18"/>
  <c r="DU94" i="18"/>
  <c r="DU95" i="18"/>
  <c r="DU96" i="18"/>
  <c r="DU97" i="18"/>
  <c r="DU98" i="18"/>
  <c r="DU99" i="18"/>
  <c r="DU100" i="18"/>
  <c r="DU101" i="18"/>
  <c r="DU102" i="18"/>
  <c r="DU103" i="18"/>
  <c r="DU4" i="18"/>
  <c r="BV4" i="18" l="1"/>
  <c r="BV5" i="18"/>
  <c r="BV6" i="18"/>
  <c r="BV7" i="18"/>
  <c r="BV8" i="18"/>
  <c r="BV9" i="18"/>
  <c r="BV10" i="18"/>
  <c r="BV11" i="18"/>
  <c r="BV12" i="18"/>
  <c r="BV13" i="18"/>
  <c r="BV14" i="18"/>
  <c r="BV15" i="18"/>
  <c r="BV16" i="18"/>
  <c r="BV17" i="18"/>
  <c r="BV18" i="18"/>
  <c r="BV19" i="18"/>
  <c r="BV20" i="18"/>
  <c r="BV21" i="18"/>
  <c r="BV22" i="18"/>
  <c r="BV23" i="18"/>
  <c r="BL5" i="18"/>
  <c r="BL6" i="18"/>
  <c r="BL7" i="18"/>
  <c r="BL8" i="18"/>
  <c r="BL9" i="18"/>
  <c r="BL10" i="18"/>
  <c r="BL11" i="18"/>
  <c r="BL12" i="18"/>
  <c r="BL13" i="18"/>
  <c r="BL14" i="18"/>
  <c r="BL15" i="18"/>
  <c r="BL16" i="18"/>
  <c r="BL17" i="18"/>
  <c r="BL18" i="18"/>
  <c r="BL19" i="18"/>
  <c r="BL20" i="18"/>
  <c r="BL21" i="18"/>
  <c r="BL22" i="18"/>
  <c r="BL23" i="18"/>
  <c r="BL24" i="18"/>
  <c r="BL25" i="18"/>
  <c r="BL26" i="18"/>
  <c r="BL27" i="18"/>
  <c r="BL28" i="18"/>
  <c r="BL29" i="18"/>
  <c r="BL30" i="18"/>
  <c r="BL31" i="18"/>
  <c r="BL32" i="18"/>
  <c r="BL33" i="18"/>
  <c r="BL34" i="18"/>
  <c r="BL35" i="18"/>
  <c r="BL36" i="18"/>
  <c r="BL37" i="18"/>
  <c r="BL38" i="18"/>
  <c r="BL39" i="18"/>
  <c r="BL40" i="18"/>
  <c r="BL41" i="18"/>
  <c r="BL42" i="18"/>
  <c r="BL43" i="18"/>
  <c r="BL44" i="18"/>
  <c r="BL45" i="18"/>
  <c r="BL46" i="18"/>
  <c r="BL47" i="18"/>
  <c r="BL48" i="18"/>
  <c r="BL49" i="18"/>
  <c r="BL50" i="18"/>
  <c r="BL51" i="18"/>
  <c r="BL52" i="18"/>
  <c r="BL53" i="18"/>
  <c r="BL54" i="18"/>
  <c r="BL55" i="18"/>
  <c r="BL56" i="18"/>
  <c r="BL57" i="18"/>
  <c r="BL58" i="18"/>
  <c r="BL59" i="18"/>
  <c r="BL60" i="18"/>
  <c r="BL61" i="18"/>
  <c r="BL62" i="18"/>
  <c r="BL63" i="18"/>
  <c r="BL64" i="18"/>
  <c r="BL65" i="18"/>
  <c r="BL66" i="18"/>
  <c r="BL67" i="18"/>
  <c r="BL68" i="18"/>
  <c r="BL69" i="18"/>
  <c r="BL70" i="18"/>
  <c r="BL71" i="18"/>
  <c r="BL72" i="18"/>
  <c r="BL73" i="18"/>
  <c r="BL74" i="18"/>
  <c r="BL75" i="18"/>
  <c r="BL76" i="18"/>
  <c r="BL77" i="18"/>
  <c r="BL78" i="18"/>
  <c r="BL79" i="18"/>
  <c r="BL80" i="18"/>
  <c r="BL81" i="18"/>
  <c r="BL82" i="18"/>
  <c r="BL83" i="18"/>
  <c r="BL84" i="18"/>
  <c r="BL85" i="18"/>
  <c r="BL86" i="18"/>
  <c r="BL87" i="18"/>
  <c r="BL88" i="18"/>
  <c r="BL89" i="18"/>
  <c r="BL90" i="18"/>
  <c r="BL91" i="18"/>
  <c r="BL92" i="18"/>
  <c r="BL93" i="18"/>
  <c r="BL94" i="18"/>
  <c r="BL95" i="18"/>
  <c r="BL96" i="18"/>
  <c r="BL97" i="18"/>
  <c r="BL98" i="18"/>
  <c r="BL99" i="18"/>
  <c r="BL100" i="18"/>
  <c r="BL101" i="18"/>
  <c r="BL102" i="18"/>
  <c r="BL103" i="18"/>
  <c r="BL4" i="18"/>
  <c r="CL4" i="18"/>
  <c r="CL5" i="18"/>
  <c r="CL6" i="18"/>
  <c r="CL7" i="18"/>
  <c r="CL8" i="18"/>
  <c r="CL9" i="18"/>
  <c r="CL10" i="18"/>
  <c r="CL11" i="18"/>
  <c r="CL12" i="18"/>
  <c r="CL13" i="18"/>
  <c r="CL14" i="18"/>
  <c r="CL15" i="18"/>
  <c r="CL16" i="18"/>
  <c r="CL17" i="18"/>
  <c r="CL18" i="18"/>
  <c r="CL19" i="18"/>
  <c r="CL20" i="18"/>
  <c r="CL21" i="18"/>
  <c r="CL22" i="18"/>
  <c r="CL23" i="18"/>
  <c r="CL24" i="18"/>
  <c r="CL25" i="18"/>
  <c r="CL26" i="18"/>
  <c r="DI5" i="18"/>
  <c r="DH103" i="18"/>
  <c r="DG103" i="18"/>
  <c r="DF103" i="18"/>
  <c r="DE103" i="18"/>
  <c r="DD103" i="18"/>
  <c r="DC103" i="18"/>
  <c r="DH102" i="18"/>
  <c r="DG102" i="18"/>
  <c r="DF102" i="18"/>
  <c r="DE102" i="18"/>
  <c r="DD102" i="18"/>
  <c r="DC102" i="18"/>
  <c r="DH101" i="18"/>
  <c r="DG101" i="18"/>
  <c r="DF101" i="18"/>
  <c r="DE101" i="18"/>
  <c r="DD101" i="18"/>
  <c r="DC101" i="18"/>
  <c r="DH100" i="18"/>
  <c r="DG100" i="18"/>
  <c r="DF100" i="18"/>
  <c r="DE100" i="18"/>
  <c r="DD100" i="18"/>
  <c r="DC100" i="18"/>
  <c r="DH99" i="18"/>
  <c r="DG99" i="18"/>
  <c r="DF99" i="18"/>
  <c r="DE99" i="18"/>
  <c r="DD99" i="18"/>
  <c r="DC99" i="18"/>
  <c r="DH98" i="18"/>
  <c r="DG98" i="18"/>
  <c r="DF98" i="18"/>
  <c r="DE98" i="18"/>
  <c r="DD98" i="18"/>
  <c r="DC98" i="18"/>
  <c r="DH97" i="18"/>
  <c r="DG97" i="18"/>
  <c r="DF97" i="18"/>
  <c r="DE97" i="18"/>
  <c r="DD97" i="18"/>
  <c r="DC97" i="18"/>
  <c r="DH96" i="18"/>
  <c r="DG96" i="18"/>
  <c r="DF96" i="18"/>
  <c r="DE96" i="18"/>
  <c r="DD96" i="18"/>
  <c r="DC96" i="18"/>
  <c r="DH95" i="18"/>
  <c r="DG95" i="18"/>
  <c r="DF95" i="18"/>
  <c r="DE95" i="18"/>
  <c r="DD95" i="18"/>
  <c r="DC95" i="18"/>
  <c r="DH94" i="18"/>
  <c r="DG94" i="18"/>
  <c r="DF94" i="18"/>
  <c r="DE94" i="18"/>
  <c r="DD94" i="18"/>
  <c r="DC94" i="18"/>
  <c r="DH93" i="18"/>
  <c r="DG93" i="18"/>
  <c r="DF93" i="18"/>
  <c r="DE93" i="18"/>
  <c r="DD93" i="18"/>
  <c r="DC93" i="18"/>
  <c r="DH92" i="18"/>
  <c r="DG92" i="18"/>
  <c r="DF92" i="18"/>
  <c r="DE92" i="18"/>
  <c r="DD92" i="18"/>
  <c r="DC92" i="18"/>
  <c r="DH91" i="18"/>
  <c r="DG91" i="18"/>
  <c r="DF91" i="18"/>
  <c r="DE91" i="18"/>
  <c r="DD91" i="18"/>
  <c r="DC91" i="18"/>
  <c r="DH90" i="18"/>
  <c r="DG90" i="18"/>
  <c r="DF90" i="18"/>
  <c r="DE90" i="18"/>
  <c r="DD90" i="18"/>
  <c r="DC90" i="18"/>
  <c r="DH89" i="18"/>
  <c r="DG89" i="18"/>
  <c r="DF89" i="18"/>
  <c r="DE89" i="18"/>
  <c r="DD89" i="18"/>
  <c r="DC89" i="18"/>
  <c r="DH88" i="18"/>
  <c r="DG88" i="18"/>
  <c r="DF88" i="18"/>
  <c r="DE88" i="18"/>
  <c r="DD88" i="18"/>
  <c r="DC88" i="18"/>
  <c r="DH87" i="18"/>
  <c r="DG87" i="18"/>
  <c r="DF87" i="18"/>
  <c r="DE87" i="18"/>
  <c r="DD87" i="18"/>
  <c r="DC87" i="18"/>
  <c r="DH86" i="18"/>
  <c r="DG86" i="18"/>
  <c r="DF86" i="18"/>
  <c r="DE86" i="18"/>
  <c r="DD86" i="18"/>
  <c r="DC86" i="18"/>
  <c r="DH85" i="18"/>
  <c r="DG85" i="18"/>
  <c r="DF85" i="18"/>
  <c r="DE85" i="18"/>
  <c r="DD85" i="18"/>
  <c r="DC85" i="18"/>
  <c r="DH84" i="18"/>
  <c r="DG84" i="18"/>
  <c r="DF84" i="18"/>
  <c r="DE84" i="18"/>
  <c r="DD84" i="18"/>
  <c r="DC84" i="18"/>
  <c r="DH83" i="18"/>
  <c r="DG83" i="18"/>
  <c r="DF83" i="18"/>
  <c r="DI83" i="18" s="1"/>
  <c r="DE83" i="18"/>
  <c r="DD83" i="18"/>
  <c r="DC83" i="18"/>
  <c r="DH82" i="18"/>
  <c r="DG82" i="18"/>
  <c r="DF82" i="18"/>
  <c r="DE82" i="18"/>
  <c r="DD82" i="18"/>
  <c r="DC82" i="18"/>
  <c r="DH81" i="18"/>
  <c r="DG81" i="18"/>
  <c r="DF81" i="18"/>
  <c r="DE81" i="18"/>
  <c r="DD81" i="18"/>
  <c r="DC81" i="18"/>
  <c r="DH80" i="18"/>
  <c r="DG80" i="18"/>
  <c r="DF80" i="18"/>
  <c r="DE80" i="18"/>
  <c r="DD80" i="18"/>
  <c r="DC80" i="18"/>
  <c r="DH79" i="18"/>
  <c r="DG79" i="18"/>
  <c r="DF79" i="18"/>
  <c r="DI79" i="18" s="1"/>
  <c r="DE79" i="18"/>
  <c r="DD79" i="18"/>
  <c r="DC79" i="18"/>
  <c r="DH78" i="18"/>
  <c r="DG78" i="18"/>
  <c r="DF78" i="18"/>
  <c r="DE78" i="18"/>
  <c r="DD78" i="18"/>
  <c r="DC78" i="18"/>
  <c r="DH77" i="18"/>
  <c r="DG77" i="18"/>
  <c r="DF77" i="18"/>
  <c r="DE77" i="18"/>
  <c r="DD77" i="18"/>
  <c r="DC77" i="18"/>
  <c r="DH76" i="18"/>
  <c r="DG76" i="18"/>
  <c r="DF76" i="18"/>
  <c r="DE76" i="18"/>
  <c r="DD76" i="18"/>
  <c r="DC76" i="18"/>
  <c r="DH75" i="18"/>
  <c r="DG75" i="18"/>
  <c r="DF75" i="18"/>
  <c r="DE75" i="18"/>
  <c r="DD75" i="18"/>
  <c r="DC75" i="18"/>
  <c r="DH74" i="18"/>
  <c r="DG74" i="18"/>
  <c r="DF74" i="18"/>
  <c r="DE74" i="18"/>
  <c r="DD74" i="18"/>
  <c r="DC74" i="18"/>
  <c r="DH73" i="18"/>
  <c r="DG73" i="18"/>
  <c r="DF73" i="18"/>
  <c r="DE73" i="18"/>
  <c r="DD73" i="18"/>
  <c r="DC73" i="18"/>
  <c r="DH72" i="18"/>
  <c r="DG72" i="18"/>
  <c r="DF72" i="18"/>
  <c r="DE72" i="18"/>
  <c r="DD72" i="18"/>
  <c r="DC72" i="18"/>
  <c r="DH71" i="18"/>
  <c r="DG71" i="18"/>
  <c r="DF71" i="18"/>
  <c r="DE71" i="18"/>
  <c r="DD71" i="18"/>
  <c r="DC71" i="18"/>
  <c r="DH70" i="18"/>
  <c r="DG70" i="18"/>
  <c r="DF70" i="18"/>
  <c r="DE70" i="18"/>
  <c r="DD70" i="18"/>
  <c r="DC70" i="18"/>
  <c r="DH69" i="18"/>
  <c r="DG69" i="18"/>
  <c r="DF69" i="18"/>
  <c r="DI69" i="18" s="1"/>
  <c r="DE69" i="18"/>
  <c r="DD69" i="18"/>
  <c r="DC69" i="18"/>
  <c r="DH68" i="18"/>
  <c r="DG68" i="18"/>
  <c r="DF68" i="18"/>
  <c r="DE68" i="18"/>
  <c r="DD68" i="18"/>
  <c r="DC68" i="18"/>
  <c r="DH67" i="18"/>
  <c r="DG67" i="18"/>
  <c r="DF67" i="18"/>
  <c r="DE67" i="18"/>
  <c r="DD67" i="18"/>
  <c r="DC67" i="18"/>
  <c r="DH66" i="18"/>
  <c r="DG66" i="18"/>
  <c r="DF66" i="18"/>
  <c r="DE66" i="18"/>
  <c r="DD66" i="18"/>
  <c r="DC66" i="18"/>
  <c r="DH65" i="18"/>
  <c r="DG65" i="18"/>
  <c r="DF65" i="18"/>
  <c r="DE65" i="18"/>
  <c r="DD65" i="18"/>
  <c r="DC65" i="18"/>
  <c r="DH64" i="18"/>
  <c r="DG64" i="18"/>
  <c r="DF64" i="18"/>
  <c r="DE64" i="18"/>
  <c r="DD64" i="18"/>
  <c r="DC64" i="18"/>
  <c r="DH63" i="18"/>
  <c r="DG63" i="18"/>
  <c r="DF63" i="18"/>
  <c r="DE63" i="18"/>
  <c r="DD63" i="18"/>
  <c r="DC63" i="18"/>
  <c r="DH62" i="18"/>
  <c r="DG62" i="18"/>
  <c r="DF62" i="18"/>
  <c r="DE62" i="18"/>
  <c r="DD62" i="18"/>
  <c r="DC62" i="18"/>
  <c r="DH61" i="18"/>
  <c r="DG61" i="18"/>
  <c r="DF61" i="18"/>
  <c r="DI61" i="18" s="1"/>
  <c r="DE61" i="18"/>
  <c r="DD61" i="18"/>
  <c r="DC61" i="18"/>
  <c r="DH60" i="18"/>
  <c r="DG60" i="18"/>
  <c r="DF60" i="18"/>
  <c r="DE60" i="18"/>
  <c r="DD60" i="18"/>
  <c r="DC60" i="18"/>
  <c r="DH59" i="18"/>
  <c r="DG59" i="18"/>
  <c r="DF59" i="18"/>
  <c r="DE59" i="18"/>
  <c r="DD59" i="18"/>
  <c r="DC59" i="18"/>
  <c r="DH58" i="18"/>
  <c r="DG58" i="18"/>
  <c r="DF58" i="18"/>
  <c r="DE58" i="18"/>
  <c r="DD58" i="18"/>
  <c r="DC58" i="18"/>
  <c r="DH57" i="18"/>
  <c r="DG57" i="18"/>
  <c r="DF57" i="18"/>
  <c r="DE57" i="18"/>
  <c r="DD57" i="18"/>
  <c r="DC57" i="18"/>
  <c r="DH56" i="18"/>
  <c r="DG56" i="18"/>
  <c r="DF56" i="18"/>
  <c r="DE56" i="18"/>
  <c r="DD56" i="18"/>
  <c r="DC56" i="18"/>
  <c r="DH55" i="18"/>
  <c r="DG55" i="18"/>
  <c r="DF55" i="18"/>
  <c r="DI55" i="18" s="1"/>
  <c r="DE55" i="18"/>
  <c r="DD55" i="18"/>
  <c r="DC55" i="18"/>
  <c r="DH54" i="18"/>
  <c r="DG54" i="18"/>
  <c r="DF54" i="18"/>
  <c r="DE54" i="18"/>
  <c r="DD54" i="18"/>
  <c r="DC54" i="18"/>
  <c r="DH53" i="18"/>
  <c r="DG53" i="18"/>
  <c r="DF53" i="18"/>
  <c r="DI53" i="18" s="1"/>
  <c r="DE53" i="18"/>
  <c r="DD53" i="18"/>
  <c r="DC53" i="18"/>
  <c r="DH52" i="18"/>
  <c r="DG52" i="18"/>
  <c r="DF52" i="18"/>
  <c r="DE52" i="18"/>
  <c r="DD52" i="18"/>
  <c r="DC52" i="18"/>
  <c r="DH51" i="18"/>
  <c r="DG51" i="18"/>
  <c r="DF51" i="18"/>
  <c r="DE51" i="18"/>
  <c r="DD51" i="18"/>
  <c r="DC51" i="18"/>
  <c r="DH50" i="18"/>
  <c r="DG50" i="18"/>
  <c r="DF50" i="18"/>
  <c r="DE50" i="18"/>
  <c r="DD50" i="18"/>
  <c r="DC50" i="18"/>
  <c r="DH49" i="18"/>
  <c r="DG49" i="18"/>
  <c r="DF49" i="18"/>
  <c r="DE49" i="18"/>
  <c r="DD49" i="18"/>
  <c r="DC49" i="18"/>
  <c r="DH48" i="18"/>
  <c r="DG48" i="18"/>
  <c r="DF48" i="18"/>
  <c r="DE48" i="18"/>
  <c r="DD48" i="18"/>
  <c r="DC48" i="18"/>
  <c r="DH47" i="18"/>
  <c r="DG47" i="18"/>
  <c r="DF47" i="18"/>
  <c r="DE47" i="18"/>
  <c r="DD47" i="18"/>
  <c r="DC47" i="18"/>
  <c r="DH46" i="18"/>
  <c r="DI46" i="18" s="1"/>
  <c r="DG46" i="18"/>
  <c r="DF46" i="18"/>
  <c r="DE46" i="18"/>
  <c r="DD46" i="18"/>
  <c r="DC46" i="18"/>
  <c r="DH45" i="18"/>
  <c r="DG45" i="18"/>
  <c r="DF45" i="18"/>
  <c r="DI45" i="18" s="1"/>
  <c r="DE45" i="18"/>
  <c r="DD45" i="18"/>
  <c r="DC45" i="18"/>
  <c r="DH44" i="18"/>
  <c r="DG44" i="18"/>
  <c r="DF44" i="18"/>
  <c r="DE44" i="18"/>
  <c r="DD44" i="18"/>
  <c r="DC44" i="18"/>
  <c r="DH43" i="18"/>
  <c r="DG43" i="18"/>
  <c r="DF43" i="18"/>
  <c r="DE43" i="18"/>
  <c r="DD43" i="18"/>
  <c r="DC43" i="18"/>
  <c r="DH42" i="18"/>
  <c r="DG42" i="18"/>
  <c r="DF42" i="18"/>
  <c r="DE42" i="18"/>
  <c r="DD42" i="18"/>
  <c r="DC42" i="18"/>
  <c r="DH41" i="18"/>
  <c r="DG41" i="18"/>
  <c r="DF41" i="18"/>
  <c r="DE41" i="18"/>
  <c r="DD41" i="18"/>
  <c r="DC41" i="18"/>
  <c r="DH40" i="18"/>
  <c r="DG40" i="18"/>
  <c r="DF40" i="18"/>
  <c r="DE40" i="18"/>
  <c r="DD40" i="18"/>
  <c r="DC40" i="18"/>
  <c r="DH39" i="18"/>
  <c r="DG39" i="18"/>
  <c r="DF39" i="18"/>
  <c r="DE39" i="18"/>
  <c r="DD39" i="18"/>
  <c r="DC39" i="18"/>
  <c r="DH38" i="18"/>
  <c r="DG38" i="18"/>
  <c r="DF38" i="18"/>
  <c r="DE38" i="18"/>
  <c r="DD38" i="18"/>
  <c r="DC38" i="18"/>
  <c r="DH37" i="18"/>
  <c r="DG37" i="18"/>
  <c r="DF37" i="18"/>
  <c r="DI37" i="18" s="1"/>
  <c r="DE37" i="18"/>
  <c r="DD37" i="18"/>
  <c r="DC37" i="18"/>
  <c r="DH36" i="18"/>
  <c r="DG36" i="18"/>
  <c r="DF36" i="18"/>
  <c r="DE36" i="18"/>
  <c r="DD36" i="18"/>
  <c r="DC36" i="18"/>
  <c r="DH35" i="18"/>
  <c r="DG35" i="18"/>
  <c r="DF35" i="18"/>
  <c r="DE35" i="18"/>
  <c r="DD35" i="18"/>
  <c r="DC35" i="18"/>
  <c r="DH34" i="18"/>
  <c r="DG34" i="18"/>
  <c r="DF34" i="18"/>
  <c r="DE34" i="18"/>
  <c r="DD34" i="18"/>
  <c r="DC34" i="18"/>
  <c r="DH33" i="18"/>
  <c r="DG33" i="18"/>
  <c r="DF33" i="18"/>
  <c r="DE33" i="18"/>
  <c r="DD33" i="18"/>
  <c r="DC33" i="18"/>
  <c r="DH32" i="18"/>
  <c r="DG32" i="18"/>
  <c r="DF32" i="18"/>
  <c r="DE32" i="18"/>
  <c r="DD32" i="18"/>
  <c r="DC32" i="18"/>
  <c r="DH31" i="18"/>
  <c r="DG31" i="18"/>
  <c r="DF31" i="18"/>
  <c r="DE31" i="18"/>
  <c r="DD31" i="18"/>
  <c r="DC31" i="18"/>
  <c r="DH30" i="18"/>
  <c r="DG30" i="18"/>
  <c r="DF30" i="18"/>
  <c r="DE30" i="18"/>
  <c r="DD30" i="18"/>
  <c r="DC30" i="18"/>
  <c r="DH29" i="18"/>
  <c r="DG29" i="18"/>
  <c r="DF29" i="18"/>
  <c r="DE29" i="18"/>
  <c r="DD29" i="18"/>
  <c r="DC29" i="18"/>
  <c r="DH28" i="18"/>
  <c r="DG28" i="18"/>
  <c r="DF28" i="18"/>
  <c r="DE28" i="18"/>
  <c r="DD28" i="18"/>
  <c r="DC28" i="18"/>
  <c r="DH27" i="18"/>
  <c r="DG27" i="18"/>
  <c r="DF27" i="18"/>
  <c r="DI27" i="18" s="1"/>
  <c r="DE27" i="18"/>
  <c r="DD27" i="18"/>
  <c r="DC27" i="18"/>
  <c r="DH26" i="18"/>
  <c r="DG26" i="18"/>
  <c r="DF26" i="18"/>
  <c r="DE26" i="18"/>
  <c r="DD26" i="18"/>
  <c r="DC26" i="18"/>
  <c r="DH25" i="18"/>
  <c r="DG25" i="18"/>
  <c r="DF25" i="18"/>
  <c r="DE25" i="18"/>
  <c r="DD25" i="18"/>
  <c r="DC25" i="18"/>
  <c r="DH24" i="18"/>
  <c r="DG24" i="18"/>
  <c r="DF24" i="18"/>
  <c r="DE24" i="18"/>
  <c r="DD24" i="18"/>
  <c r="DC24" i="18"/>
  <c r="DH23" i="18"/>
  <c r="DG23" i="18"/>
  <c r="DF23" i="18"/>
  <c r="DE23" i="18"/>
  <c r="DD23" i="18"/>
  <c r="DC23" i="18"/>
  <c r="DH22" i="18"/>
  <c r="DG22" i="18"/>
  <c r="DF22" i="18"/>
  <c r="DE22" i="18"/>
  <c r="DD22" i="18"/>
  <c r="DC22" i="18"/>
  <c r="DH21" i="18"/>
  <c r="DG21" i="18"/>
  <c r="DF21" i="18"/>
  <c r="DE21" i="18"/>
  <c r="DD21" i="18"/>
  <c r="DC21" i="18"/>
  <c r="DH20" i="18"/>
  <c r="DG20" i="18"/>
  <c r="DF20" i="18"/>
  <c r="DE20" i="18"/>
  <c r="DD20" i="18"/>
  <c r="DC20" i="18"/>
  <c r="DH19" i="18"/>
  <c r="DG19" i="18"/>
  <c r="DF19" i="18"/>
  <c r="DE19" i="18"/>
  <c r="DD19" i="18"/>
  <c r="DC19" i="18"/>
  <c r="DH18" i="18"/>
  <c r="DG18" i="18"/>
  <c r="DF18" i="18"/>
  <c r="DE18" i="18"/>
  <c r="DD18" i="18"/>
  <c r="DC18" i="18"/>
  <c r="DH17" i="18"/>
  <c r="DG17" i="18"/>
  <c r="DF17" i="18"/>
  <c r="DE17" i="18"/>
  <c r="DD17" i="18"/>
  <c r="DC17" i="18"/>
  <c r="DH16" i="18"/>
  <c r="DG16" i="18"/>
  <c r="DF16" i="18"/>
  <c r="DE16" i="18"/>
  <c r="DD16" i="18"/>
  <c r="DC16" i="18"/>
  <c r="DH15" i="18"/>
  <c r="DG15" i="18"/>
  <c r="DF15" i="18"/>
  <c r="DE15" i="18"/>
  <c r="DD15" i="18"/>
  <c r="DC15" i="18"/>
  <c r="DH14" i="18"/>
  <c r="DG14" i="18"/>
  <c r="DF14" i="18"/>
  <c r="DE14" i="18"/>
  <c r="DD14" i="18"/>
  <c r="DC14" i="18"/>
  <c r="DH13" i="18"/>
  <c r="DG13" i="18"/>
  <c r="DF13" i="18"/>
  <c r="DE13" i="18"/>
  <c r="DD13" i="18"/>
  <c r="DC13" i="18"/>
  <c r="DH12" i="18"/>
  <c r="DG12" i="18"/>
  <c r="DF12" i="18"/>
  <c r="DE12" i="18"/>
  <c r="DD12" i="18"/>
  <c r="DC12" i="18"/>
  <c r="DH11" i="18"/>
  <c r="DG11" i="18"/>
  <c r="DF11" i="18"/>
  <c r="DE11" i="18"/>
  <c r="DD11" i="18"/>
  <c r="DC11" i="18"/>
  <c r="DH10" i="18"/>
  <c r="DG10" i="18"/>
  <c r="DF10" i="18"/>
  <c r="DE10" i="18"/>
  <c r="DD10" i="18"/>
  <c r="DC10" i="18"/>
  <c r="DH9" i="18"/>
  <c r="DG9" i="18"/>
  <c r="DF9" i="18"/>
  <c r="DE9" i="18"/>
  <c r="DD9" i="18"/>
  <c r="DC9" i="18"/>
  <c r="DH8" i="18"/>
  <c r="DG8" i="18"/>
  <c r="DF8" i="18"/>
  <c r="DE8" i="18"/>
  <c r="DD8" i="18"/>
  <c r="DC8" i="18"/>
  <c r="DH7" i="18"/>
  <c r="DG7" i="18"/>
  <c r="DF7" i="18"/>
  <c r="DE7" i="18"/>
  <c r="DD7" i="18"/>
  <c r="DC7" i="18"/>
  <c r="DH6" i="18"/>
  <c r="DG6" i="18"/>
  <c r="DF6" i="18"/>
  <c r="DE6" i="18"/>
  <c r="DD6" i="18"/>
  <c r="DC6" i="18"/>
  <c r="DH5" i="18"/>
  <c r="DG5" i="18"/>
  <c r="DF5" i="18"/>
  <c r="DE5" i="18"/>
  <c r="DD5" i="18"/>
  <c r="DC5" i="18"/>
  <c r="DH4" i="18"/>
  <c r="DG4" i="18"/>
  <c r="DF4" i="18"/>
  <c r="DE4" i="18"/>
  <c r="DD4" i="18"/>
  <c r="DC4" i="18"/>
  <c r="CM5" i="18"/>
  <c r="CM6" i="18"/>
  <c r="CM7" i="18"/>
  <c r="CM8" i="18"/>
  <c r="CM9" i="18"/>
  <c r="CM10" i="18"/>
  <c r="CM11" i="18"/>
  <c r="CM12" i="18"/>
  <c r="CM13" i="18"/>
  <c r="CM14" i="18"/>
  <c r="CM15" i="18"/>
  <c r="CM16" i="18"/>
  <c r="CM17" i="18"/>
  <c r="CM18" i="18"/>
  <c r="CM19" i="18"/>
  <c r="CM20" i="18"/>
  <c r="CM21" i="18"/>
  <c r="CM22" i="18"/>
  <c r="CM23" i="18"/>
  <c r="CM24" i="18"/>
  <c r="CM25" i="18"/>
  <c r="CM26" i="18"/>
  <c r="CM27" i="18"/>
  <c r="CM28" i="18"/>
  <c r="CM29" i="18"/>
  <c r="CM30" i="18"/>
  <c r="CM31" i="18"/>
  <c r="CM32" i="18"/>
  <c r="CM33" i="18"/>
  <c r="CM34" i="18"/>
  <c r="CM35" i="18"/>
  <c r="CM36" i="18"/>
  <c r="CM37" i="18"/>
  <c r="CM38" i="18"/>
  <c r="CM39" i="18"/>
  <c r="CM40" i="18"/>
  <c r="CM41" i="18"/>
  <c r="CM42" i="18"/>
  <c r="CM43" i="18"/>
  <c r="CM44" i="18"/>
  <c r="CM45" i="18"/>
  <c r="CM46" i="18"/>
  <c r="CM47" i="18"/>
  <c r="CM48" i="18"/>
  <c r="CM49" i="18"/>
  <c r="CM50" i="18"/>
  <c r="CM51" i="18"/>
  <c r="CM52" i="18"/>
  <c r="CM53" i="18"/>
  <c r="CM54" i="18"/>
  <c r="CM55" i="18"/>
  <c r="CM56" i="18"/>
  <c r="CM57" i="18"/>
  <c r="CM58" i="18"/>
  <c r="CM59" i="18"/>
  <c r="CM60" i="18"/>
  <c r="CM61" i="18"/>
  <c r="CM62" i="18"/>
  <c r="CM63" i="18"/>
  <c r="CM64" i="18"/>
  <c r="CM65" i="18"/>
  <c r="CM66" i="18"/>
  <c r="CM67" i="18"/>
  <c r="CM68" i="18"/>
  <c r="CM69" i="18"/>
  <c r="CM70" i="18"/>
  <c r="CM71" i="18"/>
  <c r="CM72" i="18"/>
  <c r="CM73" i="18"/>
  <c r="CM74" i="18"/>
  <c r="CM75" i="18"/>
  <c r="CM76" i="18"/>
  <c r="CM77" i="18"/>
  <c r="CM78" i="18"/>
  <c r="CM79" i="18"/>
  <c r="CM80" i="18"/>
  <c r="CM81" i="18"/>
  <c r="CM82" i="18"/>
  <c r="CM83" i="18"/>
  <c r="CM84" i="18"/>
  <c r="CM85" i="18"/>
  <c r="CM86" i="18"/>
  <c r="CM87" i="18"/>
  <c r="CM88" i="18"/>
  <c r="CM89" i="18"/>
  <c r="CM90" i="18"/>
  <c r="CM91" i="18"/>
  <c r="CM92" i="18"/>
  <c r="CM93" i="18"/>
  <c r="CM94" i="18"/>
  <c r="CM95" i="18"/>
  <c r="CM96" i="18"/>
  <c r="CM97" i="18"/>
  <c r="CM98" i="18"/>
  <c r="CM99" i="18"/>
  <c r="CM100" i="18"/>
  <c r="CM101" i="18"/>
  <c r="CM102" i="18"/>
  <c r="CM103" i="18"/>
  <c r="CM4" i="18"/>
  <c r="DI21" i="18" l="1"/>
  <c r="DI44" i="18"/>
  <c r="DI64" i="18"/>
  <c r="DI72" i="18"/>
  <c r="DI80" i="18"/>
  <c r="DI88" i="18"/>
  <c r="DI96" i="18"/>
  <c r="DI4" i="18"/>
  <c r="DI8" i="18"/>
  <c r="DI12" i="18"/>
  <c r="DI16" i="18"/>
  <c r="DI20" i="18"/>
  <c r="DI24" i="18"/>
  <c r="DI28" i="18"/>
  <c r="DI32" i="18"/>
  <c r="DI36" i="18"/>
  <c r="DI40" i="18"/>
  <c r="DI48" i="18"/>
  <c r="DI56" i="18"/>
  <c r="DI87" i="18"/>
  <c r="DI11" i="18"/>
  <c r="DI19" i="18"/>
  <c r="DI35" i="18"/>
  <c r="DI38" i="18"/>
  <c r="DI43" i="18"/>
  <c r="DI59" i="18"/>
  <c r="DI63" i="18"/>
  <c r="DI67" i="18"/>
  <c r="DI71" i="18"/>
  <c r="DI75" i="18"/>
  <c r="DI91" i="18"/>
  <c r="DI95" i="18"/>
  <c r="DI99" i="18"/>
  <c r="DI13" i="18"/>
  <c r="DI29" i="18"/>
  <c r="DI81" i="18"/>
  <c r="DI89" i="18"/>
  <c r="DI97" i="18"/>
  <c r="DI6" i="18"/>
  <c r="DI10" i="18"/>
  <c r="DI14" i="18"/>
  <c r="DI18" i="18"/>
  <c r="DI22" i="18"/>
  <c r="DI26" i="18"/>
  <c r="DI30" i="18"/>
  <c r="DI34" i="18"/>
  <c r="DI42" i="18"/>
  <c r="DI50" i="18"/>
  <c r="DI54" i="18"/>
  <c r="DI58" i="18"/>
  <c r="DI62" i="18"/>
  <c r="DI66" i="18"/>
  <c r="DI70" i="18"/>
  <c r="DI74" i="18"/>
  <c r="DI77" i="18"/>
  <c r="DI78" i="18"/>
  <c r="DI82" i="18"/>
  <c r="DI85" i="18"/>
  <c r="DI86" i="18"/>
  <c r="DI90" i="18"/>
  <c r="DI93" i="18"/>
  <c r="DI94" i="18"/>
  <c r="DI98" i="18"/>
  <c r="DI101" i="18"/>
  <c r="DI102" i="18"/>
  <c r="DI15" i="18"/>
  <c r="DI7" i="18"/>
  <c r="DI23" i="18"/>
  <c r="DI39" i="18"/>
  <c r="DI47" i="18"/>
  <c r="DI9" i="18"/>
  <c r="DI17" i="18"/>
  <c r="DI25" i="18"/>
  <c r="DI33" i="18"/>
  <c r="DI41" i="18"/>
  <c r="DI49" i="18"/>
  <c r="DI52" i="18"/>
  <c r="DI57" i="18"/>
  <c r="DI60" i="18"/>
  <c r="DI65" i="18"/>
  <c r="DI68" i="18"/>
  <c r="DI73" i="18"/>
  <c r="DI76" i="18"/>
  <c r="DI84" i="18"/>
  <c r="DI92" i="18"/>
  <c r="DI100" i="18"/>
  <c r="DI31" i="18"/>
  <c r="DI51" i="18"/>
  <c r="DI103" i="18"/>
  <c r="CO5" i="18" l="1"/>
  <c r="CO6" i="18"/>
  <c r="CO7" i="18"/>
  <c r="CO8" i="18"/>
  <c r="CO9" i="18"/>
  <c r="CO10" i="18"/>
  <c r="CO11" i="18"/>
  <c r="CO12" i="18"/>
  <c r="CO13" i="18"/>
  <c r="CO14" i="18"/>
  <c r="CO15" i="18"/>
  <c r="CO16" i="18"/>
  <c r="CO17" i="18"/>
  <c r="CO18" i="18"/>
  <c r="CO19" i="18"/>
  <c r="CO20" i="18"/>
  <c r="CO21" i="18"/>
  <c r="CO22" i="18"/>
  <c r="CO23" i="18"/>
  <c r="CO24" i="18"/>
  <c r="CO25" i="18"/>
  <c r="CO26" i="18"/>
  <c r="CO27" i="18"/>
  <c r="CO28" i="18"/>
  <c r="CO29" i="18"/>
  <c r="CO30" i="18"/>
  <c r="CO31" i="18"/>
  <c r="CO32" i="18"/>
  <c r="CO33" i="18"/>
  <c r="CO34" i="18"/>
  <c r="CO35" i="18"/>
  <c r="CO36" i="18"/>
  <c r="CO37" i="18"/>
  <c r="CO38" i="18"/>
  <c r="CO39" i="18"/>
  <c r="CO40" i="18"/>
  <c r="CO41" i="18"/>
  <c r="CO42" i="18"/>
  <c r="CO43" i="18"/>
  <c r="CO44" i="18"/>
  <c r="CO45" i="18"/>
  <c r="CO46" i="18"/>
  <c r="CO47" i="18"/>
  <c r="CO48" i="18"/>
  <c r="CO49" i="18"/>
  <c r="CO50" i="18"/>
  <c r="CO51" i="18"/>
  <c r="CO52" i="18"/>
  <c r="CO53" i="18"/>
  <c r="CO54" i="18"/>
  <c r="CO55" i="18"/>
  <c r="CO56" i="18"/>
  <c r="CO57" i="18"/>
  <c r="CO58" i="18"/>
  <c r="CO59" i="18"/>
  <c r="CO60" i="18"/>
  <c r="CO61" i="18"/>
  <c r="CO62" i="18"/>
  <c r="CO63" i="18"/>
  <c r="CO64" i="18"/>
  <c r="CO65" i="18"/>
  <c r="CO66" i="18"/>
  <c r="CO67" i="18"/>
  <c r="CO68" i="18"/>
  <c r="CO69" i="18"/>
  <c r="CO70" i="18"/>
  <c r="CO71" i="18"/>
  <c r="CO72" i="18"/>
  <c r="CO73" i="18"/>
  <c r="CO74" i="18"/>
  <c r="CO75" i="18"/>
  <c r="CO76" i="18"/>
  <c r="CO77" i="18"/>
  <c r="CO78" i="18"/>
  <c r="CO79" i="18"/>
  <c r="CO80" i="18"/>
  <c r="CO81" i="18"/>
  <c r="CO82" i="18"/>
  <c r="CO83" i="18"/>
  <c r="CO84" i="18"/>
  <c r="CO85" i="18"/>
  <c r="CO86" i="18"/>
  <c r="CO87" i="18"/>
  <c r="CO88" i="18"/>
  <c r="CO89" i="18"/>
  <c r="CO90" i="18"/>
  <c r="CO91" i="18"/>
  <c r="CO92" i="18"/>
  <c r="CO93" i="18"/>
  <c r="CO94" i="18"/>
  <c r="CO95" i="18"/>
  <c r="CO96" i="18"/>
  <c r="CO97" i="18"/>
  <c r="CO98" i="18"/>
  <c r="CO99" i="18"/>
  <c r="CO100" i="18"/>
  <c r="CO101" i="18"/>
  <c r="CO102" i="18"/>
  <c r="CO103" i="18"/>
  <c r="CO4" i="18"/>
  <c r="CN5" i="18"/>
  <c r="CN6" i="18"/>
  <c r="CN7" i="18"/>
  <c r="CN8" i="18"/>
  <c r="CN9" i="18"/>
  <c r="CN10" i="18"/>
  <c r="CN11" i="18"/>
  <c r="CN12" i="18"/>
  <c r="CN13" i="18"/>
  <c r="CN14" i="18"/>
  <c r="CN15" i="18"/>
  <c r="CN16" i="18"/>
  <c r="CN17" i="18"/>
  <c r="CN18" i="18"/>
  <c r="CN19" i="18"/>
  <c r="CN20" i="18"/>
  <c r="CN21" i="18"/>
  <c r="CN22" i="18"/>
  <c r="CN23" i="18"/>
  <c r="CN24" i="18"/>
  <c r="CN25" i="18"/>
  <c r="CN26" i="18"/>
  <c r="CN27" i="18"/>
  <c r="CN28" i="18"/>
  <c r="CN29" i="18"/>
  <c r="CN30" i="18"/>
  <c r="CN31" i="18"/>
  <c r="CN32" i="18"/>
  <c r="CN33" i="18"/>
  <c r="CN34" i="18"/>
  <c r="CN35" i="18"/>
  <c r="CN36" i="18"/>
  <c r="CN37" i="18"/>
  <c r="CN38" i="18"/>
  <c r="CN39" i="18"/>
  <c r="CN40" i="18"/>
  <c r="CN41" i="18"/>
  <c r="CN42" i="18"/>
  <c r="CN43" i="18"/>
  <c r="CN44" i="18"/>
  <c r="CN45" i="18"/>
  <c r="CN46" i="18"/>
  <c r="CN47" i="18"/>
  <c r="CN48" i="18"/>
  <c r="CN49" i="18"/>
  <c r="CN50" i="18"/>
  <c r="CN51" i="18"/>
  <c r="CN52" i="18"/>
  <c r="CN53" i="18"/>
  <c r="CN54" i="18"/>
  <c r="CN55" i="18"/>
  <c r="CN56" i="18"/>
  <c r="CN57" i="18"/>
  <c r="CN58" i="18"/>
  <c r="CN59" i="18"/>
  <c r="CN60" i="18"/>
  <c r="CN61" i="18"/>
  <c r="CN62" i="18"/>
  <c r="CN63" i="18"/>
  <c r="CN64" i="18"/>
  <c r="CN65" i="18"/>
  <c r="CN66" i="18"/>
  <c r="CN67" i="18"/>
  <c r="CN68" i="18"/>
  <c r="CN69" i="18"/>
  <c r="CN70" i="18"/>
  <c r="CN71" i="18"/>
  <c r="CN72" i="18"/>
  <c r="CN73" i="18"/>
  <c r="CN74" i="18"/>
  <c r="CN75" i="18"/>
  <c r="CN76" i="18"/>
  <c r="CN77" i="18"/>
  <c r="CN78" i="18"/>
  <c r="CN79" i="18"/>
  <c r="CN80" i="18"/>
  <c r="CN81" i="18"/>
  <c r="CN82" i="18"/>
  <c r="CN83" i="18"/>
  <c r="CN84" i="18"/>
  <c r="CN85" i="18"/>
  <c r="CN86" i="18"/>
  <c r="CN87" i="18"/>
  <c r="CN88" i="18"/>
  <c r="CN89" i="18"/>
  <c r="CN90" i="18"/>
  <c r="CN91" i="18"/>
  <c r="CN92" i="18"/>
  <c r="CN93" i="18"/>
  <c r="CN94" i="18"/>
  <c r="CN95" i="18"/>
  <c r="CN96" i="18"/>
  <c r="CN97" i="18"/>
  <c r="CN98" i="18"/>
  <c r="CN99" i="18"/>
  <c r="CN100" i="18"/>
  <c r="CN101" i="18"/>
  <c r="CN102" i="18"/>
  <c r="CN103" i="18"/>
  <c r="CN4" i="18"/>
  <c r="CQ103" i="18"/>
  <c r="CP103" i="18"/>
  <c r="CQ102" i="18"/>
  <c r="CP102" i="18"/>
  <c r="CQ101" i="18"/>
  <c r="CP101" i="18"/>
  <c r="CQ100" i="18"/>
  <c r="CP100" i="18"/>
  <c r="CQ99" i="18"/>
  <c r="CP99" i="18"/>
  <c r="CQ98" i="18"/>
  <c r="CP98" i="18"/>
  <c r="CQ97" i="18"/>
  <c r="CP97" i="18"/>
  <c r="CQ96" i="18"/>
  <c r="CP96" i="18"/>
  <c r="CQ95" i="18"/>
  <c r="CP95" i="18"/>
  <c r="CQ94" i="18"/>
  <c r="CP94" i="18"/>
  <c r="CQ93" i="18"/>
  <c r="CP93" i="18"/>
  <c r="CQ92" i="18"/>
  <c r="CP92" i="18"/>
  <c r="CQ91" i="18"/>
  <c r="CP91" i="18"/>
  <c r="CQ90" i="18"/>
  <c r="CP90" i="18"/>
  <c r="CQ89" i="18"/>
  <c r="CP89" i="18"/>
  <c r="CQ88" i="18"/>
  <c r="CP88" i="18"/>
  <c r="CQ87" i="18"/>
  <c r="CP87" i="18"/>
  <c r="CQ86" i="18"/>
  <c r="CP86" i="18"/>
  <c r="CQ85" i="18"/>
  <c r="CP85" i="18"/>
  <c r="CQ84" i="18"/>
  <c r="CP84" i="18"/>
  <c r="CQ83" i="18"/>
  <c r="CP83" i="18"/>
  <c r="CQ82" i="18"/>
  <c r="CP82" i="18"/>
  <c r="CQ81" i="18"/>
  <c r="CP81" i="18"/>
  <c r="CQ80" i="18"/>
  <c r="CP80" i="18"/>
  <c r="CQ79" i="18"/>
  <c r="CP79" i="18"/>
  <c r="CQ78" i="18"/>
  <c r="CP78" i="18"/>
  <c r="CQ77" i="18"/>
  <c r="CP77" i="18"/>
  <c r="CQ76" i="18"/>
  <c r="CP76" i="18"/>
  <c r="CQ75" i="18"/>
  <c r="CP75" i="18"/>
  <c r="CQ74" i="18"/>
  <c r="CP74" i="18"/>
  <c r="CQ73" i="18"/>
  <c r="CP73" i="18"/>
  <c r="CQ72" i="18"/>
  <c r="CP72" i="18"/>
  <c r="CQ71" i="18"/>
  <c r="CP71" i="18"/>
  <c r="CQ70" i="18"/>
  <c r="CP70" i="18"/>
  <c r="CQ69" i="18"/>
  <c r="CP69" i="18"/>
  <c r="CQ68" i="18"/>
  <c r="CP68" i="18"/>
  <c r="CQ67" i="18"/>
  <c r="CP67" i="18"/>
  <c r="CQ66" i="18"/>
  <c r="CP66" i="18"/>
  <c r="CQ65" i="18"/>
  <c r="CP65" i="18"/>
  <c r="CQ64" i="18"/>
  <c r="CP64" i="18"/>
  <c r="CQ63" i="18"/>
  <c r="CP63" i="18"/>
  <c r="CQ62" i="18"/>
  <c r="CP62" i="18"/>
  <c r="CQ61" i="18"/>
  <c r="CP61" i="18"/>
  <c r="CQ60" i="18"/>
  <c r="CP60" i="18"/>
  <c r="CQ59" i="18"/>
  <c r="CP59" i="18"/>
  <c r="CQ58" i="18"/>
  <c r="CP58" i="18"/>
  <c r="CQ57" i="18"/>
  <c r="CP57" i="18"/>
  <c r="CQ56" i="18"/>
  <c r="CP56" i="18"/>
  <c r="CQ55" i="18"/>
  <c r="CP55" i="18"/>
  <c r="CQ54" i="18"/>
  <c r="CP54" i="18"/>
  <c r="CQ53" i="18"/>
  <c r="CP53" i="18"/>
  <c r="CQ52" i="18"/>
  <c r="CP52" i="18"/>
  <c r="CQ51" i="18"/>
  <c r="CP51" i="18"/>
  <c r="CQ50" i="18"/>
  <c r="CP50" i="18"/>
  <c r="CQ49" i="18"/>
  <c r="CP49" i="18"/>
  <c r="CQ48" i="18"/>
  <c r="CP48" i="18"/>
  <c r="CQ47" i="18"/>
  <c r="CP47" i="18"/>
  <c r="CQ46" i="18"/>
  <c r="CP46" i="18"/>
  <c r="CQ45" i="18"/>
  <c r="CP45" i="18"/>
  <c r="CQ44" i="18"/>
  <c r="CP44" i="18"/>
  <c r="CQ43" i="18"/>
  <c r="CP43" i="18"/>
  <c r="CQ42" i="18"/>
  <c r="CP42" i="18"/>
  <c r="CQ41" i="18"/>
  <c r="CP41" i="18"/>
  <c r="CQ40" i="18"/>
  <c r="CP40" i="18"/>
  <c r="CQ39" i="18"/>
  <c r="CP39" i="18"/>
  <c r="CQ38" i="18"/>
  <c r="CP38" i="18"/>
  <c r="CQ37" i="18"/>
  <c r="CP37" i="18"/>
  <c r="CQ36" i="18"/>
  <c r="CP36" i="18"/>
  <c r="CQ35" i="18"/>
  <c r="CP35" i="18"/>
  <c r="CQ34" i="18"/>
  <c r="CP34" i="18"/>
  <c r="CQ33" i="18"/>
  <c r="CP33" i="18"/>
  <c r="CQ32" i="18"/>
  <c r="CP32" i="18"/>
  <c r="CQ31" i="18"/>
  <c r="CP31" i="18"/>
  <c r="CQ30" i="18"/>
  <c r="CP30" i="18"/>
  <c r="CQ29" i="18"/>
  <c r="CP29" i="18"/>
  <c r="CQ28" i="18"/>
  <c r="CP28" i="18"/>
  <c r="CQ27" i="18"/>
  <c r="CP27" i="18"/>
  <c r="CQ26" i="18"/>
  <c r="CP26" i="18"/>
  <c r="CQ25" i="18"/>
  <c r="CP25" i="18"/>
  <c r="CQ24" i="18"/>
  <c r="CP24" i="18"/>
  <c r="CQ23" i="18"/>
  <c r="CP23" i="18"/>
  <c r="CQ22" i="18"/>
  <c r="CP22" i="18"/>
  <c r="CQ21" i="18"/>
  <c r="CP21" i="18"/>
  <c r="CQ20" i="18"/>
  <c r="CP20" i="18"/>
  <c r="CQ19" i="18"/>
  <c r="CP19" i="18"/>
  <c r="CQ18" i="18"/>
  <c r="CP18" i="18"/>
  <c r="CQ17" i="18"/>
  <c r="CP17" i="18"/>
  <c r="CQ16" i="18"/>
  <c r="CP16" i="18"/>
  <c r="CQ15" i="18"/>
  <c r="CP15" i="18"/>
  <c r="CQ14" i="18"/>
  <c r="CP14" i="18"/>
  <c r="CQ13" i="18"/>
  <c r="CP13" i="18"/>
  <c r="CQ12" i="18"/>
  <c r="CP12" i="18"/>
  <c r="CQ11" i="18"/>
  <c r="CP11" i="18"/>
  <c r="CQ10" i="18"/>
  <c r="CP10" i="18"/>
  <c r="CQ9" i="18"/>
  <c r="CP9" i="18"/>
  <c r="CQ8" i="18"/>
  <c r="CP8" i="18"/>
  <c r="CQ7" i="18"/>
  <c r="CP7" i="18"/>
  <c r="CQ6" i="18"/>
  <c r="CP6" i="18"/>
  <c r="CQ5" i="18"/>
  <c r="CP5" i="18"/>
  <c r="CQ4" i="18"/>
  <c r="CP4" i="18"/>
  <c r="CL103" i="18"/>
  <c r="CL102" i="18"/>
  <c r="CL101" i="18"/>
  <c r="CL100" i="18"/>
  <c r="CL99" i="18"/>
  <c r="CL98" i="18"/>
  <c r="CL97" i="18"/>
  <c r="CL96" i="18"/>
  <c r="CL95" i="18"/>
  <c r="CL94" i="18"/>
  <c r="CL93" i="18"/>
  <c r="CL92" i="18"/>
  <c r="CL91" i="18"/>
  <c r="CL90" i="18"/>
  <c r="CL89" i="18"/>
  <c r="CL88" i="18"/>
  <c r="CL87" i="18"/>
  <c r="CL86" i="18"/>
  <c r="CL85" i="18"/>
  <c r="CL84" i="18"/>
  <c r="CL83" i="18"/>
  <c r="CL82" i="18"/>
  <c r="CL81" i="18"/>
  <c r="CL80" i="18"/>
  <c r="CL79" i="18"/>
  <c r="CL78" i="18"/>
  <c r="CL77" i="18"/>
  <c r="CL76" i="18"/>
  <c r="CL75" i="18"/>
  <c r="CL74" i="18"/>
  <c r="CL73" i="18"/>
  <c r="CL72" i="18"/>
  <c r="CL71" i="18"/>
  <c r="CL70" i="18"/>
  <c r="CL69" i="18"/>
  <c r="CL68" i="18"/>
  <c r="CL67" i="18"/>
  <c r="CL66" i="18"/>
  <c r="CL65" i="18"/>
  <c r="CL64" i="18"/>
  <c r="CL63" i="18"/>
  <c r="CL62" i="18"/>
  <c r="CL61" i="18"/>
  <c r="CL60" i="18"/>
  <c r="CL59" i="18"/>
  <c r="CL58" i="18"/>
  <c r="CL57" i="18"/>
  <c r="CL56" i="18"/>
  <c r="CL55" i="18"/>
  <c r="CL54" i="18"/>
  <c r="CL53" i="18"/>
  <c r="CL52" i="18"/>
  <c r="CL51" i="18"/>
  <c r="CL50" i="18"/>
  <c r="CL49" i="18"/>
  <c r="CL48" i="18"/>
  <c r="CL47" i="18"/>
  <c r="CL46" i="18"/>
  <c r="CL45" i="18"/>
  <c r="CL44" i="18"/>
  <c r="CL43" i="18"/>
  <c r="CL42" i="18"/>
  <c r="CL41" i="18"/>
  <c r="CL40" i="18"/>
  <c r="CL39" i="18"/>
  <c r="CL38" i="18"/>
  <c r="CL37" i="18"/>
  <c r="CL36" i="18"/>
  <c r="CL35" i="18"/>
  <c r="CL34" i="18"/>
  <c r="CL33" i="18"/>
  <c r="CL32" i="18"/>
  <c r="CL31" i="18"/>
  <c r="CL30" i="18"/>
  <c r="CL29" i="18"/>
  <c r="CL28" i="18"/>
  <c r="CL27" i="18"/>
  <c r="BY5" i="18" l="1"/>
  <c r="BY6" i="18"/>
  <c r="BY7" i="18"/>
  <c r="BY8" i="18"/>
  <c r="BY9" i="18"/>
  <c r="BY10" i="18"/>
  <c r="BY11" i="18"/>
  <c r="BY12" i="18"/>
  <c r="BY13" i="18"/>
  <c r="BY14" i="18"/>
  <c r="BY15" i="18"/>
  <c r="BY16" i="18"/>
  <c r="BY17" i="18"/>
  <c r="BY18" i="18"/>
  <c r="BY19" i="18"/>
  <c r="BY20" i="18"/>
  <c r="BY21" i="18"/>
  <c r="BY22" i="18"/>
  <c r="BY23" i="18"/>
  <c r="BY24" i="18"/>
  <c r="BY25" i="18"/>
  <c r="BY26" i="18"/>
  <c r="BY27" i="18"/>
  <c r="BY28" i="18"/>
  <c r="BY29" i="18"/>
  <c r="BY30" i="18"/>
  <c r="BY31" i="18"/>
  <c r="BY32" i="18"/>
  <c r="BY33" i="18"/>
  <c r="BY34" i="18"/>
  <c r="BY35" i="18"/>
  <c r="BY36" i="18"/>
  <c r="BY37" i="18"/>
  <c r="BY38" i="18"/>
  <c r="BY39" i="18"/>
  <c r="BY40" i="18"/>
  <c r="BY41" i="18"/>
  <c r="BY42" i="18"/>
  <c r="BY43" i="18"/>
  <c r="BY44" i="18"/>
  <c r="BY45" i="18"/>
  <c r="BY46" i="18"/>
  <c r="BY47" i="18"/>
  <c r="BY48" i="18"/>
  <c r="BY49" i="18"/>
  <c r="BY50" i="18"/>
  <c r="BY51" i="18"/>
  <c r="BY52" i="18"/>
  <c r="BY53" i="18"/>
  <c r="BY54" i="18"/>
  <c r="BY55" i="18"/>
  <c r="BY56" i="18"/>
  <c r="BY57" i="18"/>
  <c r="BY58" i="18"/>
  <c r="BY59" i="18"/>
  <c r="BY60" i="18"/>
  <c r="BY61" i="18"/>
  <c r="BY62" i="18"/>
  <c r="BY63" i="18"/>
  <c r="BY64" i="18"/>
  <c r="BY65" i="18"/>
  <c r="BY66" i="18"/>
  <c r="BY67" i="18"/>
  <c r="BY68" i="18"/>
  <c r="BY69" i="18"/>
  <c r="BY70" i="18"/>
  <c r="BY71" i="18"/>
  <c r="BY72" i="18"/>
  <c r="BY73" i="18"/>
  <c r="BY74" i="18"/>
  <c r="BY75" i="18"/>
  <c r="BY76" i="18"/>
  <c r="BY77" i="18"/>
  <c r="BY78" i="18"/>
  <c r="BY79" i="18"/>
  <c r="BY80" i="18"/>
  <c r="BY81" i="18"/>
  <c r="BY82" i="18"/>
  <c r="BY83" i="18"/>
  <c r="BY84" i="18"/>
  <c r="BY85" i="18"/>
  <c r="BY86" i="18"/>
  <c r="BY87" i="18"/>
  <c r="BY88" i="18"/>
  <c r="BY89" i="18"/>
  <c r="BY90" i="18"/>
  <c r="BY91" i="18"/>
  <c r="BY92" i="18"/>
  <c r="BY93" i="18"/>
  <c r="BY94" i="18"/>
  <c r="BY95" i="18"/>
  <c r="BY96" i="18"/>
  <c r="BY97" i="18"/>
  <c r="BY98" i="18"/>
  <c r="BY99" i="18"/>
  <c r="BY100" i="18"/>
  <c r="BY101" i="18"/>
  <c r="BY102" i="18"/>
  <c r="BY103" i="18"/>
  <c r="BY4" i="18"/>
  <c r="BW5" i="18"/>
  <c r="BX5" i="18" s="1"/>
  <c r="BW6" i="18"/>
  <c r="BX6" i="18" s="1"/>
  <c r="BW7" i="18"/>
  <c r="BX7" i="18" s="1"/>
  <c r="BW8" i="18"/>
  <c r="BX8" i="18" s="1"/>
  <c r="BW9" i="18"/>
  <c r="BW10" i="18"/>
  <c r="BX10" i="18" s="1"/>
  <c r="BW11" i="18"/>
  <c r="BX11" i="18" s="1"/>
  <c r="BW12" i="18"/>
  <c r="BX12" i="18" s="1"/>
  <c r="BW13" i="18"/>
  <c r="BX13" i="18" s="1"/>
  <c r="BW14" i="18"/>
  <c r="BX14" i="18" s="1"/>
  <c r="BW15" i="18"/>
  <c r="BX15" i="18" s="1"/>
  <c r="BW16" i="18"/>
  <c r="BX16" i="18" s="1"/>
  <c r="BW17" i="18"/>
  <c r="BW18" i="18"/>
  <c r="BX18" i="18" s="1"/>
  <c r="BW19" i="18"/>
  <c r="BX19" i="18" s="1"/>
  <c r="BW20" i="18"/>
  <c r="BX20" i="18" s="1"/>
  <c r="BW21" i="18"/>
  <c r="BW22" i="18"/>
  <c r="BX22" i="18" s="1"/>
  <c r="BW23" i="18"/>
  <c r="BX23" i="18" s="1"/>
  <c r="BW24" i="18"/>
  <c r="BX24" i="18" s="1"/>
  <c r="BW25" i="18"/>
  <c r="BX25" i="18" s="1"/>
  <c r="BW26" i="18"/>
  <c r="BW27" i="18"/>
  <c r="BX27" i="18" s="1"/>
  <c r="BW28" i="18"/>
  <c r="BX28" i="18" s="1"/>
  <c r="BW29" i="18"/>
  <c r="BX29" i="18" s="1"/>
  <c r="BW30" i="18"/>
  <c r="BX30" i="18" s="1"/>
  <c r="BW31" i="18"/>
  <c r="BX31" i="18" s="1"/>
  <c r="BW32" i="18"/>
  <c r="BX32" i="18" s="1"/>
  <c r="BW33" i="18"/>
  <c r="BW34" i="18"/>
  <c r="BW35" i="18"/>
  <c r="BX35" i="18" s="1"/>
  <c r="BW36" i="18"/>
  <c r="BX36" i="18" s="1"/>
  <c r="BW37" i="18"/>
  <c r="BX37" i="18" s="1"/>
  <c r="BW38" i="18"/>
  <c r="BX38" i="18" s="1"/>
  <c r="BW39" i="18"/>
  <c r="BX39" i="18" s="1"/>
  <c r="BW40" i="18"/>
  <c r="BX40" i="18" s="1"/>
  <c r="BW41" i="18"/>
  <c r="BW42" i="18"/>
  <c r="BX42" i="18" s="1"/>
  <c r="BW43" i="18"/>
  <c r="BX43" i="18" s="1"/>
  <c r="BW44" i="18"/>
  <c r="BX44" i="18" s="1"/>
  <c r="BW45" i="18"/>
  <c r="BX45" i="18" s="1"/>
  <c r="BW46" i="18"/>
  <c r="BX46" i="18" s="1"/>
  <c r="BW47" i="18"/>
  <c r="BX47" i="18" s="1"/>
  <c r="BW48" i="18"/>
  <c r="BX48" i="18" s="1"/>
  <c r="BW49" i="18"/>
  <c r="BW50" i="18"/>
  <c r="BX50" i="18" s="1"/>
  <c r="BW51" i="18"/>
  <c r="BX51" i="18" s="1"/>
  <c r="BW52" i="18"/>
  <c r="BX52" i="18" s="1"/>
  <c r="BW53" i="18"/>
  <c r="BX53" i="18" s="1"/>
  <c r="BW54" i="18"/>
  <c r="BX54" i="18" s="1"/>
  <c r="BW55" i="18"/>
  <c r="BX55" i="18" s="1"/>
  <c r="BW56" i="18"/>
  <c r="BX56" i="18" s="1"/>
  <c r="BW57" i="18"/>
  <c r="BW58" i="18"/>
  <c r="BW59" i="18"/>
  <c r="BX59" i="18" s="1"/>
  <c r="BW60" i="18"/>
  <c r="BX60" i="18" s="1"/>
  <c r="BW61" i="18"/>
  <c r="BX61" i="18" s="1"/>
  <c r="BW62" i="18"/>
  <c r="BX62" i="18" s="1"/>
  <c r="BW63" i="18"/>
  <c r="BX63" i="18" s="1"/>
  <c r="BW64" i="18"/>
  <c r="BX64" i="18" s="1"/>
  <c r="BW65" i="18"/>
  <c r="BX65" i="18" s="1"/>
  <c r="BW66" i="18"/>
  <c r="BW67" i="18"/>
  <c r="BX67" i="18" s="1"/>
  <c r="BW68" i="18"/>
  <c r="BX68" i="18" s="1"/>
  <c r="BW69" i="18"/>
  <c r="BX69" i="18" s="1"/>
  <c r="BW70" i="18"/>
  <c r="BX70" i="18" s="1"/>
  <c r="BW71" i="18"/>
  <c r="BX71" i="18" s="1"/>
  <c r="BW72" i="18"/>
  <c r="BX72" i="18" s="1"/>
  <c r="BW73" i="18"/>
  <c r="BW74" i="18"/>
  <c r="BX74" i="18" s="1"/>
  <c r="BW75" i="18"/>
  <c r="BX75" i="18" s="1"/>
  <c r="BW76" i="18"/>
  <c r="BX76" i="18" s="1"/>
  <c r="BW77" i="18"/>
  <c r="BX77" i="18" s="1"/>
  <c r="BW78" i="18"/>
  <c r="BX78" i="18" s="1"/>
  <c r="BW79" i="18"/>
  <c r="BX79" i="18" s="1"/>
  <c r="BW80" i="18"/>
  <c r="BX80" i="18" s="1"/>
  <c r="BW81" i="18"/>
  <c r="BW82" i="18"/>
  <c r="BX82" i="18" s="1"/>
  <c r="BW83" i="18"/>
  <c r="BX83" i="18" s="1"/>
  <c r="BW84" i="18"/>
  <c r="BW85" i="18"/>
  <c r="BX85" i="18" s="1"/>
  <c r="BW86" i="18"/>
  <c r="BX86" i="18" s="1"/>
  <c r="BW87" i="18"/>
  <c r="BX87" i="18" s="1"/>
  <c r="BW88" i="18"/>
  <c r="BX88" i="18" s="1"/>
  <c r="BW89" i="18"/>
  <c r="BW90" i="18"/>
  <c r="BW91" i="18"/>
  <c r="BX91" i="18" s="1"/>
  <c r="BW92" i="18"/>
  <c r="BX92" i="18" s="1"/>
  <c r="BW93" i="18"/>
  <c r="BX93" i="18" s="1"/>
  <c r="BW94" i="18"/>
  <c r="BX94" i="18" s="1"/>
  <c r="BW95" i="18"/>
  <c r="BX95" i="18" s="1"/>
  <c r="BW96" i="18"/>
  <c r="BX96" i="18" s="1"/>
  <c r="BW97" i="18"/>
  <c r="BW98" i="18"/>
  <c r="BW99" i="18"/>
  <c r="BX99" i="18" s="1"/>
  <c r="BW100" i="18"/>
  <c r="BX100" i="18" s="1"/>
  <c r="BW101" i="18"/>
  <c r="BX101" i="18" s="1"/>
  <c r="BW102" i="18"/>
  <c r="BX102" i="18" s="1"/>
  <c r="BW103" i="18"/>
  <c r="BX103" i="18" s="1"/>
  <c r="BW4" i="18"/>
  <c r="BX4" i="18" s="1"/>
  <c r="BZ5" i="18"/>
  <c r="BZ6" i="18"/>
  <c r="BZ7" i="18"/>
  <c r="BZ8" i="18"/>
  <c r="BZ9" i="18"/>
  <c r="BZ10" i="18"/>
  <c r="BZ11" i="18"/>
  <c r="BZ12" i="18"/>
  <c r="BZ13" i="18"/>
  <c r="BZ14" i="18"/>
  <c r="BZ15" i="18"/>
  <c r="BZ16" i="18"/>
  <c r="BZ17" i="18"/>
  <c r="BZ18" i="18"/>
  <c r="BZ19" i="18"/>
  <c r="BZ20" i="18"/>
  <c r="BZ21" i="18"/>
  <c r="BZ22" i="18"/>
  <c r="BZ23" i="18"/>
  <c r="BZ24" i="18"/>
  <c r="BZ25" i="18"/>
  <c r="BZ26" i="18"/>
  <c r="BZ27" i="18"/>
  <c r="BZ28" i="18"/>
  <c r="BZ29" i="18"/>
  <c r="BZ30" i="18"/>
  <c r="BZ31" i="18"/>
  <c r="BZ32" i="18"/>
  <c r="BZ33" i="18"/>
  <c r="BZ34" i="18"/>
  <c r="BZ35" i="18"/>
  <c r="BZ36" i="18"/>
  <c r="BZ37" i="18"/>
  <c r="BZ38" i="18"/>
  <c r="BZ39" i="18"/>
  <c r="BZ40" i="18"/>
  <c r="BZ41" i="18"/>
  <c r="BZ42" i="18"/>
  <c r="BZ43" i="18"/>
  <c r="BZ44" i="18"/>
  <c r="BZ45" i="18"/>
  <c r="BZ46" i="18"/>
  <c r="BZ47" i="18"/>
  <c r="BZ48" i="18"/>
  <c r="BZ49" i="18"/>
  <c r="BZ50" i="18"/>
  <c r="BZ51" i="18"/>
  <c r="BZ52" i="18"/>
  <c r="BZ53" i="18"/>
  <c r="BZ54" i="18"/>
  <c r="BZ55" i="18"/>
  <c r="BZ56" i="18"/>
  <c r="BZ57" i="18"/>
  <c r="BZ58" i="18"/>
  <c r="BZ59" i="18"/>
  <c r="BZ60" i="18"/>
  <c r="BZ61" i="18"/>
  <c r="BZ62" i="18"/>
  <c r="BZ63" i="18"/>
  <c r="BZ64" i="18"/>
  <c r="BZ65" i="18"/>
  <c r="BZ66" i="18"/>
  <c r="BZ67" i="18"/>
  <c r="BZ68" i="18"/>
  <c r="BZ69" i="18"/>
  <c r="BZ70" i="18"/>
  <c r="BZ71" i="18"/>
  <c r="BZ72" i="18"/>
  <c r="BZ73" i="18"/>
  <c r="BZ74" i="18"/>
  <c r="BZ75" i="18"/>
  <c r="BZ76" i="18"/>
  <c r="BZ77" i="18"/>
  <c r="BZ78" i="18"/>
  <c r="BZ79" i="18"/>
  <c r="BZ80" i="18"/>
  <c r="BZ81" i="18"/>
  <c r="BZ82" i="18"/>
  <c r="BZ83" i="18"/>
  <c r="BZ84" i="18"/>
  <c r="BZ85" i="18"/>
  <c r="BZ86" i="18"/>
  <c r="BZ87" i="18"/>
  <c r="BZ88" i="18"/>
  <c r="BZ89" i="18"/>
  <c r="BZ90" i="18"/>
  <c r="BZ91" i="18"/>
  <c r="BZ92" i="18"/>
  <c r="BZ93" i="18"/>
  <c r="BZ94" i="18"/>
  <c r="BZ95" i="18"/>
  <c r="BZ96" i="18"/>
  <c r="BZ97" i="18"/>
  <c r="BZ98" i="18"/>
  <c r="BZ99" i="18"/>
  <c r="BZ100" i="18"/>
  <c r="BZ101" i="18"/>
  <c r="BZ102" i="18"/>
  <c r="BZ103" i="18"/>
  <c r="BZ4" i="18"/>
  <c r="BV103" i="18"/>
  <c r="BV102" i="18"/>
  <c r="BV101" i="18"/>
  <c r="BV100" i="18"/>
  <c r="BV99" i="18"/>
  <c r="BX98" i="18"/>
  <c r="BV98" i="18"/>
  <c r="BX97" i="18"/>
  <c r="BV97" i="18"/>
  <c r="BV96" i="18"/>
  <c r="BV95" i="18"/>
  <c r="BV94" i="18"/>
  <c r="BV93" i="18"/>
  <c r="BV92" i="18"/>
  <c r="BV91" i="18"/>
  <c r="BX90" i="18"/>
  <c r="BV90" i="18"/>
  <c r="BX89" i="18"/>
  <c r="BV89" i="18"/>
  <c r="BV88" i="18"/>
  <c r="BV87" i="18"/>
  <c r="BV86" i="18"/>
  <c r="BV85" i="18"/>
  <c r="BX84" i="18"/>
  <c r="BV84" i="18"/>
  <c r="BV83" i="18"/>
  <c r="BV82" i="18"/>
  <c r="BX81" i="18"/>
  <c r="BV81" i="18"/>
  <c r="BV80" i="18"/>
  <c r="BV79" i="18"/>
  <c r="BV78" i="18"/>
  <c r="BV77" i="18"/>
  <c r="BV76" i="18"/>
  <c r="BV75" i="18"/>
  <c r="BV74" i="18"/>
  <c r="BX73" i="18"/>
  <c r="BV73" i="18"/>
  <c r="BV72" i="18"/>
  <c r="BV71" i="18"/>
  <c r="BV70" i="18"/>
  <c r="BV69" i="18"/>
  <c r="BV68" i="18"/>
  <c r="BV67" i="18"/>
  <c r="BX66" i="18"/>
  <c r="BV66" i="18"/>
  <c r="BV65" i="18"/>
  <c r="BV64" i="18"/>
  <c r="BV63" i="18"/>
  <c r="BV62" i="18"/>
  <c r="BV61" i="18"/>
  <c r="BV60" i="18"/>
  <c r="BV59" i="18"/>
  <c r="BX58" i="18"/>
  <c r="BV58" i="18"/>
  <c r="BX57" i="18"/>
  <c r="BV57" i="18"/>
  <c r="BV56" i="18"/>
  <c r="BV55" i="18"/>
  <c r="BV54" i="18"/>
  <c r="BV53" i="18"/>
  <c r="BV52" i="18"/>
  <c r="BV51" i="18"/>
  <c r="BV50" i="18"/>
  <c r="BX49" i="18"/>
  <c r="BV49" i="18"/>
  <c r="BV48" i="18"/>
  <c r="BV47" i="18"/>
  <c r="BV46" i="18"/>
  <c r="BV45" i="18"/>
  <c r="BV44" i="18"/>
  <c r="BV43" i="18"/>
  <c r="BV42" i="18"/>
  <c r="BX41" i="18"/>
  <c r="BV41" i="18"/>
  <c r="BV40" i="18"/>
  <c r="BV39" i="18"/>
  <c r="BV38" i="18"/>
  <c r="BV37" i="18"/>
  <c r="BV36" i="18"/>
  <c r="BV35" i="18"/>
  <c r="BX34" i="18"/>
  <c r="BV34" i="18"/>
  <c r="BX33" i="18"/>
  <c r="BV33" i="18"/>
  <c r="BV32" i="18"/>
  <c r="BV31" i="18"/>
  <c r="BV30" i="18"/>
  <c r="BV29" i="18"/>
  <c r="BV28" i="18"/>
  <c r="BV27" i="18"/>
  <c r="BX26" i="18"/>
  <c r="BV26" i="18"/>
  <c r="BV25" i="18"/>
  <c r="BV24" i="18"/>
  <c r="BX21" i="18"/>
  <c r="BX17" i="18"/>
  <c r="BX9" i="18"/>
  <c r="AX5" i="18"/>
  <c r="AX6" i="18"/>
  <c r="AX7" i="18"/>
  <c r="AX8" i="18"/>
  <c r="AX9" i="18"/>
  <c r="AX10" i="18"/>
  <c r="AX11" i="18"/>
  <c r="AX12" i="18"/>
  <c r="AX13" i="18"/>
  <c r="AX14" i="18"/>
  <c r="AX15" i="18"/>
  <c r="AX16" i="18"/>
  <c r="AX17" i="18"/>
  <c r="AX18" i="18"/>
  <c r="AX19" i="18"/>
  <c r="AX20" i="18"/>
  <c r="AX21" i="18"/>
  <c r="AX22" i="18"/>
  <c r="AX23" i="18"/>
  <c r="AX24" i="18"/>
  <c r="AX25" i="18"/>
  <c r="AX26" i="18"/>
  <c r="AX27" i="18"/>
  <c r="AX28" i="18"/>
  <c r="AX29" i="18"/>
  <c r="AX30" i="18"/>
  <c r="AX31" i="18"/>
  <c r="AX32" i="18"/>
  <c r="AX33" i="18"/>
  <c r="AX34" i="18"/>
  <c r="AX35" i="18"/>
  <c r="AX36" i="18"/>
  <c r="AX37" i="18"/>
  <c r="AX38" i="18"/>
  <c r="AX39" i="18"/>
  <c r="AX40" i="18"/>
  <c r="AX41" i="18"/>
  <c r="AX42" i="18"/>
  <c r="AX43" i="18"/>
  <c r="AX44" i="18"/>
  <c r="AX45" i="18"/>
  <c r="AX46" i="18"/>
  <c r="AX47" i="18"/>
  <c r="AX48" i="18"/>
  <c r="AX49" i="18"/>
  <c r="AX50" i="18"/>
  <c r="AX51" i="18"/>
  <c r="AX52" i="18"/>
  <c r="AX53" i="18"/>
  <c r="AX54" i="18"/>
  <c r="AX55" i="18"/>
  <c r="AX56" i="18"/>
  <c r="AX57" i="18"/>
  <c r="AX58" i="18"/>
  <c r="AX59" i="18"/>
  <c r="AX60" i="18"/>
  <c r="AX61" i="18"/>
  <c r="AX62" i="18"/>
  <c r="AX63" i="18"/>
  <c r="AX64" i="18"/>
  <c r="AX65" i="18"/>
  <c r="AX66" i="18"/>
  <c r="AX67" i="18"/>
  <c r="AX68" i="18"/>
  <c r="AX69" i="18"/>
  <c r="AX70" i="18"/>
  <c r="AX71" i="18"/>
  <c r="AX72" i="18"/>
  <c r="AX73" i="18"/>
  <c r="AX74" i="18"/>
  <c r="AX75" i="18"/>
  <c r="AX76" i="18"/>
  <c r="AX77" i="18"/>
  <c r="AX78" i="18"/>
  <c r="AX79" i="18"/>
  <c r="AX80" i="18"/>
  <c r="AX81" i="18"/>
  <c r="AX82" i="18"/>
  <c r="AX83" i="18"/>
  <c r="AX84" i="18"/>
  <c r="AX85" i="18"/>
  <c r="AX86" i="18"/>
  <c r="AX87" i="18"/>
  <c r="AX88" i="18"/>
  <c r="AX89" i="18"/>
  <c r="AX90" i="18"/>
  <c r="AX91" i="18"/>
  <c r="AX92" i="18"/>
  <c r="AX93" i="18"/>
  <c r="AX94" i="18"/>
  <c r="AX95" i="18"/>
  <c r="AX96" i="18"/>
  <c r="AX97" i="18"/>
  <c r="AX98" i="18"/>
  <c r="AX99" i="18"/>
  <c r="AX100" i="18"/>
  <c r="AX101" i="18"/>
  <c r="AX102" i="18"/>
  <c r="AX103" i="18"/>
  <c r="AX4" i="18"/>
  <c r="AK5" i="18" l="1"/>
  <c r="AK6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0" i="18"/>
  <c r="AK51" i="18"/>
  <c r="AK52" i="18"/>
  <c r="AK53" i="18"/>
  <c r="AK54" i="18"/>
  <c r="AK55" i="18"/>
  <c r="AK56" i="18"/>
  <c r="AK57" i="18"/>
  <c r="AK58" i="18"/>
  <c r="AK59" i="18"/>
  <c r="AK60" i="18"/>
  <c r="AK61" i="18"/>
  <c r="AK62" i="18"/>
  <c r="AK63" i="18"/>
  <c r="AK64" i="18"/>
  <c r="AK65" i="18"/>
  <c r="AK66" i="18"/>
  <c r="AK67" i="18"/>
  <c r="AK68" i="18"/>
  <c r="AK69" i="18"/>
  <c r="AK70" i="18"/>
  <c r="AK71" i="18"/>
  <c r="AK72" i="18"/>
  <c r="AK73" i="18"/>
  <c r="AK74" i="18"/>
  <c r="AK75" i="18"/>
  <c r="AK76" i="18"/>
  <c r="AK77" i="18"/>
  <c r="AK78" i="18"/>
  <c r="AK79" i="18"/>
  <c r="AK80" i="18"/>
  <c r="AK81" i="18"/>
  <c r="AK82" i="18"/>
  <c r="AK83" i="18"/>
  <c r="AK84" i="18"/>
  <c r="AK85" i="18"/>
  <c r="AK86" i="18"/>
  <c r="AK87" i="18"/>
  <c r="AK88" i="18"/>
  <c r="AK89" i="18"/>
  <c r="AK90" i="18"/>
  <c r="AK91" i="18"/>
  <c r="AK92" i="18"/>
  <c r="AK93" i="18"/>
  <c r="AK94" i="18"/>
  <c r="AK95" i="18"/>
  <c r="AK96" i="18"/>
  <c r="AK97" i="18"/>
  <c r="AK98" i="18"/>
  <c r="AK99" i="18"/>
  <c r="AK100" i="18"/>
  <c r="AK101" i="18"/>
  <c r="AK102" i="18"/>
  <c r="AK103" i="18"/>
  <c r="AK4" i="18"/>
  <c r="BA5" i="18" l="1"/>
  <c r="BA6" i="18"/>
  <c r="BA7" i="18"/>
  <c r="BA8" i="18"/>
  <c r="BA9" i="18"/>
  <c r="BA10" i="18"/>
  <c r="BA11" i="18"/>
  <c r="BA12" i="18"/>
  <c r="BA13" i="18"/>
  <c r="BA14" i="18"/>
  <c r="BA15" i="18"/>
  <c r="BA16" i="18"/>
  <c r="BA17" i="18"/>
  <c r="BA18" i="18"/>
  <c r="BA19" i="18"/>
  <c r="BA20" i="18"/>
  <c r="BA21" i="18"/>
  <c r="BA22" i="18"/>
  <c r="BA23" i="18"/>
  <c r="BA24" i="18"/>
  <c r="BA25" i="18"/>
  <c r="BA26" i="18"/>
  <c r="BA27" i="18"/>
  <c r="BA28" i="18"/>
  <c r="BA29" i="18"/>
  <c r="BA30" i="18"/>
  <c r="BA31" i="18"/>
  <c r="BA32" i="18"/>
  <c r="BA33" i="18"/>
  <c r="BA34" i="18"/>
  <c r="BA35" i="18"/>
  <c r="BA36" i="18"/>
  <c r="BA37" i="18"/>
  <c r="BA38" i="18"/>
  <c r="BA39" i="18"/>
  <c r="BA40" i="18"/>
  <c r="BA41" i="18"/>
  <c r="BA42" i="18"/>
  <c r="BA43" i="18"/>
  <c r="BA44" i="18"/>
  <c r="BA45" i="18"/>
  <c r="BA46" i="18"/>
  <c r="BA47" i="18"/>
  <c r="BA48" i="18"/>
  <c r="BA49" i="18"/>
  <c r="BA50" i="18"/>
  <c r="BA51" i="18"/>
  <c r="BA52" i="18"/>
  <c r="BA53" i="18"/>
  <c r="BA54" i="18"/>
  <c r="BA55" i="18"/>
  <c r="BA56" i="18"/>
  <c r="BA57" i="18"/>
  <c r="BA58" i="18"/>
  <c r="BA59" i="18"/>
  <c r="BA60" i="18"/>
  <c r="BA61" i="18"/>
  <c r="BA62" i="18"/>
  <c r="BA63" i="18"/>
  <c r="BA64" i="18"/>
  <c r="BA65" i="18"/>
  <c r="BA66" i="18"/>
  <c r="BA67" i="18"/>
  <c r="BA68" i="18"/>
  <c r="BA69" i="18"/>
  <c r="BA70" i="18"/>
  <c r="BA71" i="18"/>
  <c r="BA72" i="18"/>
  <c r="BA73" i="18"/>
  <c r="BA74" i="18"/>
  <c r="BA75" i="18"/>
  <c r="BA76" i="18"/>
  <c r="BA77" i="18"/>
  <c r="BA78" i="18"/>
  <c r="BA79" i="18"/>
  <c r="BA80" i="18"/>
  <c r="BA81" i="18"/>
  <c r="BA82" i="18"/>
  <c r="BA83" i="18"/>
  <c r="BA84" i="18"/>
  <c r="BA85" i="18"/>
  <c r="BA86" i="18"/>
  <c r="BA87" i="18"/>
  <c r="BA88" i="18"/>
  <c r="BA89" i="18"/>
  <c r="BA90" i="18"/>
  <c r="BA91" i="18"/>
  <c r="BA92" i="18"/>
  <c r="BA93" i="18"/>
  <c r="BA94" i="18"/>
  <c r="BA95" i="18"/>
  <c r="BA96" i="18"/>
  <c r="BA97" i="18"/>
  <c r="BA98" i="18"/>
  <c r="BA99" i="18"/>
  <c r="BA100" i="18"/>
  <c r="BA101" i="18"/>
  <c r="BA102" i="18"/>
  <c r="BA103" i="18"/>
  <c r="BA4" i="18"/>
  <c r="AZ103" i="18"/>
  <c r="AZ102" i="18"/>
  <c r="AZ101" i="18"/>
  <c r="AZ100" i="18"/>
  <c r="AZ99" i="18"/>
  <c r="AZ98" i="18"/>
  <c r="AZ97" i="18"/>
  <c r="AZ96" i="18"/>
  <c r="AZ95" i="18"/>
  <c r="AZ94" i="18"/>
  <c r="AZ93" i="18"/>
  <c r="AZ92" i="18"/>
  <c r="AZ91" i="18"/>
  <c r="AZ90" i="18"/>
  <c r="AZ89" i="18"/>
  <c r="AZ88" i="18"/>
  <c r="AZ87" i="18"/>
  <c r="AZ86" i="18"/>
  <c r="AZ85" i="18"/>
  <c r="AZ84" i="18"/>
  <c r="AZ83" i="18"/>
  <c r="AZ82" i="18"/>
  <c r="AZ81" i="18"/>
  <c r="AZ80" i="18"/>
  <c r="AZ79" i="18"/>
  <c r="AZ78" i="18"/>
  <c r="AZ77" i="18"/>
  <c r="AZ76" i="18"/>
  <c r="AZ75" i="18"/>
  <c r="AZ74" i="18"/>
  <c r="AZ73" i="18"/>
  <c r="AZ72" i="18"/>
  <c r="AZ71" i="18"/>
  <c r="AZ70" i="18"/>
  <c r="AZ69" i="18"/>
  <c r="AZ68" i="18"/>
  <c r="AZ67" i="18"/>
  <c r="AZ66" i="18"/>
  <c r="AZ65" i="18"/>
  <c r="AZ64" i="18"/>
  <c r="AZ63" i="18"/>
  <c r="AZ62" i="18"/>
  <c r="AZ61" i="18"/>
  <c r="AZ60" i="18"/>
  <c r="AZ59" i="18"/>
  <c r="AZ58" i="18"/>
  <c r="AZ57" i="18"/>
  <c r="AZ56" i="18"/>
  <c r="AZ55" i="18"/>
  <c r="AZ54" i="18"/>
  <c r="AZ53" i="18"/>
  <c r="AZ52" i="18"/>
  <c r="AZ51" i="18"/>
  <c r="AZ50" i="18"/>
  <c r="AZ49" i="18"/>
  <c r="AZ48" i="18"/>
  <c r="AZ47" i="18"/>
  <c r="AZ46" i="18"/>
  <c r="AZ45" i="18"/>
  <c r="AZ44" i="18"/>
  <c r="AZ43" i="18"/>
  <c r="AZ42" i="18"/>
  <c r="AZ41" i="18"/>
  <c r="AZ40" i="18"/>
  <c r="AZ39" i="18"/>
  <c r="AZ38" i="18"/>
  <c r="AZ37" i="18"/>
  <c r="AZ36" i="18"/>
  <c r="AZ35" i="18"/>
  <c r="AZ34" i="18"/>
  <c r="AZ33" i="18"/>
  <c r="AZ32" i="18"/>
  <c r="AZ31" i="18"/>
  <c r="AZ30" i="18"/>
  <c r="AZ29" i="18"/>
  <c r="AZ28" i="18"/>
  <c r="AZ27" i="18"/>
  <c r="AZ26" i="18"/>
  <c r="AZ25" i="18"/>
  <c r="AZ24" i="18"/>
  <c r="AZ23" i="18"/>
  <c r="AZ22" i="18"/>
  <c r="AZ21" i="18"/>
  <c r="AZ20" i="18"/>
  <c r="AZ19" i="18"/>
  <c r="AZ18" i="18"/>
  <c r="AZ17" i="18"/>
  <c r="AZ16" i="18"/>
  <c r="AZ15" i="18"/>
  <c r="AZ14" i="18"/>
  <c r="AZ13" i="18"/>
  <c r="AZ12" i="18"/>
  <c r="AZ11" i="18"/>
  <c r="AZ10" i="18"/>
  <c r="AZ9" i="18"/>
  <c r="AZ8" i="18"/>
  <c r="AZ7" i="18"/>
  <c r="AZ6" i="18"/>
  <c r="AZ5" i="18"/>
  <c r="AZ4" i="18"/>
  <c r="AA103" i="18" l="1"/>
  <c r="Z103" i="18"/>
  <c r="AA102" i="18"/>
  <c r="Z102" i="18"/>
  <c r="AA101" i="18"/>
  <c r="Z101" i="18"/>
  <c r="AA100" i="18"/>
  <c r="Z100" i="18"/>
  <c r="AA99" i="18"/>
  <c r="Z99" i="18"/>
  <c r="AA98" i="18"/>
  <c r="Z98" i="18"/>
  <c r="AA97" i="18"/>
  <c r="Z97" i="18"/>
  <c r="AA96" i="18"/>
  <c r="Z96" i="18"/>
  <c r="AA95" i="18"/>
  <c r="Z95" i="18"/>
  <c r="AA94" i="18"/>
  <c r="Z94" i="18"/>
  <c r="AA93" i="18"/>
  <c r="Z93" i="18"/>
  <c r="AA92" i="18"/>
  <c r="Z92" i="18"/>
  <c r="AA91" i="18"/>
  <c r="Z91" i="18"/>
  <c r="AA90" i="18"/>
  <c r="Z90" i="18"/>
  <c r="AA89" i="18"/>
  <c r="Z89" i="18"/>
  <c r="AA88" i="18"/>
  <c r="Z88" i="18"/>
  <c r="AA87" i="18"/>
  <c r="Z87" i="18"/>
  <c r="AA86" i="18"/>
  <c r="Z86" i="18"/>
  <c r="AA85" i="18"/>
  <c r="Z85" i="18"/>
  <c r="AA84" i="18"/>
  <c r="Z84" i="18"/>
  <c r="AA83" i="18"/>
  <c r="Z83" i="18"/>
  <c r="AA82" i="18"/>
  <c r="Z82" i="18"/>
  <c r="AA81" i="18"/>
  <c r="Z81" i="18"/>
  <c r="AA80" i="18"/>
  <c r="Z80" i="18"/>
  <c r="AA79" i="18"/>
  <c r="Z79" i="18"/>
  <c r="AA78" i="18"/>
  <c r="Z78" i="18"/>
  <c r="AA77" i="18"/>
  <c r="Z77" i="18"/>
  <c r="AA76" i="18"/>
  <c r="Z76" i="18"/>
  <c r="AA75" i="18"/>
  <c r="Z75" i="18"/>
  <c r="AA74" i="18"/>
  <c r="Z74" i="18"/>
  <c r="AA73" i="18"/>
  <c r="Z73" i="18"/>
  <c r="AA72" i="18"/>
  <c r="Z72" i="18"/>
  <c r="AA71" i="18"/>
  <c r="Z71" i="18"/>
  <c r="AA70" i="18"/>
  <c r="Z70" i="18"/>
  <c r="AA69" i="18"/>
  <c r="Z69" i="18"/>
  <c r="AA68" i="18"/>
  <c r="Z68" i="18"/>
  <c r="AA67" i="18"/>
  <c r="Z67" i="18"/>
  <c r="AA66" i="18"/>
  <c r="Z66" i="18"/>
  <c r="AA65" i="18"/>
  <c r="Z65" i="18"/>
  <c r="AA64" i="18"/>
  <c r="Z64" i="18"/>
  <c r="AA63" i="18"/>
  <c r="Z63" i="18"/>
  <c r="AA62" i="18"/>
  <c r="Z62" i="18"/>
  <c r="AA61" i="18"/>
  <c r="Z61" i="18"/>
  <c r="AA60" i="18"/>
  <c r="Z60" i="18"/>
  <c r="AA59" i="18"/>
  <c r="Z59" i="18"/>
  <c r="AA58" i="18"/>
  <c r="Z58" i="18"/>
  <c r="AA57" i="18"/>
  <c r="Z57" i="18"/>
  <c r="AA56" i="18"/>
  <c r="Z56" i="18"/>
  <c r="AA55" i="18"/>
  <c r="Z55" i="18"/>
  <c r="AA54" i="18"/>
  <c r="Z54" i="18"/>
  <c r="AA53" i="18"/>
  <c r="Z53" i="18"/>
  <c r="AA52" i="18"/>
  <c r="Z52" i="18"/>
  <c r="AA51" i="18"/>
  <c r="Z51" i="18"/>
  <c r="AA50" i="18"/>
  <c r="Z50" i="18"/>
  <c r="AA49" i="18"/>
  <c r="Z49" i="18"/>
  <c r="AA48" i="18"/>
  <c r="Z48" i="18"/>
  <c r="AA47" i="18"/>
  <c r="Z47" i="18"/>
  <c r="AA46" i="18"/>
  <c r="Z46" i="18"/>
  <c r="AA45" i="18"/>
  <c r="Z45" i="18"/>
  <c r="AA44" i="18"/>
  <c r="Z44" i="18"/>
  <c r="AA43" i="18"/>
  <c r="Z43" i="18"/>
  <c r="AA42" i="18"/>
  <c r="Z42" i="18"/>
  <c r="AA41" i="18"/>
  <c r="Z41" i="18"/>
  <c r="AA40" i="18"/>
  <c r="Z40" i="18"/>
  <c r="AA39" i="18"/>
  <c r="Z39" i="18"/>
  <c r="AA38" i="18"/>
  <c r="Z38" i="18"/>
  <c r="AA37" i="18"/>
  <c r="Z37" i="18"/>
  <c r="AA36" i="18"/>
  <c r="Z36" i="18"/>
  <c r="AA35" i="18"/>
  <c r="Z35" i="18"/>
  <c r="AA34" i="18"/>
  <c r="Z34" i="18"/>
  <c r="AA33" i="18"/>
  <c r="Z33" i="18"/>
  <c r="AA32" i="18"/>
  <c r="Z32" i="18"/>
  <c r="AA31" i="18"/>
  <c r="Z31" i="18"/>
  <c r="AA30" i="18"/>
  <c r="Z30" i="18"/>
  <c r="AA29" i="18"/>
  <c r="Z29" i="18"/>
  <c r="AA28" i="18"/>
  <c r="Z28" i="18"/>
  <c r="AA27" i="18"/>
  <c r="Z27" i="18"/>
  <c r="AA26" i="18"/>
  <c r="Z26" i="18"/>
  <c r="AA25" i="18"/>
  <c r="Z25" i="18"/>
  <c r="AA24" i="18"/>
  <c r="Z24" i="18"/>
  <c r="AA23" i="18"/>
  <c r="Z23" i="18"/>
  <c r="AA22" i="18"/>
  <c r="Z22" i="18"/>
  <c r="AA21" i="18"/>
  <c r="Z21" i="18"/>
  <c r="AA20" i="18"/>
  <c r="Z20" i="18"/>
  <c r="AA19" i="18"/>
  <c r="Z19" i="18"/>
  <c r="AA18" i="18"/>
  <c r="Z18" i="18"/>
  <c r="AA17" i="18"/>
  <c r="Z17" i="18"/>
  <c r="AA16" i="18"/>
  <c r="Z16" i="18"/>
  <c r="AA15" i="18"/>
  <c r="Z15" i="18"/>
  <c r="AA14" i="18"/>
  <c r="Z14" i="18"/>
  <c r="AA13" i="18"/>
  <c r="Z13" i="18"/>
  <c r="AA12" i="18"/>
  <c r="Z12" i="18"/>
  <c r="AA11" i="18"/>
  <c r="Z11" i="18"/>
  <c r="AA10" i="18"/>
  <c r="Z10" i="18"/>
  <c r="AA9" i="18"/>
  <c r="Z9" i="18"/>
  <c r="AA8" i="18"/>
  <c r="Z8" i="18"/>
  <c r="AA7" i="18"/>
  <c r="Z7" i="18"/>
  <c r="AA6" i="18"/>
  <c r="Z6" i="18"/>
  <c r="AA5" i="18"/>
  <c r="Z5" i="18"/>
  <c r="AA4" i="18"/>
  <c r="Z4" i="18"/>
</calcChain>
</file>

<file path=xl/sharedStrings.xml><?xml version="1.0" encoding="utf-8"?>
<sst xmlns="http://schemas.openxmlformats.org/spreadsheetml/2006/main" count="297" uniqueCount="64">
  <si>
    <t>Pink slip</t>
  </si>
  <si>
    <t>Sold?</t>
  </si>
  <si>
    <t>Price</t>
  </si>
  <si>
    <t>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</si>
  <si>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</si>
  <si>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</si>
  <si>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</si>
  <si>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</si>
  <si>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</si>
  <si>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</si>
  <si>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</si>
  <si>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</si>
  <si>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</si>
  <si>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</si>
  <si>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</si>
  <si>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</si>
  <si>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</si>
  <si>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</si>
  <si>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</si>
  <si>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</si>
  <si>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</si>
  <si>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P-value</t>
  </si>
  <si>
    <t>Lower 95%</t>
  </si>
  <si>
    <t>Upper 95%</t>
  </si>
  <si>
    <t xml:space="preserve">MODEL 1: Linear </t>
  </si>
  <si>
    <t>DEP VAR</t>
  </si>
  <si>
    <t>INDEP VARS</t>
  </si>
  <si>
    <t>SE</t>
  </si>
  <si>
    <t>Coef</t>
  </si>
  <si>
    <t>t</t>
  </si>
  <si>
    <t>Age2</t>
  </si>
  <si>
    <t>Original Variables</t>
  </si>
  <si>
    <t>Odometer</t>
  </si>
  <si>
    <t>1/Odometer</t>
  </si>
  <si>
    <t>MODEL 2: Squared Age and Inverse Odometer</t>
  </si>
  <si>
    <t>Ln(Odometer)</t>
  </si>
  <si>
    <t>Ln(Price)</t>
  </si>
  <si>
    <t>MODEL 4: Log-Log model</t>
  </si>
  <si>
    <t>INDEP VAR</t>
  </si>
  <si>
    <t>MODEL 5: Simple Linear Reg for Pink Slip</t>
  </si>
  <si>
    <t>(ADDITIONAL: Simple Linear Reg for Pink Slip)</t>
  </si>
  <si>
    <t>MODEL 6: Age in categorical form</t>
  </si>
  <si>
    <t>AgeCat2</t>
  </si>
  <si>
    <t>AgeCat3</t>
  </si>
  <si>
    <t>AgeCat4</t>
  </si>
  <si>
    <t>Lower 95.0%</t>
  </si>
  <si>
    <t>Upper 95.0%</t>
  </si>
  <si>
    <t>MODEL 7: Include interaction term</t>
  </si>
  <si>
    <t>Pinkslip*AgeCat4</t>
  </si>
  <si>
    <t>Pink slip * AgeCat4</t>
  </si>
  <si>
    <t>MODEL 8: Logistic regression</t>
  </si>
  <si>
    <t>Sold</t>
  </si>
  <si>
    <t>MODEL 3: Lin-Log model</t>
  </si>
  <si>
    <t>Price ($000s)</t>
  </si>
  <si>
    <t>Variable</t>
  </si>
  <si>
    <t>Estimate</t>
  </si>
  <si>
    <t>Std. Err.</t>
  </si>
  <si>
    <t>Zstat</t>
  </si>
  <si>
    <t>Odds Ratio</t>
  </si>
  <si>
    <t>95% Low. Lim.</t>
  </si>
  <si>
    <t>95% Up. Lim.</t>
  </si>
  <si>
    <r>
      <rPr>
        <b/>
        <sz val="11"/>
        <color theme="1"/>
        <rFont val="Calibri"/>
        <family val="2"/>
        <scheme val="minor"/>
      </rPr>
      <t xml:space="preserve">OUTPUT </t>
    </r>
    <r>
      <rPr>
        <sz val="11"/>
        <color theme="1"/>
        <rFont val="Calibri"/>
        <family val="2"/>
        <scheme val="minor"/>
      </rPr>
      <t>(NOT GENERATED BY EXCEL!)</t>
    </r>
  </si>
  <si>
    <t>Coefficients</t>
  </si>
  <si>
    <t>t 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</si>
</sst>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;\-&quot;$&quot;#,##0"/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"/>
    <numFmt numFmtId="166" formatCode="0.0000"/>
    <numFmt numFmtId="167" formatCode="#,##0.0"/>
    <numFmt numFmtId="168" formatCode="0.0"/>
    <numFmt numFmtId="169" formatCode="#,##0.000_ ;\-#,##0.000\ "/>
    <numFmt numFmtId="170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3" fontId="0" fillId="0" borderId="0" xfId="0" applyNumberFormat="1"/>
    <xf numFmtId="164" fontId="0" fillId="2" borderId="0" xfId="1" applyNumberFormat="1" applyFont="1" applyFill="1"/>
    <xf numFmtId="0" fontId="0" fillId="3" borderId="0" xfId="0" applyFill="1"/>
    <xf numFmtId="3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166" fontId="0" fillId="0" borderId="0" xfId="0" applyNumberFormat="1" applyFill="1" applyBorder="1" applyAlignment="1"/>
    <xf numFmtId="166" fontId="0" fillId="0" borderId="1" xfId="0" applyNumberFormat="1" applyFill="1" applyBorder="1" applyAlignment="1"/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1" fillId="0" borderId="0" xfId="0" applyFont="1" applyAlignment="1">
      <alignment horizontal="center"/>
    </xf>
    <xf numFmtId="167" fontId="0" fillId="3" borderId="0" xfId="0" applyNumberFormat="1" applyFill="1"/>
    <xf numFmtId="168" fontId="0" fillId="3" borderId="0" xfId="0" applyNumberFormat="1" applyFill="1" applyAlignment="1">
      <alignment horizontal="center"/>
    </xf>
    <xf numFmtId="165" fontId="0" fillId="3" borderId="0" xfId="0" applyNumberFormat="1" applyFill="1"/>
    <xf numFmtId="169" fontId="0" fillId="2" borderId="0" xfId="1" applyNumberFormat="1" applyFont="1" applyFill="1"/>
    <xf numFmtId="164" fontId="0" fillId="0" borderId="0" xfId="0" applyNumberFormat="1"/>
    <xf numFmtId="170" fontId="0" fillId="0" borderId="0" xfId="0" applyNumberFormat="1"/>
    <xf numFmtId="5" fontId="0" fillId="2" borderId="0" xfId="0" applyNumberFormat="1" applyFill="1"/>
    <xf numFmtId="164" fontId="0" fillId="2" borderId="0" xfId="0" applyNumberForma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/>
    <xf numFmtId="0" fontId="0" fillId="0" borderId="0" xfId="0" applyBorder="1"/>
    <xf numFmtId="169" fontId="0" fillId="0" borderId="0" xfId="1" applyNumberFormat="1" applyFont="1" applyFill="1"/>
    <xf numFmtId="0" fontId="0" fillId="0" borderId="0" xfId="0" applyFill="1"/>
    <xf numFmtId="165" fontId="0" fillId="0" borderId="0" xfId="0" applyNumberFormat="1" applyFill="1"/>
    <xf numFmtId="0" fontId="0" fillId="0" borderId="0" xfId="0" applyFill="1" applyBorder="1"/>
    <xf numFmtId="0" fontId="0" fillId="3" borderId="0" xfId="0" applyFill="1" applyBorder="1"/>
    <xf numFmtId="0" fontId="2" fillId="0" borderId="0" xfId="0" applyFont="1" applyFill="1" applyBorder="1" applyAlignment="1">
      <alignment horizontal="centerContinuous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3" borderId="0" xfId="0" applyNumberFormat="1" applyFill="1"/>
    <xf numFmtId="0" fontId="0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4E0A0A"/>
      <color rgb="FF512507"/>
      <color rgb="FF5C5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05"/>
  <sheetViews>
    <sheetView tabSelected="1" zoomScale="145" zoomScaleNormal="145" workbookViewId="0">
      <selection activeCell="I11" sqref="I11"/>
    </sheetView>
  </sheetViews>
  <sheetFormatPr defaultRowHeight="15" x14ac:dyDescent="0.25"/>
  <cols>
    <col min="2" max="2" width="10.85546875" customWidth="1"/>
    <col min="12" max="12" width="9.28515625" customWidth="1"/>
    <col min="14" max="14" width="17.28515625" customWidth="1"/>
    <col min="16" max="16" width="11.7109375" customWidth="1"/>
    <col min="17" max="17" width="10" bestFit="1" customWidth="1"/>
    <col min="18" max="18" width="9.7109375" customWidth="1"/>
    <col min="19" max="19" width="9.5703125" customWidth="1"/>
    <col min="20" max="22" width="12.5703125" customWidth="1"/>
    <col min="27" max="27" width="11.85546875" customWidth="1"/>
    <col min="28" max="28" width="3.7109375" customWidth="1"/>
    <col min="29" max="29" width="12.140625" customWidth="1"/>
    <col min="32" max="32" width="10.28515625" customWidth="1"/>
    <col min="33" max="33" width="10" customWidth="1"/>
    <col min="34" max="34" width="12.42578125" customWidth="1"/>
    <col min="35" max="35" width="11.140625" customWidth="1"/>
    <col min="36" max="36" width="7.28515625" customWidth="1"/>
    <col min="37" max="37" width="9.7109375" bestFit="1" customWidth="1"/>
    <col min="40" max="40" width="14" customWidth="1"/>
    <col min="41" max="41" width="3.140625" customWidth="1"/>
    <col min="42" max="42" width="16.5703125" customWidth="1"/>
    <col min="43" max="43" width="12" customWidth="1"/>
    <col min="47" max="47" width="12.7109375" customWidth="1"/>
    <col min="48" max="48" width="10" customWidth="1"/>
    <col min="53" max="53" width="13" customWidth="1"/>
    <col min="54" max="54" width="4.7109375" customWidth="1"/>
    <col min="55" max="55" width="13.85546875" customWidth="1"/>
    <col min="64" max="64" width="10.7109375" customWidth="1"/>
    <col min="65" max="65" width="5.5703125" customWidth="1"/>
    <col min="77" max="77" width="13.42578125" customWidth="1"/>
    <col min="79" max="79" width="6.140625" customWidth="1"/>
    <col min="80" max="80" width="14.85546875" customWidth="1"/>
    <col min="85" max="85" width="10.85546875" customWidth="1"/>
    <col min="86" max="89" width="10.140625" customWidth="1"/>
    <col min="97" max="97" width="13.28515625" customWidth="1"/>
    <col min="113" max="113" width="17.5703125" customWidth="1"/>
    <col min="115" max="115" width="19.140625" customWidth="1"/>
    <col min="126" max="126" width="12.140625" customWidth="1"/>
    <col min="129" max="129" width="13.7109375" customWidth="1"/>
  </cols>
  <sheetData>
    <row r="1" spans="1:136" x14ac:dyDescent="0.25">
      <c r="A1" s="1" t="s">
        <v>31</v>
      </c>
      <c r="J1" s="1" t="s">
        <v>24</v>
      </c>
      <c r="X1" s="1" t="s">
        <v>34</v>
      </c>
      <c r="AK1" s="1" t="s">
        <v>52</v>
      </c>
      <c r="AL1" s="1"/>
      <c r="AX1" s="1" t="s">
        <v>37</v>
      </c>
      <c r="BK1" s="1" t="s">
        <v>40</v>
      </c>
      <c r="BV1" s="1" t="s">
        <v>39</v>
      </c>
      <c r="CL1" s="1" t="s">
        <v>41</v>
      </c>
      <c r="DC1" s="1" t="s">
        <v>47</v>
      </c>
      <c r="DU1" s="1" t="s">
        <v>50</v>
      </c>
    </row>
    <row r="2" spans="1:136" ht="15" customHeight="1" x14ac:dyDescent="0.25">
      <c r="J2" s="12" t="s">
        <v>25</v>
      </c>
      <c r="K2" s="45" t="s">
        <v>26</v>
      </c>
      <c r="L2" s="45"/>
      <c r="X2" s="13" t="s">
        <v>25</v>
      </c>
      <c r="Y2" s="45" t="s">
        <v>26</v>
      </c>
      <c r="Z2" s="45"/>
      <c r="AA2" s="45"/>
      <c r="AK2" s="1" t="s">
        <v>25</v>
      </c>
      <c r="AL2" s="45" t="s">
        <v>26</v>
      </c>
      <c r="AM2" s="45"/>
      <c r="AN2" s="45"/>
      <c r="AX2" s="20" t="s">
        <v>25</v>
      </c>
      <c r="AY2" s="45" t="s">
        <v>26</v>
      </c>
      <c r="AZ2" s="45"/>
      <c r="BA2" s="45"/>
      <c r="BK2" s="30" t="s">
        <v>25</v>
      </c>
      <c r="BL2" s="1" t="s">
        <v>38</v>
      </c>
      <c r="BV2" s="30" t="s">
        <v>25</v>
      </c>
      <c r="BW2" s="45" t="s">
        <v>26</v>
      </c>
      <c r="BX2" s="45"/>
      <c r="BY2" s="45"/>
      <c r="BZ2" s="45"/>
      <c r="CL2" s="31" t="s">
        <v>25</v>
      </c>
      <c r="CM2" s="45"/>
      <c r="CN2" s="45"/>
      <c r="CO2" s="45"/>
      <c r="CP2" s="45"/>
      <c r="CQ2" s="45"/>
      <c r="DC2" s="31" t="s">
        <v>25</v>
      </c>
      <c r="DD2" s="44" t="s">
        <v>38</v>
      </c>
      <c r="DE2" s="44"/>
      <c r="DF2" s="44"/>
      <c r="DG2" s="44"/>
      <c r="DH2" s="44"/>
      <c r="DI2" s="44"/>
      <c r="DU2" s="41" t="s">
        <v>25</v>
      </c>
      <c r="DV2" s="45" t="s">
        <v>38</v>
      </c>
      <c r="DW2" s="45"/>
    </row>
    <row r="3" spans="1:136" x14ac:dyDescent="0.25">
      <c r="A3" s="25" t="s">
        <v>2</v>
      </c>
      <c r="B3" s="6" t="s">
        <v>32</v>
      </c>
      <c r="C3" t="s">
        <v>3</v>
      </c>
      <c r="D3" t="s">
        <v>0</v>
      </c>
      <c r="E3" t="s">
        <v>1</v>
      </c>
      <c r="J3" s="11" t="s">
        <v>2</v>
      </c>
      <c r="K3" s="10" t="s">
        <v>3</v>
      </c>
      <c r="L3" s="9" t="s">
        <v>32</v>
      </c>
      <c r="N3" t="s">
        <v>4</v>
      </c>
      <c r="X3" s="11" t="s">
        <v>2</v>
      </c>
      <c r="Y3" s="10" t="s">
        <v>3</v>
      </c>
      <c r="Z3" s="10" t="s">
        <v>30</v>
      </c>
      <c r="AA3" s="22" t="s">
        <v>33</v>
      </c>
      <c r="AC3" t="s">
        <v>4</v>
      </c>
      <c r="AK3" s="28" t="s">
        <v>2</v>
      </c>
      <c r="AL3" s="10" t="s">
        <v>3</v>
      </c>
      <c r="AM3" s="10" t="s">
        <v>30</v>
      </c>
      <c r="AN3" s="22" t="s">
        <v>35</v>
      </c>
      <c r="AP3" t="s">
        <v>4</v>
      </c>
      <c r="AX3" s="11" t="s">
        <v>36</v>
      </c>
      <c r="AY3" s="10" t="s">
        <v>3</v>
      </c>
      <c r="AZ3" s="10" t="s">
        <v>30</v>
      </c>
      <c r="BA3" s="22" t="s">
        <v>35</v>
      </c>
      <c r="BC3" t="s">
        <v>4</v>
      </c>
      <c r="BK3" s="11" t="s">
        <v>2</v>
      </c>
      <c r="BL3" s="32" t="s">
        <v>0</v>
      </c>
      <c r="BN3" t="s">
        <v>4</v>
      </c>
      <c r="BV3" s="40" t="s">
        <v>36</v>
      </c>
      <c r="BW3" s="10" t="s">
        <v>3</v>
      </c>
      <c r="BX3" s="10" t="s">
        <v>30</v>
      </c>
      <c r="BY3" s="22" t="s">
        <v>35</v>
      </c>
      <c r="BZ3" s="38" t="s">
        <v>0</v>
      </c>
      <c r="CA3" s="33"/>
      <c r="CB3" t="s">
        <v>4</v>
      </c>
      <c r="CL3" s="40" t="s">
        <v>36</v>
      </c>
      <c r="CM3" s="10" t="s">
        <v>42</v>
      </c>
      <c r="CN3" s="10" t="s">
        <v>43</v>
      </c>
      <c r="CO3" s="10" t="s">
        <v>44</v>
      </c>
      <c r="CP3" s="22" t="s">
        <v>35</v>
      </c>
      <c r="CQ3" s="38" t="s">
        <v>0</v>
      </c>
      <c r="CS3" t="s">
        <v>4</v>
      </c>
      <c r="DC3" s="11" t="s">
        <v>36</v>
      </c>
      <c r="DD3" s="10" t="s">
        <v>42</v>
      </c>
      <c r="DE3" s="10" t="s">
        <v>43</v>
      </c>
      <c r="DF3" s="10" t="s">
        <v>44</v>
      </c>
      <c r="DG3" s="22" t="s">
        <v>35</v>
      </c>
      <c r="DH3" s="38" t="s">
        <v>0</v>
      </c>
      <c r="DI3" s="10" t="s">
        <v>48</v>
      </c>
      <c r="DK3" t="s">
        <v>4</v>
      </c>
      <c r="DU3" s="40" t="s">
        <v>51</v>
      </c>
      <c r="DV3" s="8" t="s">
        <v>53</v>
      </c>
      <c r="DW3" s="38" t="s">
        <v>0</v>
      </c>
      <c r="DY3" t="s">
        <v>61</v>
      </c>
    </row>
    <row r="4" spans="1:136" ht="15.75" thickBot="1" x14ac:dyDescent="0.3">
      <c r="A4" s="25">
        <v>1000</v>
      </c>
      <c r="B4" s="26">
        <v>30.298485655028852</v>
      </c>
      <c r="C4">
        <v>28</v>
      </c>
      <c r="D4">
        <v>1</v>
      </c>
      <c r="E4">
        <v>1</v>
      </c>
      <c r="J4" s="7">
        <v>1000</v>
      </c>
      <c r="K4" s="8">
        <v>28</v>
      </c>
      <c r="L4" s="21">
        <v>30.298485655028852</v>
      </c>
      <c r="X4" s="7">
        <v>1000</v>
      </c>
      <c r="Y4" s="8">
        <v>28</v>
      </c>
      <c r="Z4" s="8">
        <f>Y4^2</f>
        <v>784</v>
      </c>
      <c r="AA4" s="23">
        <f>1/L4</f>
        <v>3.3004949864021436E-2</v>
      </c>
      <c r="AK4" s="27">
        <f>A4</f>
        <v>1000</v>
      </c>
      <c r="AL4" s="8">
        <v>28</v>
      </c>
      <c r="AM4" s="8">
        <v>784</v>
      </c>
      <c r="AN4" s="23">
        <v>3.4110977328844765</v>
      </c>
      <c r="AX4" s="24">
        <f>LN($A4)</f>
        <v>6.9077552789821368</v>
      </c>
      <c r="AY4" s="8">
        <v>28</v>
      </c>
      <c r="AZ4" s="8">
        <f>AY4^2</f>
        <v>784</v>
      </c>
      <c r="BA4" s="23">
        <f t="shared" ref="BA4:BA35" si="0">LN(L4)</f>
        <v>3.4110977328844765</v>
      </c>
      <c r="BK4" s="7">
        <v>1000</v>
      </c>
      <c r="BL4" s="32">
        <f>D4</f>
        <v>1</v>
      </c>
      <c r="BV4" s="24">
        <f t="shared" ref="BV4:BV68" si="1">LN($A4)</f>
        <v>6.9077552789821368</v>
      </c>
      <c r="BW4" s="8">
        <f>$C4</f>
        <v>28</v>
      </c>
      <c r="BX4" s="8">
        <f>BW4^2</f>
        <v>784</v>
      </c>
      <c r="BY4" s="23">
        <f>LN($B4)</f>
        <v>3.4110977328844765</v>
      </c>
      <c r="BZ4" s="38">
        <f>$D4</f>
        <v>1</v>
      </c>
      <c r="CA4" s="33"/>
      <c r="CL4" s="24">
        <f t="shared" ref="CL4:CL68" si="2">LN($A4)</f>
        <v>6.9077552789821368</v>
      </c>
      <c r="CM4" s="8">
        <f>IF(AND($C4&lt;=15,$C4&gt;5),1,0)</f>
        <v>0</v>
      </c>
      <c r="CN4" s="8">
        <f>IF(AND($C4&lt;=35,$C4&gt;15),1,0)</f>
        <v>1</v>
      </c>
      <c r="CO4" s="8">
        <f>IF($C4&gt;35,1,0)</f>
        <v>0</v>
      </c>
      <c r="CP4" s="23">
        <f>LN($B4)</f>
        <v>3.4110977328844765</v>
      </c>
      <c r="CQ4" s="38">
        <f>$D4</f>
        <v>1</v>
      </c>
      <c r="DC4" s="24">
        <f>LN($A4)</f>
        <v>6.9077552789821368</v>
      </c>
      <c r="DD4" s="8">
        <f>IF(AND($C4&lt;=15,$C4&gt;5),1,0)</f>
        <v>0</v>
      </c>
      <c r="DE4" s="8">
        <f>IF(AND($C4&lt;=35,$C4&gt;15),1,0)</f>
        <v>1</v>
      </c>
      <c r="DF4" s="8">
        <f>IF($C4&gt;35,1,0)</f>
        <v>0</v>
      </c>
      <c r="DG4" s="23">
        <f>LN($B4)</f>
        <v>3.4110977328844765</v>
      </c>
      <c r="DH4" s="38">
        <f>$D4</f>
        <v>1</v>
      </c>
      <c r="DI4" s="8">
        <f>DH4*DF4</f>
        <v>0</v>
      </c>
      <c r="DU4" s="40">
        <f>E4</f>
        <v>1</v>
      </c>
      <c r="DV4" s="42">
        <f>A4/1000</f>
        <v>1</v>
      </c>
      <c r="DW4" s="38">
        <f>$D4</f>
        <v>1</v>
      </c>
      <c r="DY4" s="1" t="s">
        <v>54</v>
      </c>
      <c r="DZ4" s="1" t="s">
        <v>55</v>
      </c>
      <c r="EA4" s="1" t="s">
        <v>56</v>
      </c>
      <c r="EB4" s="1" t="s">
        <v>57</v>
      </c>
      <c r="EC4" s="1" t="s">
        <v>21</v>
      </c>
      <c r="ED4" s="1" t="s">
        <v>58</v>
      </c>
      <c r="EE4" s="1" t="s">
        <v>59</v>
      </c>
      <c r="EF4" s="1" t="s">
        <v>60</v>
      </c>
    </row>
    <row r="5" spans="1:136" x14ac:dyDescent="0.25">
      <c r="A5" s="25">
        <v>9000</v>
      </c>
      <c r="B5" s="26">
        <v>19.647453703216001</v>
      </c>
      <c r="C5">
        <v>40</v>
      </c>
      <c r="D5">
        <v>1</v>
      </c>
      <c r="E5">
        <v>0</v>
      </c>
      <c r="J5" s="7">
        <v>9000</v>
      </c>
      <c r="K5" s="8">
        <v>40</v>
      </c>
      <c r="L5" s="21">
        <v>19.647453703216001</v>
      </c>
      <c r="N5" s="5" t="s">
        <v>5</v>
      </c>
      <c r="O5" s="5"/>
      <c r="X5" s="7">
        <v>9000</v>
      </c>
      <c r="Y5" s="8">
        <v>40</v>
      </c>
      <c r="Z5" s="8">
        <f t="shared" ref="Z5:Z68" si="3">Y5^2</f>
        <v>1600</v>
      </c>
      <c r="AA5" s="23">
        <f t="shared" ref="AA5:AA68" si="4">1/L5</f>
        <v>5.0897180627345849E-2</v>
      </c>
      <c r="AC5" s="5" t="s">
        <v>5</v>
      </c>
      <c r="AD5" s="5"/>
      <c r="AK5" s="27">
        <f t="shared" ref="AK5:AK68" si="5">A5</f>
        <v>9000</v>
      </c>
      <c r="AL5" s="8">
        <v>40</v>
      </c>
      <c r="AM5" s="8">
        <v>1600</v>
      </c>
      <c r="AN5" s="23">
        <v>2.9779477473851914</v>
      </c>
      <c r="AP5" s="5" t="s">
        <v>5</v>
      </c>
      <c r="AQ5" s="5"/>
      <c r="AX5" s="24">
        <f t="shared" ref="AX5:AX68" si="6">LN($A5)</f>
        <v>9.1049798563183568</v>
      </c>
      <c r="AY5" s="8">
        <v>40</v>
      </c>
      <c r="AZ5" s="8">
        <f t="shared" ref="AZ5:AZ68" si="7">AY5^2</f>
        <v>1600</v>
      </c>
      <c r="BA5" s="23">
        <f t="shared" si="0"/>
        <v>2.9779477473851914</v>
      </c>
      <c r="BC5" s="5" t="s">
        <v>5</v>
      </c>
      <c r="BD5" s="5"/>
      <c r="BK5" s="7">
        <v>9000</v>
      </c>
      <c r="BL5" s="32">
        <f t="shared" ref="BL5:BL68" si="8">D5</f>
        <v>1</v>
      </c>
      <c r="BN5" s="5" t="s">
        <v>5</v>
      </c>
      <c r="BO5" s="5"/>
      <c r="BV5" s="24">
        <f t="shared" si="1"/>
        <v>9.1049798563183568</v>
      </c>
      <c r="BW5" s="8">
        <f t="shared" ref="BW5:BW68" si="9">$C5</f>
        <v>40</v>
      </c>
      <c r="BX5" s="8">
        <f t="shared" ref="BX5:BX68" si="10">BW5^2</f>
        <v>1600</v>
      </c>
      <c r="BY5" s="23">
        <f t="shared" ref="BY5:BY68" si="11">LN($B5)</f>
        <v>2.9779477473851914</v>
      </c>
      <c r="BZ5" s="38">
        <f t="shared" ref="BZ5:BZ68" si="12">$D5</f>
        <v>1</v>
      </c>
      <c r="CA5" s="33"/>
      <c r="CB5" s="5" t="s">
        <v>5</v>
      </c>
      <c r="CC5" s="5"/>
      <c r="CL5" s="24">
        <f t="shared" si="2"/>
        <v>9.1049798563183568</v>
      </c>
      <c r="CM5" s="8">
        <f t="shared" ref="CM5:CM68" si="13">IF(AND($C5&lt;=15,$C5&gt;5),1,0)</f>
        <v>0</v>
      </c>
      <c r="CN5" s="8">
        <f t="shared" ref="CN5:CN68" si="14">IF(AND($C5&lt;=35,$C5&gt;15),1,0)</f>
        <v>0</v>
      </c>
      <c r="CO5" s="8">
        <f t="shared" ref="CO5:CO68" si="15">IF($C5&gt;35,1,0)</f>
        <v>1</v>
      </c>
      <c r="CP5" s="23">
        <f t="shared" ref="CP5:CP68" si="16">LN($B5)</f>
        <v>2.9779477473851914</v>
      </c>
      <c r="CQ5" s="38">
        <f t="shared" ref="CQ5:CQ68" si="17">$D5</f>
        <v>1</v>
      </c>
      <c r="CS5" s="5" t="s">
        <v>5</v>
      </c>
      <c r="CT5" s="5"/>
      <c r="DC5" s="24">
        <f t="shared" ref="DC5:DC68" si="18">LN($A5)</f>
        <v>9.1049798563183568</v>
      </c>
      <c r="DD5" s="8">
        <f t="shared" ref="DD5:DD68" si="19">IF(AND($C5&lt;=15,$C5&gt;5),1,0)</f>
        <v>0</v>
      </c>
      <c r="DE5" s="8">
        <f t="shared" ref="DE5:DE68" si="20">IF(AND($C5&lt;=35,$C5&gt;15),1,0)</f>
        <v>0</v>
      </c>
      <c r="DF5" s="8">
        <f t="shared" ref="DF5:DF68" si="21">IF($C5&gt;35,1,0)</f>
        <v>1</v>
      </c>
      <c r="DG5" s="23">
        <f t="shared" ref="DG5:DG68" si="22">LN($B5)</f>
        <v>2.9779477473851914</v>
      </c>
      <c r="DH5" s="38">
        <f t="shared" ref="DH5:DH68" si="23">$D5</f>
        <v>1</v>
      </c>
      <c r="DI5" s="8">
        <f t="shared" ref="DI5:DI68" si="24">DH5*DF5</f>
        <v>1</v>
      </c>
      <c r="DK5" s="5" t="s">
        <v>5</v>
      </c>
      <c r="DL5" s="5"/>
      <c r="DU5" s="40">
        <f t="shared" ref="DU5:DU68" si="25">E5</f>
        <v>0</v>
      </c>
      <c r="DV5" s="42">
        <f t="shared" ref="DV5:DV68" si="26">A5/1000</f>
        <v>9</v>
      </c>
      <c r="DW5" s="38">
        <f t="shared" ref="DW5:DW68" si="27">$D5</f>
        <v>1</v>
      </c>
      <c r="DY5" s="1" t="s">
        <v>15</v>
      </c>
      <c r="DZ5" s="43">
        <v>0.39589903999999998</v>
      </c>
      <c r="EA5" s="43">
        <v>0.48019418000000003</v>
      </c>
      <c r="EB5" s="43">
        <v>0.82445615000000005</v>
      </c>
      <c r="EC5" s="43">
        <v>0.40970000000000001</v>
      </c>
      <c r="ED5" s="43"/>
      <c r="EE5" s="43"/>
      <c r="EF5" s="43"/>
    </row>
    <row r="6" spans="1:136" x14ac:dyDescent="0.25">
      <c r="A6" s="25">
        <v>500</v>
      </c>
      <c r="B6" s="26">
        <v>170.27048390756497</v>
      </c>
      <c r="C6">
        <v>58</v>
      </c>
      <c r="D6">
        <v>0</v>
      </c>
      <c r="E6">
        <v>1</v>
      </c>
      <c r="J6" s="7">
        <v>500</v>
      </c>
      <c r="K6" s="8">
        <v>58</v>
      </c>
      <c r="L6" s="21">
        <v>170.27048390756497</v>
      </c>
      <c r="N6" s="2" t="s">
        <v>6</v>
      </c>
      <c r="O6" s="2">
        <v>0.41310097201800827</v>
      </c>
      <c r="X6" s="7">
        <v>500</v>
      </c>
      <c r="Y6" s="8">
        <v>58</v>
      </c>
      <c r="Z6" s="8">
        <f t="shared" si="3"/>
        <v>3364</v>
      </c>
      <c r="AA6" s="23">
        <f t="shared" si="4"/>
        <v>5.8730085041801593E-3</v>
      </c>
      <c r="AC6" s="2" t="s">
        <v>6</v>
      </c>
      <c r="AD6" s="2">
        <v>0.76489678427171826</v>
      </c>
      <c r="AK6" s="27">
        <f t="shared" si="5"/>
        <v>500</v>
      </c>
      <c r="AL6" s="8">
        <v>58</v>
      </c>
      <c r="AM6" s="8">
        <v>3364</v>
      </c>
      <c r="AN6" s="23">
        <v>5.137388254429835</v>
      </c>
      <c r="AP6" s="2" t="s">
        <v>6</v>
      </c>
      <c r="AQ6" s="2">
        <v>0.78287104283102171</v>
      </c>
      <c r="AX6" s="24">
        <f t="shared" si="6"/>
        <v>6.2146080984221914</v>
      </c>
      <c r="AY6" s="8">
        <v>58</v>
      </c>
      <c r="AZ6" s="8">
        <f t="shared" si="7"/>
        <v>3364</v>
      </c>
      <c r="BA6" s="23">
        <f t="shared" si="0"/>
        <v>5.137388254429835</v>
      </c>
      <c r="BC6" s="2" t="s">
        <v>6</v>
      </c>
      <c r="BD6" s="2">
        <v>0.60155203328233353</v>
      </c>
      <c r="BK6" s="7">
        <v>500</v>
      </c>
      <c r="BL6" s="32">
        <f t="shared" si="8"/>
        <v>0</v>
      </c>
      <c r="BN6" s="2" t="s">
        <v>6</v>
      </c>
      <c r="BO6" s="2">
        <v>0.13516598153635967</v>
      </c>
      <c r="BV6" s="24">
        <f t="shared" si="1"/>
        <v>6.2146080984221914</v>
      </c>
      <c r="BW6" s="8">
        <f t="shared" si="9"/>
        <v>58</v>
      </c>
      <c r="BX6" s="8">
        <f t="shared" si="10"/>
        <v>3364</v>
      </c>
      <c r="BY6" s="23">
        <f t="shared" si="11"/>
        <v>5.137388254429835</v>
      </c>
      <c r="BZ6" s="38">
        <f t="shared" si="12"/>
        <v>0</v>
      </c>
      <c r="CA6" s="33"/>
      <c r="CB6" s="2" t="s">
        <v>6</v>
      </c>
      <c r="CC6" s="2">
        <v>0.60576299666672107</v>
      </c>
      <c r="CL6" s="24">
        <f t="shared" si="2"/>
        <v>6.2146080984221914</v>
      </c>
      <c r="CM6" s="8">
        <f t="shared" si="13"/>
        <v>0</v>
      </c>
      <c r="CN6" s="8">
        <f t="shared" si="14"/>
        <v>0</v>
      </c>
      <c r="CO6" s="8">
        <f t="shared" si="15"/>
        <v>1</v>
      </c>
      <c r="CP6" s="23">
        <f t="shared" si="16"/>
        <v>5.137388254429835</v>
      </c>
      <c r="CQ6" s="38">
        <f t="shared" si="17"/>
        <v>0</v>
      </c>
      <c r="CS6" s="2" t="s">
        <v>6</v>
      </c>
      <c r="CT6" s="2">
        <v>0.62603089164784742</v>
      </c>
      <c r="DC6" s="24">
        <f t="shared" si="18"/>
        <v>6.2146080984221914</v>
      </c>
      <c r="DD6" s="8">
        <f t="shared" si="19"/>
        <v>0</v>
      </c>
      <c r="DE6" s="8">
        <f t="shared" si="20"/>
        <v>0</v>
      </c>
      <c r="DF6" s="8">
        <f t="shared" si="21"/>
        <v>1</v>
      </c>
      <c r="DG6" s="23">
        <f t="shared" si="22"/>
        <v>5.137388254429835</v>
      </c>
      <c r="DH6" s="38">
        <f t="shared" si="23"/>
        <v>0</v>
      </c>
      <c r="DI6" s="8">
        <f t="shared" si="24"/>
        <v>0</v>
      </c>
      <c r="DK6" s="2" t="s">
        <v>6</v>
      </c>
      <c r="DL6" s="2">
        <v>0.66811964396974755</v>
      </c>
      <c r="DU6" s="40">
        <f t="shared" si="25"/>
        <v>1</v>
      </c>
      <c r="DV6" s="42">
        <f t="shared" si="26"/>
        <v>0.5</v>
      </c>
      <c r="DW6" s="38">
        <f t="shared" si="27"/>
        <v>0</v>
      </c>
      <c r="DY6" s="1" t="s">
        <v>53</v>
      </c>
      <c r="DZ6" s="43">
        <v>-0.17337975</v>
      </c>
      <c r="EA6" s="43">
        <v>5.6950909000000001E-2</v>
      </c>
      <c r="EB6" s="43">
        <v>-3.0443720000000001</v>
      </c>
      <c r="EC6" s="43">
        <v>2.3E-3</v>
      </c>
      <c r="ED6" s="43">
        <v>0.84081824999999999</v>
      </c>
      <c r="EE6" s="43">
        <v>0.7520116</v>
      </c>
      <c r="EF6" s="43">
        <v>0.94011228000000002</v>
      </c>
    </row>
    <row r="7" spans="1:136" x14ac:dyDescent="0.25">
      <c r="A7" s="25">
        <v>3000</v>
      </c>
      <c r="B7" s="26">
        <v>68.394467134848767</v>
      </c>
      <c r="C7">
        <v>12</v>
      </c>
      <c r="D7">
        <v>1</v>
      </c>
      <c r="E7">
        <v>1</v>
      </c>
      <c r="J7" s="7">
        <v>3000</v>
      </c>
      <c r="K7" s="8">
        <v>12</v>
      </c>
      <c r="L7" s="21">
        <v>68.394467134848767</v>
      </c>
      <c r="N7" s="2" t="s">
        <v>7</v>
      </c>
      <c r="O7" s="2">
        <v>0.17065241308222323</v>
      </c>
      <c r="X7" s="7">
        <v>3000</v>
      </c>
      <c r="Y7" s="8">
        <v>12</v>
      </c>
      <c r="Z7" s="8">
        <f t="shared" si="3"/>
        <v>144</v>
      </c>
      <c r="AA7" s="23">
        <f t="shared" si="4"/>
        <v>1.4621065736624094E-2</v>
      </c>
      <c r="AC7" s="2" t="s">
        <v>7</v>
      </c>
      <c r="AD7" s="2">
        <v>0.58506709058921547</v>
      </c>
      <c r="AK7" s="27">
        <f t="shared" si="5"/>
        <v>3000</v>
      </c>
      <c r="AL7" s="8">
        <v>12</v>
      </c>
      <c r="AM7" s="8">
        <v>144</v>
      </c>
      <c r="AN7" s="23">
        <v>4.2252919315153532</v>
      </c>
      <c r="AP7" s="2" t="s">
        <v>7</v>
      </c>
      <c r="AQ7" s="2">
        <v>0.61288706970333151</v>
      </c>
      <c r="AX7" s="24">
        <f t="shared" si="6"/>
        <v>8.0063675676502459</v>
      </c>
      <c r="AY7" s="8">
        <v>12</v>
      </c>
      <c r="AZ7" s="8">
        <f t="shared" si="7"/>
        <v>144</v>
      </c>
      <c r="BA7" s="23">
        <f t="shared" si="0"/>
        <v>4.2252919315153532</v>
      </c>
      <c r="BC7" s="2" t="s">
        <v>7</v>
      </c>
      <c r="BD7" s="2">
        <v>0.36186484874610969</v>
      </c>
      <c r="BK7" s="7">
        <v>3000</v>
      </c>
      <c r="BL7" s="32">
        <f t="shared" si="8"/>
        <v>1</v>
      </c>
      <c r="BN7" s="2" t="s">
        <v>7</v>
      </c>
      <c r="BO7" s="2">
        <v>1.826984256468752E-2</v>
      </c>
      <c r="BV7" s="24">
        <f t="shared" si="1"/>
        <v>8.0063675676502459</v>
      </c>
      <c r="BW7" s="8">
        <f t="shared" si="9"/>
        <v>12</v>
      </c>
      <c r="BX7" s="8">
        <f t="shared" si="10"/>
        <v>144</v>
      </c>
      <c r="BY7" s="23">
        <f t="shared" si="11"/>
        <v>4.2252919315153532</v>
      </c>
      <c r="BZ7" s="38">
        <f t="shared" si="12"/>
        <v>1</v>
      </c>
      <c r="CA7" s="33"/>
      <c r="CB7" s="2" t="s">
        <v>7</v>
      </c>
      <c r="CC7" s="2">
        <v>0.3669488081306459</v>
      </c>
      <c r="CL7" s="24">
        <f t="shared" si="2"/>
        <v>8.0063675676502459</v>
      </c>
      <c r="CM7" s="8">
        <f t="shared" si="13"/>
        <v>1</v>
      </c>
      <c r="CN7" s="8">
        <f t="shared" si="14"/>
        <v>0</v>
      </c>
      <c r="CO7" s="8">
        <f t="shared" si="15"/>
        <v>0</v>
      </c>
      <c r="CP7" s="23">
        <f t="shared" si="16"/>
        <v>4.2252919315153532</v>
      </c>
      <c r="CQ7" s="38">
        <f t="shared" si="17"/>
        <v>1</v>
      </c>
      <c r="CS7" s="2" t="s">
        <v>7</v>
      </c>
      <c r="CT7" s="2">
        <v>0.39191467729739882</v>
      </c>
      <c r="DC7" s="24">
        <f t="shared" si="18"/>
        <v>8.0063675676502459</v>
      </c>
      <c r="DD7" s="8">
        <f t="shared" si="19"/>
        <v>1</v>
      </c>
      <c r="DE7" s="8">
        <f t="shared" si="20"/>
        <v>0</v>
      </c>
      <c r="DF7" s="8">
        <f t="shared" si="21"/>
        <v>0</v>
      </c>
      <c r="DG7" s="23">
        <f t="shared" si="22"/>
        <v>4.2252919315153532</v>
      </c>
      <c r="DH7" s="38">
        <f t="shared" si="23"/>
        <v>1</v>
      </c>
      <c r="DI7" s="8">
        <f t="shared" si="24"/>
        <v>0</v>
      </c>
      <c r="DK7" s="2" t="s">
        <v>7</v>
      </c>
      <c r="DL7" s="2">
        <v>0.44638385865826219</v>
      </c>
      <c r="DU7" s="40">
        <f t="shared" si="25"/>
        <v>1</v>
      </c>
      <c r="DV7" s="42">
        <f t="shared" si="26"/>
        <v>3</v>
      </c>
      <c r="DW7" s="38">
        <f t="shared" si="27"/>
        <v>1</v>
      </c>
      <c r="DY7" s="1" t="s">
        <v>0</v>
      </c>
      <c r="DZ7" s="43">
        <v>1.5548542000000001</v>
      </c>
      <c r="EA7" s="43">
        <v>0.53135686000000004</v>
      </c>
      <c r="EB7" s="43">
        <v>2.9261957999999999</v>
      </c>
      <c r="EC7" s="43">
        <v>3.3999999999999998E-3</v>
      </c>
      <c r="ED7" s="43">
        <v>4.7343963000000002</v>
      </c>
      <c r="EE7" s="43">
        <v>1.6709541000000001</v>
      </c>
      <c r="EF7" s="43">
        <v>13.414197</v>
      </c>
    </row>
    <row r="8" spans="1:136" x14ac:dyDescent="0.25">
      <c r="A8" s="25">
        <v>9500</v>
      </c>
      <c r="B8" s="26">
        <v>11.661751251326242</v>
      </c>
      <c r="C8">
        <v>3</v>
      </c>
      <c r="D8">
        <v>0</v>
      </c>
      <c r="E8">
        <v>0</v>
      </c>
      <c r="J8" s="7">
        <v>9500</v>
      </c>
      <c r="K8" s="8">
        <v>3</v>
      </c>
      <c r="L8" s="21">
        <v>11.661751251326242</v>
      </c>
      <c r="N8" s="2" t="s">
        <v>8</v>
      </c>
      <c r="O8" s="2">
        <v>0.15355246283649587</v>
      </c>
      <c r="X8" s="7">
        <v>9500</v>
      </c>
      <c r="Y8" s="8">
        <v>3</v>
      </c>
      <c r="Z8" s="8">
        <f t="shared" si="3"/>
        <v>9</v>
      </c>
      <c r="AA8" s="23">
        <f t="shared" si="4"/>
        <v>8.5750414191545554E-2</v>
      </c>
      <c r="AC8" s="2" t="s">
        <v>8</v>
      </c>
      <c r="AD8" s="2">
        <v>0.57210043717012848</v>
      </c>
      <c r="AK8" s="27">
        <f t="shared" si="5"/>
        <v>9500</v>
      </c>
      <c r="AL8" s="8">
        <v>3</v>
      </c>
      <c r="AM8" s="8">
        <v>9</v>
      </c>
      <c r="AN8" s="23">
        <v>2.4563143627256476</v>
      </c>
      <c r="AP8" s="2" t="s">
        <v>8</v>
      </c>
      <c r="AQ8" s="2">
        <v>0.60078979063156057</v>
      </c>
      <c r="AX8" s="24">
        <f t="shared" si="6"/>
        <v>9.1590470775886317</v>
      </c>
      <c r="AY8" s="8">
        <v>3</v>
      </c>
      <c r="AZ8" s="8">
        <f t="shared" si="7"/>
        <v>9</v>
      </c>
      <c r="BA8" s="23">
        <f t="shared" si="0"/>
        <v>2.4563143627256476</v>
      </c>
      <c r="BC8" s="2" t="s">
        <v>8</v>
      </c>
      <c r="BD8" s="2">
        <v>0.34192312526942564</v>
      </c>
      <c r="BK8" s="7">
        <v>9500</v>
      </c>
      <c r="BL8" s="32">
        <f t="shared" si="8"/>
        <v>0</v>
      </c>
      <c r="BN8" s="2" t="s">
        <v>8</v>
      </c>
      <c r="BO8" s="2">
        <v>8.2521878969802499E-3</v>
      </c>
      <c r="BV8" s="24">
        <f t="shared" si="1"/>
        <v>9.1590470775886317</v>
      </c>
      <c r="BW8" s="8">
        <f t="shared" si="9"/>
        <v>3</v>
      </c>
      <c r="BX8" s="8">
        <f t="shared" si="10"/>
        <v>9</v>
      </c>
      <c r="BY8" s="23">
        <f t="shared" si="11"/>
        <v>2.4563143627256476</v>
      </c>
      <c r="BZ8" s="38">
        <f t="shared" si="12"/>
        <v>0</v>
      </c>
      <c r="CA8" s="33"/>
      <c r="CB8" s="2" t="s">
        <v>8</v>
      </c>
      <c r="CC8" s="2">
        <v>0.3402940211045678</v>
      </c>
      <c r="CL8" s="24">
        <f t="shared" si="2"/>
        <v>9.1590470775886317</v>
      </c>
      <c r="CM8" s="8">
        <f t="shared" si="13"/>
        <v>0</v>
      </c>
      <c r="CN8" s="8">
        <f t="shared" si="14"/>
        <v>0</v>
      </c>
      <c r="CO8" s="8">
        <f t="shared" si="15"/>
        <v>0</v>
      </c>
      <c r="CP8" s="23">
        <f t="shared" si="16"/>
        <v>2.4563143627256476</v>
      </c>
      <c r="CQ8" s="38">
        <f t="shared" si="17"/>
        <v>0</v>
      </c>
      <c r="CS8" s="2" t="s">
        <v>8</v>
      </c>
      <c r="CT8" s="2">
        <v>0.35956971332385623</v>
      </c>
      <c r="DC8" s="24">
        <f t="shared" si="18"/>
        <v>9.1590470775886317</v>
      </c>
      <c r="DD8" s="8">
        <f t="shared" si="19"/>
        <v>0</v>
      </c>
      <c r="DE8" s="8">
        <f t="shared" si="20"/>
        <v>0</v>
      </c>
      <c r="DF8" s="8">
        <f t="shared" si="21"/>
        <v>0</v>
      </c>
      <c r="DG8" s="23">
        <f t="shared" si="22"/>
        <v>2.4563143627256476</v>
      </c>
      <c r="DH8" s="38">
        <f t="shared" si="23"/>
        <v>0</v>
      </c>
      <c r="DI8" s="8">
        <f t="shared" si="24"/>
        <v>0</v>
      </c>
      <c r="DK8" s="2" t="s">
        <v>8</v>
      </c>
      <c r="DL8" s="2">
        <v>0.41066668824911784</v>
      </c>
      <c r="DU8" s="40">
        <f t="shared" si="25"/>
        <v>0</v>
      </c>
      <c r="DV8" s="42">
        <f t="shared" si="26"/>
        <v>9.5</v>
      </c>
      <c r="DW8" s="38">
        <f t="shared" si="27"/>
        <v>0</v>
      </c>
    </row>
    <row r="9" spans="1:136" x14ac:dyDescent="0.25">
      <c r="A9" s="25">
        <v>1500</v>
      </c>
      <c r="B9" s="26">
        <v>87.973015117844795</v>
      </c>
      <c r="C9">
        <v>23</v>
      </c>
      <c r="D9">
        <v>0</v>
      </c>
      <c r="E9">
        <v>0</v>
      </c>
      <c r="J9" s="7">
        <v>1500</v>
      </c>
      <c r="K9" s="8">
        <v>23</v>
      </c>
      <c r="L9" s="21">
        <v>87.973015117844795</v>
      </c>
      <c r="N9" s="2" t="s">
        <v>9</v>
      </c>
      <c r="O9" s="2">
        <v>4680.0167491143784</v>
      </c>
      <c r="X9" s="7">
        <v>1500</v>
      </c>
      <c r="Y9" s="8">
        <v>23</v>
      </c>
      <c r="Z9" s="8">
        <f t="shared" si="3"/>
        <v>529</v>
      </c>
      <c r="AA9" s="23">
        <f t="shared" si="4"/>
        <v>1.136712205055657E-2</v>
      </c>
      <c r="AC9" s="2" t="s">
        <v>9</v>
      </c>
      <c r="AD9" s="2">
        <v>3327.5018522513956</v>
      </c>
      <c r="AK9" s="27">
        <f t="shared" si="5"/>
        <v>1500</v>
      </c>
      <c r="AL9" s="8">
        <v>23</v>
      </c>
      <c r="AM9" s="8">
        <v>529</v>
      </c>
      <c r="AN9" s="23">
        <v>4.4770301210644616</v>
      </c>
      <c r="AP9" s="2" t="s">
        <v>9</v>
      </c>
      <c r="AQ9" s="2">
        <v>3214.0172562773732</v>
      </c>
      <c r="AX9" s="24">
        <f t="shared" si="6"/>
        <v>7.3132203870903014</v>
      </c>
      <c r="AY9" s="8">
        <v>23</v>
      </c>
      <c r="AZ9" s="8">
        <f t="shared" si="7"/>
        <v>529</v>
      </c>
      <c r="BA9" s="23">
        <f t="shared" si="0"/>
        <v>4.4770301210644616</v>
      </c>
      <c r="BC9" s="2" t="s">
        <v>9</v>
      </c>
      <c r="BD9" s="2">
        <v>0.72131757208818315</v>
      </c>
      <c r="BK9" s="7">
        <v>1500</v>
      </c>
      <c r="BL9" s="32">
        <f t="shared" si="8"/>
        <v>0</v>
      </c>
      <c r="BN9" s="2" t="s">
        <v>9</v>
      </c>
      <c r="BO9" s="2">
        <v>5065.7996544289426</v>
      </c>
      <c r="BV9" s="24">
        <f t="shared" si="1"/>
        <v>7.3132203870903014</v>
      </c>
      <c r="BW9" s="8">
        <f t="shared" si="9"/>
        <v>23</v>
      </c>
      <c r="BX9" s="8">
        <f t="shared" si="10"/>
        <v>529</v>
      </c>
      <c r="BY9" s="23">
        <f t="shared" si="11"/>
        <v>4.4770301210644616</v>
      </c>
      <c r="BZ9" s="38">
        <f t="shared" si="12"/>
        <v>0</v>
      </c>
      <c r="CA9" s="33"/>
      <c r="CB9" s="2" t="s">
        <v>9</v>
      </c>
      <c r="CC9" s="2">
        <v>0.72220985013979078</v>
      </c>
      <c r="CL9" s="24">
        <f t="shared" si="2"/>
        <v>7.3132203870903014</v>
      </c>
      <c r="CM9" s="8">
        <f t="shared" si="13"/>
        <v>0</v>
      </c>
      <c r="CN9" s="8">
        <f t="shared" si="14"/>
        <v>1</v>
      </c>
      <c r="CO9" s="8">
        <f t="shared" si="15"/>
        <v>0</v>
      </c>
      <c r="CP9" s="23">
        <f t="shared" si="16"/>
        <v>4.4770301210644616</v>
      </c>
      <c r="CQ9" s="38">
        <f t="shared" si="17"/>
        <v>0</v>
      </c>
      <c r="CS9" s="2" t="s">
        <v>9</v>
      </c>
      <c r="CT9" s="2">
        <v>0.7115806476622899</v>
      </c>
      <c r="DC9" s="24">
        <f t="shared" si="18"/>
        <v>7.3132203870903014</v>
      </c>
      <c r="DD9" s="8">
        <f t="shared" si="19"/>
        <v>0</v>
      </c>
      <c r="DE9" s="8">
        <f t="shared" si="20"/>
        <v>1</v>
      </c>
      <c r="DF9" s="8">
        <f t="shared" si="21"/>
        <v>0</v>
      </c>
      <c r="DG9" s="23">
        <f t="shared" si="22"/>
        <v>4.4770301210644616</v>
      </c>
      <c r="DH9" s="38">
        <f t="shared" si="23"/>
        <v>0</v>
      </c>
      <c r="DI9" s="8">
        <f t="shared" si="24"/>
        <v>0</v>
      </c>
      <c r="DK9" s="2" t="s">
        <v>9</v>
      </c>
      <c r="DL9" s="2">
        <v>0.68260378549605716</v>
      </c>
      <c r="DU9" s="40">
        <f t="shared" si="25"/>
        <v>0</v>
      </c>
      <c r="DV9" s="42">
        <f t="shared" si="26"/>
        <v>1.5</v>
      </c>
      <c r="DW9" s="38">
        <f t="shared" si="27"/>
        <v>0</v>
      </c>
    </row>
    <row r="10" spans="1:136" ht="15.75" thickBot="1" x14ac:dyDescent="0.3">
      <c r="A10" s="25">
        <v>4000</v>
      </c>
      <c r="B10" s="26">
        <v>3.4959133908090827</v>
      </c>
      <c r="C10">
        <v>4</v>
      </c>
      <c r="D10">
        <v>1</v>
      </c>
      <c r="E10">
        <v>0</v>
      </c>
      <c r="J10" s="7">
        <v>4000</v>
      </c>
      <c r="K10" s="8">
        <v>4</v>
      </c>
      <c r="L10" s="21">
        <v>3.4959133908090827</v>
      </c>
      <c r="N10" s="3" t="s">
        <v>10</v>
      </c>
      <c r="O10" s="3">
        <v>100</v>
      </c>
      <c r="X10" s="7">
        <v>4000</v>
      </c>
      <c r="Y10" s="8">
        <v>4</v>
      </c>
      <c r="Z10" s="8">
        <f t="shared" si="3"/>
        <v>16</v>
      </c>
      <c r="AA10" s="23">
        <f t="shared" si="4"/>
        <v>0.2860482764330049</v>
      </c>
      <c r="AC10" s="3" t="s">
        <v>10</v>
      </c>
      <c r="AD10" s="3">
        <v>100</v>
      </c>
      <c r="AK10" s="27">
        <f t="shared" si="5"/>
        <v>4000</v>
      </c>
      <c r="AL10" s="8">
        <v>4</v>
      </c>
      <c r="AM10" s="8">
        <v>16</v>
      </c>
      <c r="AN10" s="23">
        <v>1.2515946836903844</v>
      </c>
      <c r="AP10" s="3" t="s">
        <v>10</v>
      </c>
      <c r="AQ10" s="3">
        <v>100</v>
      </c>
      <c r="AX10" s="24">
        <f t="shared" si="6"/>
        <v>8.2940496401020276</v>
      </c>
      <c r="AY10" s="8">
        <v>4</v>
      </c>
      <c r="AZ10" s="8">
        <f t="shared" si="7"/>
        <v>16</v>
      </c>
      <c r="BA10" s="23">
        <f t="shared" si="0"/>
        <v>1.2515946836903844</v>
      </c>
      <c r="BC10" s="3" t="s">
        <v>10</v>
      </c>
      <c r="BD10" s="3">
        <v>100</v>
      </c>
      <c r="BK10" s="7">
        <v>4000</v>
      </c>
      <c r="BL10" s="32">
        <f t="shared" si="8"/>
        <v>1</v>
      </c>
      <c r="BN10" s="3" t="s">
        <v>10</v>
      </c>
      <c r="BO10" s="3">
        <v>100</v>
      </c>
      <c r="BV10" s="24">
        <f t="shared" si="1"/>
        <v>8.2940496401020276</v>
      </c>
      <c r="BW10" s="8">
        <f t="shared" si="9"/>
        <v>4</v>
      </c>
      <c r="BX10" s="8">
        <f t="shared" si="10"/>
        <v>16</v>
      </c>
      <c r="BY10" s="23">
        <f t="shared" si="11"/>
        <v>1.2515946836903844</v>
      </c>
      <c r="BZ10" s="38">
        <f t="shared" si="12"/>
        <v>1</v>
      </c>
      <c r="CA10" s="33"/>
      <c r="CB10" s="3" t="s">
        <v>10</v>
      </c>
      <c r="CC10" s="3">
        <v>100</v>
      </c>
      <c r="CL10" s="24">
        <f t="shared" si="2"/>
        <v>8.2940496401020276</v>
      </c>
      <c r="CM10" s="8">
        <f t="shared" si="13"/>
        <v>0</v>
      </c>
      <c r="CN10" s="8">
        <f t="shared" si="14"/>
        <v>0</v>
      </c>
      <c r="CO10" s="8">
        <f t="shared" si="15"/>
        <v>0</v>
      </c>
      <c r="CP10" s="23">
        <f t="shared" si="16"/>
        <v>1.2515946836903844</v>
      </c>
      <c r="CQ10" s="38">
        <f t="shared" si="17"/>
        <v>1</v>
      </c>
      <c r="CS10" s="3" t="s">
        <v>10</v>
      </c>
      <c r="CT10" s="3">
        <v>100</v>
      </c>
      <c r="DC10" s="24">
        <f t="shared" si="18"/>
        <v>8.2940496401020276</v>
      </c>
      <c r="DD10" s="8">
        <f t="shared" si="19"/>
        <v>0</v>
      </c>
      <c r="DE10" s="8">
        <f t="shared" si="20"/>
        <v>0</v>
      </c>
      <c r="DF10" s="8">
        <f t="shared" si="21"/>
        <v>0</v>
      </c>
      <c r="DG10" s="23">
        <f t="shared" si="22"/>
        <v>1.2515946836903844</v>
      </c>
      <c r="DH10" s="38">
        <f t="shared" si="23"/>
        <v>1</v>
      </c>
      <c r="DI10" s="8">
        <f t="shared" si="24"/>
        <v>0</v>
      </c>
      <c r="DK10" s="3" t="s">
        <v>10</v>
      </c>
      <c r="DL10" s="3">
        <v>100</v>
      </c>
      <c r="DU10" s="40">
        <f t="shared" si="25"/>
        <v>0</v>
      </c>
      <c r="DV10" s="42">
        <f t="shared" si="26"/>
        <v>4</v>
      </c>
      <c r="DW10" s="38">
        <f t="shared" si="27"/>
        <v>1</v>
      </c>
    </row>
    <row r="11" spans="1:136" x14ac:dyDescent="0.25">
      <c r="A11" s="25">
        <v>2000</v>
      </c>
      <c r="B11" s="26">
        <v>40.986317730443098</v>
      </c>
      <c r="C11">
        <v>13</v>
      </c>
      <c r="D11">
        <v>1</v>
      </c>
      <c r="E11">
        <v>1</v>
      </c>
      <c r="J11" s="7">
        <v>2000</v>
      </c>
      <c r="K11" s="8">
        <v>13</v>
      </c>
      <c r="L11" s="21">
        <v>40.986317730443098</v>
      </c>
      <c r="X11" s="7">
        <v>2000</v>
      </c>
      <c r="Y11" s="8">
        <v>13</v>
      </c>
      <c r="Z11" s="8">
        <f t="shared" si="3"/>
        <v>169</v>
      </c>
      <c r="AA11" s="23">
        <f t="shared" si="4"/>
        <v>2.439838598277487E-2</v>
      </c>
      <c r="AK11" s="27">
        <f t="shared" si="5"/>
        <v>2000</v>
      </c>
      <c r="AL11" s="8">
        <v>13</v>
      </c>
      <c r="AM11" s="8">
        <v>169</v>
      </c>
      <c r="AN11" s="23">
        <v>3.7132382971178042</v>
      </c>
      <c r="AX11" s="24">
        <f t="shared" si="6"/>
        <v>7.6009024595420822</v>
      </c>
      <c r="AY11" s="8">
        <v>13</v>
      </c>
      <c r="AZ11" s="8">
        <f t="shared" si="7"/>
        <v>169</v>
      </c>
      <c r="BA11" s="23">
        <f t="shared" si="0"/>
        <v>3.7132382971178042</v>
      </c>
      <c r="BK11" s="7">
        <v>2000</v>
      </c>
      <c r="BL11" s="32">
        <f t="shared" si="8"/>
        <v>1</v>
      </c>
      <c r="BV11" s="24">
        <f t="shared" si="1"/>
        <v>7.6009024595420822</v>
      </c>
      <c r="BW11" s="8">
        <f t="shared" si="9"/>
        <v>13</v>
      </c>
      <c r="BX11" s="8">
        <f t="shared" si="10"/>
        <v>169</v>
      </c>
      <c r="BY11" s="23">
        <f t="shared" si="11"/>
        <v>3.7132382971178042</v>
      </c>
      <c r="BZ11" s="38">
        <f t="shared" si="12"/>
        <v>1</v>
      </c>
      <c r="CA11" s="33"/>
      <c r="CL11" s="24">
        <f t="shared" si="2"/>
        <v>7.6009024595420822</v>
      </c>
      <c r="CM11" s="8">
        <f t="shared" si="13"/>
        <v>1</v>
      </c>
      <c r="CN11" s="8">
        <f t="shared" si="14"/>
        <v>0</v>
      </c>
      <c r="CO11" s="8">
        <f t="shared" si="15"/>
        <v>0</v>
      </c>
      <c r="CP11" s="23">
        <f t="shared" si="16"/>
        <v>3.7132382971178042</v>
      </c>
      <c r="CQ11" s="38">
        <f t="shared" si="17"/>
        <v>1</v>
      </c>
      <c r="DC11" s="24">
        <f t="shared" si="18"/>
        <v>7.6009024595420822</v>
      </c>
      <c r="DD11" s="8">
        <f t="shared" si="19"/>
        <v>1</v>
      </c>
      <c r="DE11" s="8">
        <f t="shared" si="20"/>
        <v>0</v>
      </c>
      <c r="DF11" s="8">
        <f t="shared" si="21"/>
        <v>0</v>
      </c>
      <c r="DG11" s="23">
        <f t="shared" si="22"/>
        <v>3.7132382971178042</v>
      </c>
      <c r="DH11" s="38">
        <f t="shared" si="23"/>
        <v>1</v>
      </c>
      <c r="DI11" s="8">
        <f t="shared" si="24"/>
        <v>0</v>
      </c>
      <c r="DU11" s="40">
        <f t="shared" si="25"/>
        <v>1</v>
      </c>
      <c r="DV11" s="42">
        <f t="shared" si="26"/>
        <v>2</v>
      </c>
      <c r="DW11" s="38">
        <f t="shared" si="27"/>
        <v>1</v>
      </c>
    </row>
    <row r="12" spans="1:136" ht="15.75" thickBot="1" x14ac:dyDescent="0.3">
      <c r="A12" s="25">
        <v>2500</v>
      </c>
      <c r="B12" s="26">
        <v>21.097539968420431</v>
      </c>
      <c r="C12">
        <v>5</v>
      </c>
      <c r="D12">
        <v>1</v>
      </c>
      <c r="E12">
        <v>1</v>
      </c>
      <c r="J12" s="7">
        <v>2500</v>
      </c>
      <c r="K12" s="8">
        <v>5</v>
      </c>
      <c r="L12" s="21">
        <v>21.097539968420431</v>
      </c>
      <c r="N12" t="s">
        <v>11</v>
      </c>
      <c r="X12" s="7">
        <v>2500</v>
      </c>
      <c r="Y12" s="8">
        <v>5</v>
      </c>
      <c r="Z12" s="8">
        <f t="shared" si="3"/>
        <v>25</v>
      </c>
      <c r="AA12" s="23">
        <f t="shared" si="4"/>
        <v>4.7398891126493259E-2</v>
      </c>
      <c r="AC12" t="s">
        <v>11</v>
      </c>
      <c r="AK12" s="27">
        <f t="shared" si="5"/>
        <v>2500</v>
      </c>
      <c r="AL12" s="8">
        <v>5</v>
      </c>
      <c r="AM12" s="8">
        <v>25</v>
      </c>
      <c r="AN12" s="23">
        <v>3.0491564445105874</v>
      </c>
      <c r="AP12" t="s">
        <v>11</v>
      </c>
      <c r="AX12" s="24">
        <f t="shared" si="6"/>
        <v>7.8240460108562919</v>
      </c>
      <c r="AY12" s="8">
        <v>5</v>
      </c>
      <c r="AZ12" s="8">
        <f t="shared" si="7"/>
        <v>25</v>
      </c>
      <c r="BA12" s="23">
        <f t="shared" si="0"/>
        <v>3.0491564445105874</v>
      </c>
      <c r="BC12" t="s">
        <v>11</v>
      </c>
      <c r="BK12" s="7">
        <v>2500</v>
      </c>
      <c r="BL12" s="32">
        <f t="shared" si="8"/>
        <v>1</v>
      </c>
      <c r="BN12" t="s">
        <v>11</v>
      </c>
      <c r="BV12" s="24">
        <f t="shared" si="1"/>
        <v>7.8240460108562919</v>
      </c>
      <c r="BW12" s="8">
        <f t="shared" si="9"/>
        <v>5</v>
      </c>
      <c r="BX12" s="8">
        <f t="shared" si="10"/>
        <v>25</v>
      </c>
      <c r="BY12" s="23">
        <f t="shared" si="11"/>
        <v>3.0491564445105874</v>
      </c>
      <c r="BZ12" s="38">
        <f t="shared" si="12"/>
        <v>1</v>
      </c>
      <c r="CA12" s="33"/>
      <c r="CB12" t="s">
        <v>11</v>
      </c>
      <c r="CL12" s="24">
        <f t="shared" si="2"/>
        <v>7.8240460108562919</v>
      </c>
      <c r="CM12" s="8">
        <f t="shared" si="13"/>
        <v>0</v>
      </c>
      <c r="CN12" s="8">
        <f t="shared" si="14"/>
        <v>0</v>
      </c>
      <c r="CO12" s="8">
        <f t="shared" si="15"/>
        <v>0</v>
      </c>
      <c r="CP12" s="23">
        <f t="shared" si="16"/>
        <v>3.0491564445105874</v>
      </c>
      <c r="CQ12" s="38">
        <f t="shared" si="17"/>
        <v>1</v>
      </c>
      <c r="CS12" t="s">
        <v>11</v>
      </c>
      <c r="DC12" s="24">
        <f t="shared" si="18"/>
        <v>7.8240460108562919</v>
      </c>
      <c r="DD12" s="8">
        <f t="shared" si="19"/>
        <v>0</v>
      </c>
      <c r="DE12" s="8">
        <f t="shared" si="20"/>
        <v>0</v>
      </c>
      <c r="DF12" s="8">
        <f t="shared" si="21"/>
        <v>0</v>
      </c>
      <c r="DG12" s="23">
        <f t="shared" si="22"/>
        <v>3.0491564445105874</v>
      </c>
      <c r="DH12" s="38">
        <f t="shared" si="23"/>
        <v>1</v>
      </c>
      <c r="DI12" s="8">
        <f t="shared" si="24"/>
        <v>0</v>
      </c>
      <c r="DK12" t="s">
        <v>11</v>
      </c>
      <c r="DU12" s="40">
        <f t="shared" si="25"/>
        <v>1</v>
      </c>
      <c r="DV12" s="42">
        <f t="shared" si="26"/>
        <v>2.5</v>
      </c>
      <c r="DW12" s="38">
        <f t="shared" si="27"/>
        <v>1</v>
      </c>
    </row>
    <row r="13" spans="1:136" x14ac:dyDescent="0.25">
      <c r="A13" s="25">
        <v>5000</v>
      </c>
      <c r="B13" s="26">
        <v>74.463595334559585</v>
      </c>
      <c r="C13">
        <v>10</v>
      </c>
      <c r="D13">
        <v>1</v>
      </c>
      <c r="E13">
        <v>1</v>
      </c>
      <c r="J13" s="7">
        <v>5000</v>
      </c>
      <c r="K13" s="8">
        <v>10</v>
      </c>
      <c r="L13" s="21">
        <v>74.463595334559585</v>
      </c>
      <c r="N13" s="4"/>
      <c r="O13" s="4" t="s">
        <v>16</v>
      </c>
      <c r="P13" s="4" t="s">
        <v>17</v>
      </c>
      <c r="Q13" s="4" t="s">
        <v>18</v>
      </c>
      <c r="R13" s="4" t="s">
        <v>19</v>
      </c>
      <c r="S13" s="4" t="s">
        <v>20</v>
      </c>
      <c r="X13" s="7">
        <v>5000</v>
      </c>
      <c r="Y13" s="8">
        <v>10</v>
      </c>
      <c r="Z13" s="8">
        <f t="shared" si="3"/>
        <v>100</v>
      </c>
      <c r="AA13" s="23">
        <f t="shared" si="4"/>
        <v>1.3429381102363804E-2</v>
      </c>
      <c r="AC13" s="4"/>
      <c r="AD13" s="4" t="s">
        <v>16</v>
      </c>
      <c r="AE13" s="4" t="s">
        <v>17</v>
      </c>
      <c r="AF13" s="4" t="s">
        <v>18</v>
      </c>
      <c r="AG13" s="4" t="s">
        <v>19</v>
      </c>
      <c r="AH13" s="4" t="s">
        <v>20</v>
      </c>
      <c r="AK13" s="27">
        <f t="shared" si="5"/>
        <v>5000</v>
      </c>
      <c r="AL13" s="8">
        <v>10</v>
      </c>
      <c r="AM13" s="8">
        <v>100</v>
      </c>
      <c r="AN13" s="23">
        <v>4.3103103527282292</v>
      </c>
      <c r="AP13" s="4"/>
      <c r="AQ13" s="4" t="s">
        <v>16</v>
      </c>
      <c r="AR13" s="4" t="s">
        <v>17</v>
      </c>
      <c r="AS13" s="4" t="s">
        <v>18</v>
      </c>
      <c r="AT13" s="4" t="s">
        <v>19</v>
      </c>
      <c r="AU13" s="4" t="s">
        <v>20</v>
      </c>
      <c r="AX13" s="24">
        <f t="shared" si="6"/>
        <v>8.5171931914162382</v>
      </c>
      <c r="AY13" s="8">
        <v>10</v>
      </c>
      <c r="AZ13" s="8">
        <f t="shared" si="7"/>
        <v>100</v>
      </c>
      <c r="BA13" s="23">
        <f t="shared" si="0"/>
        <v>4.3103103527282292</v>
      </c>
      <c r="BC13" s="4"/>
      <c r="BD13" s="4" t="s">
        <v>16</v>
      </c>
      <c r="BE13" s="4" t="s">
        <v>17</v>
      </c>
      <c r="BF13" s="4" t="s">
        <v>18</v>
      </c>
      <c r="BG13" s="4" t="s">
        <v>19</v>
      </c>
      <c r="BH13" s="4" t="s">
        <v>20</v>
      </c>
      <c r="BK13" s="7">
        <v>5000</v>
      </c>
      <c r="BL13" s="32">
        <f t="shared" si="8"/>
        <v>1</v>
      </c>
      <c r="BN13" s="4"/>
      <c r="BO13" s="4" t="s">
        <v>16</v>
      </c>
      <c r="BP13" s="4" t="s">
        <v>17</v>
      </c>
      <c r="BQ13" s="4" t="s">
        <v>18</v>
      </c>
      <c r="BR13" s="4" t="s">
        <v>19</v>
      </c>
      <c r="BS13" s="4" t="s">
        <v>20</v>
      </c>
      <c r="BV13" s="24">
        <f t="shared" si="1"/>
        <v>8.5171931914162382</v>
      </c>
      <c r="BW13" s="8">
        <f t="shared" si="9"/>
        <v>10</v>
      </c>
      <c r="BX13" s="8">
        <f t="shared" si="10"/>
        <v>100</v>
      </c>
      <c r="BY13" s="23">
        <f t="shared" si="11"/>
        <v>4.3103103527282292</v>
      </c>
      <c r="BZ13" s="38">
        <f t="shared" si="12"/>
        <v>1</v>
      </c>
      <c r="CA13" s="29"/>
      <c r="CB13" s="4"/>
      <c r="CC13" s="4" t="s">
        <v>16</v>
      </c>
      <c r="CD13" s="4" t="s">
        <v>17</v>
      </c>
      <c r="CE13" s="4" t="s">
        <v>18</v>
      </c>
      <c r="CF13" s="4" t="s">
        <v>19</v>
      </c>
      <c r="CG13" s="4" t="s">
        <v>20</v>
      </c>
      <c r="CL13" s="24">
        <f t="shared" si="2"/>
        <v>8.5171931914162382</v>
      </c>
      <c r="CM13" s="8">
        <f t="shared" si="13"/>
        <v>1</v>
      </c>
      <c r="CN13" s="8">
        <f t="shared" si="14"/>
        <v>0</v>
      </c>
      <c r="CO13" s="8">
        <f t="shared" si="15"/>
        <v>0</v>
      </c>
      <c r="CP13" s="23">
        <f t="shared" si="16"/>
        <v>4.3103103527282292</v>
      </c>
      <c r="CQ13" s="38">
        <f t="shared" si="17"/>
        <v>1</v>
      </c>
      <c r="CS13" s="4"/>
      <c r="CT13" s="4" t="s">
        <v>16</v>
      </c>
      <c r="CU13" s="4" t="s">
        <v>17</v>
      </c>
      <c r="CV13" s="4" t="s">
        <v>18</v>
      </c>
      <c r="CW13" s="4" t="s">
        <v>19</v>
      </c>
      <c r="CX13" s="4" t="s">
        <v>20</v>
      </c>
      <c r="DC13" s="24">
        <f t="shared" si="18"/>
        <v>8.5171931914162382</v>
      </c>
      <c r="DD13" s="8">
        <f t="shared" si="19"/>
        <v>1</v>
      </c>
      <c r="DE13" s="8">
        <f t="shared" si="20"/>
        <v>0</v>
      </c>
      <c r="DF13" s="8">
        <f t="shared" si="21"/>
        <v>0</v>
      </c>
      <c r="DG13" s="23">
        <f t="shared" si="22"/>
        <v>4.3103103527282292</v>
      </c>
      <c r="DH13" s="38">
        <f t="shared" si="23"/>
        <v>1</v>
      </c>
      <c r="DI13" s="8">
        <f t="shared" si="24"/>
        <v>0</v>
      </c>
      <c r="DK13" s="4"/>
      <c r="DL13" s="4" t="s">
        <v>16</v>
      </c>
      <c r="DM13" s="4" t="s">
        <v>17</v>
      </c>
      <c r="DN13" s="4" t="s">
        <v>18</v>
      </c>
      <c r="DO13" s="4" t="s">
        <v>19</v>
      </c>
      <c r="DP13" s="4" t="s">
        <v>20</v>
      </c>
      <c r="DU13" s="40">
        <f t="shared" si="25"/>
        <v>1</v>
      </c>
      <c r="DV13" s="42">
        <f t="shared" si="26"/>
        <v>5</v>
      </c>
      <c r="DW13" s="38">
        <f t="shared" si="27"/>
        <v>1</v>
      </c>
    </row>
    <row r="14" spans="1:136" x14ac:dyDescent="0.25">
      <c r="A14" s="25">
        <v>5000</v>
      </c>
      <c r="B14" s="26">
        <v>40.995303562775661</v>
      </c>
      <c r="C14">
        <v>62</v>
      </c>
      <c r="D14">
        <v>0</v>
      </c>
      <c r="E14">
        <v>0</v>
      </c>
      <c r="J14" s="7">
        <v>5000</v>
      </c>
      <c r="K14" s="8">
        <v>62</v>
      </c>
      <c r="L14" s="21">
        <v>40.995303562775661</v>
      </c>
      <c r="N14" s="2" t="s">
        <v>12</v>
      </c>
      <c r="O14" s="2">
        <v>2</v>
      </c>
      <c r="P14" s="2">
        <v>437161993.11686206</v>
      </c>
      <c r="Q14" s="2">
        <v>218580996.55843103</v>
      </c>
      <c r="R14" s="2">
        <v>9.979702316669778</v>
      </c>
      <c r="S14" s="2">
        <v>1.1447862125493154E-4</v>
      </c>
      <c r="X14" s="7">
        <v>5000</v>
      </c>
      <c r="Y14" s="8">
        <v>62</v>
      </c>
      <c r="Z14" s="8">
        <f t="shared" si="3"/>
        <v>3844</v>
      </c>
      <c r="AA14" s="23">
        <f t="shared" si="4"/>
        <v>2.439303805785243E-2</v>
      </c>
      <c r="AC14" s="2" t="s">
        <v>12</v>
      </c>
      <c r="AD14" s="2">
        <v>3</v>
      </c>
      <c r="AE14" s="2">
        <v>1498772216.6332991</v>
      </c>
      <c r="AF14" s="2">
        <v>499590738.87776637</v>
      </c>
      <c r="AG14" s="2">
        <v>45.12090141377513</v>
      </c>
      <c r="AH14" s="2">
        <v>2.7931628443115756E-18</v>
      </c>
      <c r="AK14" s="27">
        <f t="shared" si="5"/>
        <v>5000</v>
      </c>
      <c r="AL14" s="8">
        <v>62</v>
      </c>
      <c r="AM14" s="8">
        <v>3844</v>
      </c>
      <c r="AN14" s="23">
        <v>3.7134575128938963</v>
      </c>
      <c r="AP14" s="2" t="s">
        <v>12</v>
      </c>
      <c r="AQ14" s="2">
        <v>3</v>
      </c>
      <c r="AR14" s="2">
        <v>1570038935.3297215</v>
      </c>
      <c r="AS14" s="2">
        <v>523346311.77657384</v>
      </c>
      <c r="AT14" s="2">
        <v>50.663216585083923</v>
      </c>
      <c r="AU14" s="2">
        <v>1.0212141839263493E-19</v>
      </c>
      <c r="AX14" s="24">
        <f t="shared" si="6"/>
        <v>8.5171931914162382</v>
      </c>
      <c r="AY14" s="8">
        <v>62</v>
      </c>
      <c r="AZ14" s="8">
        <f t="shared" si="7"/>
        <v>3844</v>
      </c>
      <c r="BA14" s="23">
        <f t="shared" si="0"/>
        <v>3.7134575128938963</v>
      </c>
      <c r="BC14" s="2" t="s">
        <v>12</v>
      </c>
      <c r="BD14" s="2">
        <v>3</v>
      </c>
      <c r="BE14" s="2">
        <v>28.324221859950534</v>
      </c>
      <c r="BF14" s="2">
        <v>9.4414072866501773</v>
      </c>
      <c r="BG14" s="2">
        <v>18.146117068025902</v>
      </c>
      <c r="BH14" s="2">
        <v>2.0851774619583798E-9</v>
      </c>
      <c r="BK14" s="7">
        <v>5000</v>
      </c>
      <c r="BL14" s="32">
        <f t="shared" si="8"/>
        <v>0</v>
      </c>
      <c r="BN14" s="2" t="s">
        <v>12</v>
      </c>
      <c r="BO14" s="2">
        <v>1</v>
      </c>
      <c r="BP14" s="2">
        <v>46802038.39638567</v>
      </c>
      <c r="BQ14" s="2">
        <v>46802038.39638567</v>
      </c>
      <c r="BR14" s="2">
        <v>1.8237644609153729</v>
      </c>
      <c r="BS14" s="2">
        <v>0.17997620617276089</v>
      </c>
      <c r="BV14" s="24">
        <f t="shared" si="1"/>
        <v>8.5171931914162382</v>
      </c>
      <c r="BW14" s="8">
        <f t="shared" si="9"/>
        <v>62</v>
      </c>
      <c r="BX14" s="8">
        <f t="shared" si="10"/>
        <v>3844</v>
      </c>
      <c r="BY14" s="23">
        <f t="shared" si="11"/>
        <v>3.7134575128938963</v>
      </c>
      <c r="BZ14" s="38">
        <f t="shared" si="12"/>
        <v>0</v>
      </c>
      <c r="CA14" s="2"/>
      <c r="CB14" s="2" t="s">
        <v>12</v>
      </c>
      <c r="CC14" s="2">
        <v>4</v>
      </c>
      <c r="CD14" s="2">
        <v>28.722158255357684</v>
      </c>
      <c r="CE14" s="2">
        <v>7.1805395638394209</v>
      </c>
      <c r="CF14" s="2">
        <v>13.766713190078638</v>
      </c>
      <c r="CG14" s="2">
        <v>6.8213668938041887E-9</v>
      </c>
      <c r="CL14" s="24">
        <f t="shared" si="2"/>
        <v>8.5171931914162382</v>
      </c>
      <c r="CM14" s="8">
        <f t="shared" si="13"/>
        <v>0</v>
      </c>
      <c r="CN14" s="8">
        <f t="shared" si="14"/>
        <v>0</v>
      </c>
      <c r="CO14" s="8">
        <f t="shared" si="15"/>
        <v>1</v>
      </c>
      <c r="CP14" s="23">
        <f t="shared" si="16"/>
        <v>3.7134575128938963</v>
      </c>
      <c r="CQ14" s="38">
        <f t="shared" si="17"/>
        <v>0</v>
      </c>
      <c r="CS14" s="2" t="s">
        <v>12</v>
      </c>
      <c r="CT14" s="2">
        <v>5</v>
      </c>
      <c r="CU14" s="2">
        <v>30.676309977073402</v>
      </c>
      <c r="CV14" s="2">
        <v>6.1352619954146803</v>
      </c>
      <c r="CW14" s="2">
        <v>12.116713984222564</v>
      </c>
      <c r="CX14" s="2">
        <v>4.5560770882407981E-9</v>
      </c>
      <c r="DC14" s="24">
        <f t="shared" si="18"/>
        <v>8.5171931914162382</v>
      </c>
      <c r="DD14" s="8">
        <f t="shared" si="19"/>
        <v>0</v>
      </c>
      <c r="DE14" s="8">
        <f t="shared" si="20"/>
        <v>0</v>
      </c>
      <c r="DF14" s="8">
        <f t="shared" si="21"/>
        <v>1</v>
      </c>
      <c r="DG14" s="23">
        <f t="shared" si="22"/>
        <v>3.7134575128938963</v>
      </c>
      <c r="DH14" s="38">
        <f t="shared" si="23"/>
        <v>0</v>
      </c>
      <c r="DI14" s="8">
        <f t="shared" si="24"/>
        <v>0</v>
      </c>
      <c r="DK14" s="2" t="s">
        <v>12</v>
      </c>
      <c r="DL14" s="2">
        <v>6</v>
      </c>
      <c r="DM14" s="2">
        <v>34.939772379516995</v>
      </c>
      <c r="DN14" s="2">
        <v>5.8232953965861656</v>
      </c>
      <c r="DO14" s="2">
        <v>12.497738581888843</v>
      </c>
      <c r="DP14" s="2">
        <v>2.7713173394537773E-10</v>
      </c>
      <c r="DU14" s="40">
        <f t="shared" si="25"/>
        <v>0</v>
      </c>
      <c r="DV14" s="42">
        <f t="shared" si="26"/>
        <v>5</v>
      </c>
      <c r="DW14" s="38">
        <f t="shared" si="27"/>
        <v>0</v>
      </c>
    </row>
    <row r="15" spans="1:136" x14ac:dyDescent="0.25">
      <c r="A15" s="25">
        <v>1500</v>
      </c>
      <c r="B15" s="26">
        <v>120.6129816610498</v>
      </c>
      <c r="C15">
        <v>20</v>
      </c>
      <c r="D15">
        <v>1</v>
      </c>
      <c r="E15">
        <v>1</v>
      </c>
      <c r="J15" s="7">
        <v>1500</v>
      </c>
      <c r="K15" s="8">
        <v>20</v>
      </c>
      <c r="L15" s="21">
        <v>120.6129816610498</v>
      </c>
      <c r="N15" s="2" t="s">
        <v>13</v>
      </c>
      <c r="O15" s="2">
        <v>97</v>
      </c>
      <c r="P15" s="2">
        <v>2124548006.8831379</v>
      </c>
      <c r="Q15" s="2">
        <v>21902556.771991111</v>
      </c>
      <c r="R15" s="2"/>
      <c r="S15" s="2"/>
      <c r="X15" s="7">
        <v>1500</v>
      </c>
      <c r="Y15" s="8">
        <v>20</v>
      </c>
      <c r="Z15" s="8">
        <f t="shared" si="3"/>
        <v>400</v>
      </c>
      <c r="AA15" s="23">
        <f t="shared" si="4"/>
        <v>8.2909815032201906E-3</v>
      </c>
      <c r="AC15" s="2" t="s">
        <v>13</v>
      </c>
      <c r="AD15" s="2">
        <v>96</v>
      </c>
      <c r="AE15" s="2">
        <v>1062937783.3667009</v>
      </c>
      <c r="AF15" s="2">
        <v>11072268.576736467</v>
      </c>
      <c r="AG15" s="2"/>
      <c r="AH15" s="2"/>
      <c r="AK15" s="27">
        <f t="shared" si="5"/>
        <v>1500</v>
      </c>
      <c r="AL15" s="8">
        <v>20</v>
      </c>
      <c r="AM15" s="8">
        <v>400</v>
      </c>
      <c r="AN15" s="23">
        <v>4.7925869207973308</v>
      </c>
      <c r="AP15" s="2" t="s">
        <v>13</v>
      </c>
      <c r="AQ15" s="2">
        <v>96</v>
      </c>
      <c r="AR15" s="2">
        <v>991671064.67027867</v>
      </c>
      <c r="AS15" s="2">
        <v>10329906.923648736</v>
      </c>
      <c r="AT15" s="2"/>
      <c r="AU15" s="2"/>
      <c r="AX15" s="24">
        <f t="shared" si="6"/>
        <v>7.3132203870903014</v>
      </c>
      <c r="AY15" s="8">
        <v>20</v>
      </c>
      <c r="AZ15" s="8">
        <f t="shared" si="7"/>
        <v>400</v>
      </c>
      <c r="BA15" s="23">
        <f t="shared" si="0"/>
        <v>4.7925869207973308</v>
      </c>
      <c r="BC15" s="2" t="s">
        <v>13</v>
      </c>
      <c r="BD15" s="2">
        <v>96</v>
      </c>
      <c r="BE15" s="2">
        <v>49.94870782110636</v>
      </c>
      <c r="BF15" s="2">
        <v>0.52029903980319125</v>
      </c>
      <c r="BG15" s="2"/>
      <c r="BH15" s="2"/>
      <c r="BK15" s="7">
        <v>1500</v>
      </c>
      <c r="BL15" s="32">
        <f t="shared" si="8"/>
        <v>1</v>
      </c>
      <c r="BN15" s="2" t="s">
        <v>13</v>
      </c>
      <c r="BO15" s="2">
        <v>98</v>
      </c>
      <c r="BP15" s="2">
        <v>2514907961.6036143</v>
      </c>
      <c r="BQ15" s="2">
        <v>25662326.138812393</v>
      </c>
      <c r="BR15" s="2"/>
      <c r="BS15" s="2"/>
      <c r="BV15" s="24">
        <f t="shared" si="1"/>
        <v>7.3132203870903014</v>
      </c>
      <c r="BW15" s="8">
        <f t="shared" si="9"/>
        <v>20</v>
      </c>
      <c r="BX15" s="8">
        <f t="shared" si="10"/>
        <v>400</v>
      </c>
      <c r="BY15" s="23">
        <f t="shared" si="11"/>
        <v>4.7925869207973308</v>
      </c>
      <c r="BZ15" s="38">
        <f t="shared" si="12"/>
        <v>1</v>
      </c>
      <c r="CA15" s="2"/>
      <c r="CB15" s="2" t="s">
        <v>13</v>
      </c>
      <c r="CC15" s="2">
        <v>95</v>
      </c>
      <c r="CD15" s="2">
        <v>49.55077142569921</v>
      </c>
      <c r="CE15" s="2">
        <v>0.52158706763893903</v>
      </c>
      <c r="CF15" s="2"/>
      <c r="CG15" s="2"/>
      <c r="CL15" s="24">
        <f t="shared" si="2"/>
        <v>7.3132203870903014</v>
      </c>
      <c r="CM15" s="8">
        <f t="shared" si="13"/>
        <v>0</v>
      </c>
      <c r="CN15" s="8">
        <f t="shared" si="14"/>
        <v>1</v>
      </c>
      <c r="CO15" s="8">
        <f t="shared" si="15"/>
        <v>0</v>
      </c>
      <c r="CP15" s="23">
        <f t="shared" si="16"/>
        <v>4.7925869207973308</v>
      </c>
      <c r="CQ15" s="38">
        <f t="shared" si="17"/>
        <v>1</v>
      </c>
      <c r="CS15" s="2" t="s">
        <v>13</v>
      </c>
      <c r="CT15" s="2">
        <v>94</v>
      </c>
      <c r="CU15" s="2">
        <v>47.596619703983492</v>
      </c>
      <c r="CV15" s="2">
        <v>0.50634701812748395</v>
      </c>
      <c r="CW15" s="2"/>
      <c r="CX15" s="2"/>
      <c r="DC15" s="24">
        <f t="shared" si="18"/>
        <v>7.3132203870903014</v>
      </c>
      <c r="DD15" s="8">
        <f t="shared" si="19"/>
        <v>0</v>
      </c>
      <c r="DE15" s="8">
        <f t="shared" si="20"/>
        <v>1</v>
      </c>
      <c r="DF15" s="8">
        <f t="shared" si="21"/>
        <v>0</v>
      </c>
      <c r="DG15" s="23">
        <f t="shared" si="22"/>
        <v>4.7925869207973308</v>
      </c>
      <c r="DH15" s="38">
        <f t="shared" si="23"/>
        <v>1</v>
      </c>
      <c r="DI15" s="8">
        <f t="shared" si="24"/>
        <v>0</v>
      </c>
      <c r="DK15" s="2" t="s">
        <v>13</v>
      </c>
      <c r="DL15" s="2">
        <v>93</v>
      </c>
      <c r="DM15" s="2">
        <v>43.333157301539899</v>
      </c>
      <c r="DN15" s="2">
        <v>0.46594792797354728</v>
      </c>
      <c r="DO15" s="2"/>
      <c r="DP15" s="2"/>
      <c r="DU15" s="40">
        <f t="shared" si="25"/>
        <v>1</v>
      </c>
      <c r="DV15" s="42">
        <f t="shared" si="26"/>
        <v>1.5</v>
      </c>
      <c r="DW15" s="38">
        <f t="shared" si="27"/>
        <v>1</v>
      </c>
    </row>
    <row r="16" spans="1:136" ht="15.75" thickBot="1" x14ac:dyDescent="0.3">
      <c r="A16" s="25">
        <v>6000</v>
      </c>
      <c r="B16" s="26">
        <v>26.406877809113936</v>
      </c>
      <c r="C16">
        <v>6</v>
      </c>
      <c r="D16">
        <v>1</v>
      </c>
      <c r="E16">
        <v>1</v>
      </c>
      <c r="J16" s="7">
        <v>6000</v>
      </c>
      <c r="K16" s="8">
        <v>6</v>
      </c>
      <c r="L16" s="21">
        <v>26.406877809113936</v>
      </c>
      <c r="N16" s="3" t="s">
        <v>14</v>
      </c>
      <c r="O16" s="3">
        <v>99</v>
      </c>
      <c r="P16" s="3">
        <v>2561710000</v>
      </c>
      <c r="Q16" s="3"/>
      <c r="R16" s="3"/>
      <c r="S16" s="3"/>
      <c r="X16" s="7">
        <v>6000</v>
      </c>
      <c r="Y16" s="8">
        <v>6</v>
      </c>
      <c r="Z16" s="8">
        <f t="shared" si="3"/>
        <v>36</v>
      </c>
      <c r="AA16" s="23">
        <f t="shared" si="4"/>
        <v>3.7868922150836967E-2</v>
      </c>
      <c r="AC16" s="3" t="s">
        <v>14</v>
      </c>
      <c r="AD16" s="3">
        <v>99</v>
      </c>
      <c r="AE16" s="3">
        <v>2561710000</v>
      </c>
      <c r="AF16" s="3"/>
      <c r="AG16" s="3"/>
      <c r="AH16" s="3"/>
      <c r="AK16" s="27">
        <f t="shared" si="5"/>
        <v>6000</v>
      </c>
      <c r="AL16" s="8">
        <v>6</v>
      </c>
      <c r="AM16" s="8">
        <v>36</v>
      </c>
      <c r="AN16" s="23">
        <v>3.2736244992945251</v>
      </c>
      <c r="AP16" s="3" t="s">
        <v>14</v>
      </c>
      <c r="AQ16" s="3">
        <v>99</v>
      </c>
      <c r="AR16" s="3">
        <v>2561710000</v>
      </c>
      <c r="AS16" s="3"/>
      <c r="AT16" s="3"/>
      <c r="AU16" s="3"/>
      <c r="AX16" s="24">
        <f t="shared" si="6"/>
        <v>8.6995147482101913</v>
      </c>
      <c r="AY16" s="8">
        <v>6</v>
      </c>
      <c r="AZ16" s="8">
        <f t="shared" si="7"/>
        <v>36</v>
      </c>
      <c r="BA16" s="23">
        <f t="shared" si="0"/>
        <v>3.2736244992945251</v>
      </c>
      <c r="BC16" s="3" t="s">
        <v>14</v>
      </c>
      <c r="BD16" s="3">
        <v>99</v>
      </c>
      <c r="BE16" s="3">
        <v>78.272929681056894</v>
      </c>
      <c r="BF16" s="3"/>
      <c r="BG16" s="3"/>
      <c r="BH16" s="3"/>
      <c r="BK16" s="7">
        <v>6000</v>
      </c>
      <c r="BL16" s="32">
        <f t="shared" si="8"/>
        <v>1</v>
      </c>
      <c r="BN16" s="3" t="s">
        <v>14</v>
      </c>
      <c r="BO16" s="3">
        <v>99</v>
      </c>
      <c r="BP16" s="3">
        <v>2561710000</v>
      </c>
      <c r="BQ16" s="3"/>
      <c r="BR16" s="3"/>
      <c r="BS16" s="3"/>
      <c r="BV16" s="24">
        <f t="shared" si="1"/>
        <v>8.6995147482101913</v>
      </c>
      <c r="BW16" s="8">
        <f t="shared" si="9"/>
        <v>6</v>
      </c>
      <c r="BX16" s="8">
        <f t="shared" si="10"/>
        <v>36</v>
      </c>
      <c r="BY16" s="23">
        <f t="shared" si="11"/>
        <v>3.2736244992945251</v>
      </c>
      <c r="BZ16" s="38">
        <f t="shared" si="12"/>
        <v>1</v>
      </c>
      <c r="CA16" s="2"/>
      <c r="CB16" s="3" t="s">
        <v>14</v>
      </c>
      <c r="CC16" s="3">
        <v>99</v>
      </c>
      <c r="CD16" s="3">
        <v>78.272929681056894</v>
      </c>
      <c r="CE16" s="3"/>
      <c r="CF16" s="3"/>
      <c r="CG16" s="3"/>
      <c r="CL16" s="24">
        <f t="shared" si="2"/>
        <v>8.6995147482101913</v>
      </c>
      <c r="CM16" s="8">
        <f t="shared" si="13"/>
        <v>1</v>
      </c>
      <c r="CN16" s="8">
        <f t="shared" si="14"/>
        <v>0</v>
      </c>
      <c r="CO16" s="8">
        <f t="shared" si="15"/>
        <v>0</v>
      </c>
      <c r="CP16" s="23">
        <f t="shared" si="16"/>
        <v>3.2736244992945251</v>
      </c>
      <c r="CQ16" s="38">
        <f t="shared" si="17"/>
        <v>1</v>
      </c>
      <c r="CS16" s="3" t="s">
        <v>14</v>
      </c>
      <c r="CT16" s="3">
        <v>99</v>
      </c>
      <c r="CU16" s="3">
        <v>78.272929681056894</v>
      </c>
      <c r="CV16" s="3"/>
      <c r="CW16" s="3"/>
      <c r="CX16" s="3"/>
      <c r="DC16" s="24">
        <f t="shared" si="18"/>
        <v>8.6995147482101913</v>
      </c>
      <c r="DD16" s="8">
        <f t="shared" si="19"/>
        <v>1</v>
      </c>
      <c r="DE16" s="8">
        <f t="shared" si="20"/>
        <v>0</v>
      </c>
      <c r="DF16" s="8">
        <f t="shared" si="21"/>
        <v>0</v>
      </c>
      <c r="DG16" s="23">
        <f t="shared" si="22"/>
        <v>3.2736244992945251</v>
      </c>
      <c r="DH16" s="38">
        <f t="shared" si="23"/>
        <v>1</v>
      </c>
      <c r="DI16" s="8">
        <f t="shared" si="24"/>
        <v>0</v>
      </c>
      <c r="DK16" s="3" t="s">
        <v>14</v>
      </c>
      <c r="DL16" s="3">
        <v>99</v>
      </c>
      <c r="DM16" s="3">
        <v>78.272929681056894</v>
      </c>
      <c r="DN16" s="3"/>
      <c r="DO16" s="3"/>
      <c r="DP16" s="3"/>
      <c r="DU16" s="40">
        <f t="shared" si="25"/>
        <v>1</v>
      </c>
      <c r="DV16" s="42">
        <f t="shared" si="26"/>
        <v>6</v>
      </c>
      <c r="DW16" s="38">
        <f t="shared" si="27"/>
        <v>1</v>
      </c>
    </row>
    <row r="17" spans="1:127" ht="15.75" thickBot="1" x14ac:dyDescent="0.3">
      <c r="A17" s="25">
        <v>13000</v>
      </c>
      <c r="B17" s="26">
        <v>12.612150765715821</v>
      </c>
      <c r="C17">
        <v>5</v>
      </c>
      <c r="D17">
        <v>1</v>
      </c>
      <c r="E17">
        <v>1</v>
      </c>
      <c r="J17" s="7">
        <v>13000</v>
      </c>
      <c r="K17" s="8">
        <v>5</v>
      </c>
      <c r="L17" s="21">
        <v>12.612150765715821</v>
      </c>
      <c r="X17" s="7">
        <v>13000</v>
      </c>
      <c r="Y17" s="8">
        <v>5</v>
      </c>
      <c r="Z17" s="8">
        <f t="shared" si="3"/>
        <v>25</v>
      </c>
      <c r="AA17" s="23">
        <f t="shared" si="4"/>
        <v>7.9288617665302985E-2</v>
      </c>
      <c r="AK17" s="27">
        <f t="shared" si="5"/>
        <v>13000</v>
      </c>
      <c r="AL17" s="8">
        <v>5</v>
      </c>
      <c r="AM17" s="8">
        <v>25</v>
      </c>
      <c r="AN17" s="23">
        <v>2.5346606957594631</v>
      </c>
      <c r="AX17" s="24">
        <f t="shared" si="6"/>
        <v>9.4727046364436731</v>
      </c>
      <c r="AY17" s="8">
        <v>5</v>
      </c>
      <c r="AZ17" s="8">
        <f t="shared" si="7"/>
        <v>25</v>
      </c>
      <c r="BA17" s="23">
        <f t="shared" si="0"/>
        <v>2.5346606957594631</v>
      </c>
      <c r="BK17" s="7">
        <v>13000</v>
      </c>
      <c r="BL17" s="32">
        <f t="shared" si="8"/>
        <v>1</v>
      </c>
      <c r="BV17" s="24">
        <f t="shared" si="1"/>
        <v>9.4727046364436731</v>
      </c>
      <c r="BW17" s="8">
        <f t="shared" si="9"/>
        <v>5</v>
      </c>
      <c r="BX17" s="8">
        <f t="shared" si="10"/>
        <v>25</v>
      </c>
      <c r="BY17" s="23">
        <f t="shared" si="11"/>
        <v>2.5346606957594631</v>
      </c>
      <c r="BZ17" s="38">
        <f t="shared" si="12"/>
        <v>1</v>
      </c>
      <c r="CA17" s="33"/>
      <c r="CL17" s="24">
        <f t="shared" si="2"/>
        <v>9.4727046364436731</v>
      </c>
      <c r="CM17" s="8">
        <f t="shared" si="13"/>
        <v>0</v>
      </c>
      <c r="CN17" s="8">
        <f t="shared" si="14"/>
        <v>0</v>
      </c>
      <c r="CO17" s="8">
        <f t="shared" si="15"/>
        <v>0</v>
      </c>
      <c r="CP17" s="23">
        <f t="shared" si="16"/>
        <v>2.5346606957594631</v>
      </c>
      <c r="CQ17" s="38">
        <f t="shared" si="17"/>
        <v>1</v>
      </c>
      <c r="DC17" s="24">
        <f t="shared" si="18"/>
        <v>9.4727046364436731</v>
      </c>
      <c r="DD17" s="8">
        <f t="shared" si="19"/>
        <v>0</v>
      </c>
      <c r="DE17" s="8">
        <f t="shared" si="20"/>
        <v>0</v>
      </c>
      <c r="DF17" s="8">
        <f t="shared" si="21"/>
        <v>0</v>
      </c>
      <c r="DG17" s="23">
        <f t="shared" si="22"/>
        <v>2.5346606957594631</v>
      </c>
      <c r="DH17" s="38">
        <f t="shared" si="23"/>
        <v>1</v>
      </c>
      <c r="DI17" s="8">
        <f t="shared" si="24"/>
        <v>0</v>
      </c>
      <c r="DU17" s="40">
        <f t="shared" si="25"/>
        <v>1</v>
      </c>
      <c r="DV17" s="42">
        <f t="shared" si="26"/>
        <v>13</v>
      </c>
      <c r="DW17" s="38">
        <f t="shared" si="27"/>
        <v>1</v>
      </c>
    </row>
    <row r="18" spans="1:127" x14ac:dyDescent="0.25">
      <c r="A18" s="25">
        <v>5500</v>
      </c>
      <c r="B18" s="26">
        <v>9.3872846110235937</v>
      </c>
      <c r="C18">
        <v>13</v>
      </c>
      <c r="D18">
        <v>0</v>
      </c>
      <c r="E18">
        <v>0</v>
      </c>
      <c r="J18" s="7">
        <v>5500</v>
      </c>
      <c r="K18" s="8">
        <v>13</v>
      </c>
      <c r="L18" s="21">
        <v>9.3872846110235937</v>
      </c>
      <c r="N18" s="4"/>
      <c r="O18" s="4" t="s">
        <v>62</v>
      </c>
      <c r="P18" s="4" t="s">
        <v>9</v>
      </c>
      <c r="Q18" s="4" t="s">
        <v>63</v>
      </c>
      <c r="R18" s="4" t="s">
        <v>21</v>
      </c>
      <c r="S18" s="4" t="s">
        <v>22</v>
      </c>
      <c r="T18" s="4" t="s">
        <v>23</v>
      </c>
      <c r="U18" s="29"/>
      <c r="V18" s="29"/>
      <c r="X18" s="7">
        <v>5500</v>
      </c>
      <c r="Y18" s="8">
        <v>13</v>
      </c>
      <c r="Z18" s="8">
        <f t="shared" si="3"/>
        <v>169</v>
      </c>
      <c r="AA18" s="23">
        <f t="shared" si="4"/>
        <v>0.10652707800354629</v>
      </c>
      <c r="AC18" s="4"/>
      <c r="AD18" s="4" t="s">
        <v>28</v>
      </c>
      <c r="AE18" s="4" t="s">
        <v>27</v>
      </c>
      <c r="AF18" s="4" t="s">
        <v>29</v>
      </c>
      <c r="AG18" s="4" t="s">
        <v>21</v>
      </c>
      <c r="AH18" s="4" t="s">
        <v>22</v>
      </c>
      <c r="AI18" s="4" t="s">
        <v>23</v>
      </c>
      <c r="AJ18" s="29"/>
      <c r="AK18" s="27">
        <f t="shared" si="5"/>
        <v>5500</v>
      </c>
      <c r="AL18" s="8">
        <v>13</v>
      </c>
      <c r="AM18" s="8">
        <v>169</v>
      </c>
      <c r="AN18" s="23">
        <v>2.2393560725951893</v>
      </c>
      <c r="AP18" s="4"/>
      <c r="AQ18" s="4" t="s">
        <v>28</v>
      </c>
      <c r="AR18" s="4" t="s">
        <v>27</v>
      </c>
      <c r="AS18" s="4" t="s">
        <v>29</v>
      </c>
      <c r="AT18" s="4" t="s">
        <v>21</v>
      </c>
      <c r="AU18" s="4" t="s">
        <v>22</v>
      </c>
      <c r="AV18" s="4" t="s">
        <v>23</v>
      </c>
      <c r="AX18" s="24">
        <f t="shared" si="6"/>
        <v>8.6125033712205621</v>
      </c>
      <c r="AY18" s="8">
        <v>13</v>
      </c>
      <c r="AZ18" s="8">
        <f t="shared" si="7"/>
        <v>169</v>
      </c>
      <c r="BA18" s="23">
        <f t="shared" si="0"/>
        <v>2.2393560725951893</v>
      </c>
      <c r="BC18" s="4"/>
      <c r="BD18" s="4" t="s">
        <v>28</v>
      </c>
      <c r="BE18" s="4" t="s">
        <v>27</v>
      </c>
      <c r="BF18" s="4" t="s">
        <v>29</v>
      </c>
      <c r="BG18" s="4" t="s">
        <v>21</v>
      </c>
      <c r="BH18" s="4" t="s">
        <v>22</v>
      </c>
      <c r="BI18" s="4" t="s">
        <v>23</v>
      </c>
      <c r="BK18" s="7">
        <v>5500</v>
      </c>
      <c r="BL18" s="32">
        <f t="shared" si="8"/>
        <v>0</v>
      </c>
      <c r="BN18" s="4"/>
      <c r="BO18" s="4" t="s">
        <v>28</v>
      </c>
      <c r="BP18" s="4" t="s">
        <v>27</v>
      </c>
      <c r="BQ18" s="4" t="s">
        <v>29</v>
      </c>
      <c r="BR18" s="4" t="s">
        <v>21</v>
      </c>
      <c r="BS18" s="4" t="s">
        <v>22</v>
      </c>
      <c r="BT18" s="4" t="s">
        <v>23</v>
      </c>
      <c r="BU18" s="29"/>
      <c r="BV18" s="24">
        <f t="shared" si="1"/>
        <v>8.6125033712205621</v>
      </c>
      <c r="BW18" s="8">
        <f t="shared" si="9"/>
        <v>13</v>
      </c>
      <c r="BX18" s="8">
        <f t="shared" si="10"/>
        <v>169</v>
      </c>
      <c r="BY18" s="23">
        <f t="shared" si="11"/>
        <v>2.2393560725951893</v>
      </c>
      <c r="BZ18" s="38">
        <f t="shared" si="12"/>
        <v>0</v>
      </c>
      <c r="CA18" s="29"/>
      <c r="CB18" s="4"/>
      <c r="CC18" s="4" t="s">
        <v>28</v>
      </c>
      <c r="CD18" s="4" t="s">
        <v>27</v>
      </c>
      <c r="CE18" s="4" t="s">
        <v>29</v>
      </c>
      <c r="CF18" s="4" t="s">
        <v>21</v>
      </c>
      <c r="CG18" s="4" t="s">
        <v>22</v>
      </c>
      <c r="CH18" s="4" t="s">
        <v>23</v>
      </c>
      <c r="CI18" s="29"/>
      <c r="CJ18" s="29"/>
      <c r="CK18" s="29"/>
      <c r="CL18" s="24">
        <f t="shared" si="2"/>
        <v>8.6125033712205621</v>
      </c>
      <c r="CM18" s="8">
        <f t="shared" si="13"/>
        <v>1</v>
      </c>
      <c r="CN18" s="8">
        <f t="shared" si="14"/>
        <v>0</v>
      </c>
      <c r="CO18" s="8">
        <f t="shared" si="15"/>
        <v>0</v>
      </c>
      <c r="CP18" s="23">
        <f t="shared" si="16"/>
        <v>2.2393560725951893</v>
      </c>
      <c r="CQ18" s="38">
        <f t="shared" si="17"/>
        <v>0</v>
      </c>
      <c r="CS18" s="4"/>
      <c r="CT18" s="4" t="s">
        <v>28</v>
      </c>
      <c r="CU18" s="4" t="s">
        <v>27</v>
      </c>
      <c r="CV18" s="4" t="s">
        <v>29</v>
      </c>
      <c r="CW18" s="4" t="s">
        <v>21</v>
      </c>
      <c r="CX18" s="4" t="s">
        <v>22</v>
      </c>
      <c r="CY18" s="4" t="s">
        <v>23</v>
      </c>
      <c r="CZ18" s="4" t="s">
        <v>45</v>
      </c>
      <c r="DA18" s="4" t="s">
        <v>46</v>
      </c>
      <c r="DC18" s="24">
        <f t="shared" si="18"/>
        <v>8.6125033712205621</v>
      </c>
      <c r="DD18" s="8">
        <f t="shared" si="19"/>
        <v>1</v>
      </c>
      <c r="DE18" s="8">
        <f t="shared" si="20"/>
        <v>0</v>
      </c>
      <c r="DF18" s="8">
        <f t="shared" si="21"/>
        <v>0</v>
      </c>
      <c r="DG18" s="23">
        <f t="shared" si="22"/>
        <v>2.2393560725951893</v>
      </c>
      <c r="DH18" s="38">
        <f t="shared" si="23"/>
        <v>0</v>
      </c>
      <c r="DI18" s="8">
        <f t="shared" si="24"/>
        <v>0</v>
      </c>
      <c r="DK18" s="4"/>
      <c r="DL18" s="4" t="s">
        <v>28</v>
      </c>
      <c r="DM18" s="4" t="s">
        <v>27</v>
      </c>
      <c r="DN18" s="4" t="s">
        <v>29</v>
      </c>
      <c r="DO18" s="4" t="s">
        <v>21</v>
      </c>
      <c r="DP18" s="4" t="s">
        <v>22</v>
      </c>
      <c r="DQ18" s="4" t="s">
        <v>23</v>
      </c>
      <c r="DR18" s="4" t="s">
        <v>45</v>
      </c>
      <c r="DS18" s="4" t="s">
        <v>46</v>
      </c>
      <c r="DU18" s="40">
        <f t="shared" si="25"/>
        <v>0</v>
      </c>
      <c r="DV18" s="42">
        <f t="shared" si="26"/>
        <v>5.5</v>
      </c>
      <c r="DW18" s="38">
        <f t="shared" si="27"/>
        <v>0</v>
      </c>
    </row>
    <row r="19" spans="1:127" x14ac:dyDescent="0.25">
      <c r="A19" s="25">
        <v>1000</v>
      </c>
      <c r="B19" s="26">
        <v>75.26570262292293</v>
      </c>
      <c r="C19">
        <v>13</v>
      </c>
      <c r="D19">
        <v>1</v>
      </c>
      <c r="E19">
        <v>1</v>
      </c>
      <c r="J19" s="7">
        <v>1000</v>
      </c>
      <c r="K19" s="8">
        <v>13</v>
      </c>
      <c r="L19" s="21">
        <v>75.26570262292293</v>
      </c>
      <c r="N19" s="2" t="s">
        <v>15</v>
      </c>
      <c r="O19" s="2">
        <v>4615.9007257085723</v>
      </c>
      <c r="P19" s="2">
        <v>792.15323392319556</v>
      </c>
      <c r="Q19" s="2">
        <v>5.8270300846314722</v>
      </c>
      <c r="R19" s="2">
        <v>7.3607213634425133E-8</v>
      </c>
      <c r="S19" s="2">
        <v>3043.695835465247</v>
      </c>
      <c r="T19" s="2">
        <v>6188.1056159518976</v>
      </c>
      <c r="U19" s="14"/>
      <c r="V19" s="14"/>
      <c r="X19" s="7">
        <v>1000</v>
      </c>
      <c r="Y19" s="8">
        <v>13</v>
      </c>
      <c r="Z19" s="8">
        <f t="shared" si="3"/>
        <v>169</v>
      </c>
      <c r="AA19" s="23">
        <f t="shared" si="4"/>
        <v>1.3286264063858482E-2</v>
      </c>
      <c r="AC19" s="2" t="s">
        <v>15</v>
      </c>
      <c r="AD19" s="14">
        <v>8809.87879234912</v>
      </c>
      <c r="AE19" s="14">
        <v>806.8029485583636</v>
      </c>
      <c r="AF19" s="18">
        <v>10.91949255774419</v>
      </c>
      <c r="AG19" s="16">
        <v>1.5980787212585116E-18</v>
      </c>
      <c r="AH19" s="14">
        <v>7208.3875969707087</v>
      </c>
      <c r="AI19" s="14">
        <v>10411.36998772753</v>
      </c>
      <c r="AJ19" s="14"/>
      <c r="AK19" s="27">
        <f t="shared" si="5"/>
        <v>1000</v>
      </c>
      <c r="AL19" s="8">
        <v>13</v>
      </c>
      <c r="AM19" s="8">
        <v>169</v>
      </c>
      <c r="AN19" s="23">
        <v>4.3210245545897319</v>
      </c>
      <c r="AP19" s="2" t="s">
        <v>15</v>
      </c>
      <c r="AQ19" s="14">
        <v>11863.069243507183</v>
      </c>
      <c r="AR19" s="14">
        <v>940.94065896283701</v>
      </c>
      <c r="AS19" s="18">
        <v>12.607669921058989</v>
      </c>
      <c r="AT19" s="16">
        <v>4.4518130751801979E-22</v>
      </c>
      <c r="AU19" s="14">
        <v>9995.3167973923501</v>
      </c>
      <c r="AV19" s="14">
        <v>13730.821689622016</v>
      </c>
      <c r="AX19" s="24">
        <f t="shared" si="6"/>
        <v>6.9077552789821368</v>
      </c>
      <c r="AY19" s="8">
        <v>13</v>
      </c>
      <c r="AZ19" s="8">
        <f t="shared" si="7"/>
        <v>169</v>
      </c>
      <c r="BA19" s="23">
        <f t="shared" si="0"/>
        <v>4.3210245545897319</v>
      </c>
      <c r="BC19" s="2" t="s">
        <v>15</v>
      </c>
      <c r="BD19" s="14">
        <v>9.3915568128828042</v>
      </c>
      <c r="BE19" s="14">
        <v>0.21117404714505197</v>
      </c>
      <c r="BF19" s="18">
        <v>44.473063522014606</v>
      </c>
      <c r="BG19" s="16">
        <v>7.3016915336524785E-66</v>
      </c>
      <c r="BH19" s="14">
        <v>8.9723796422991722</v>
      </c>
      <c r="BI19" s="14">
        <v>9.8107339834664362</v>
      </c>
      <c r="BK19" s="7">
        <v>1000</v>
      </c>
      <c r="BL19" s="32">
        <f t="shared" si="8"/>
        <v>1</v>
      </c>
      <c r="BN19" s="2" t="s">
        <v>15</v>
      </c>
      <c r="BO19" s="14">
        <v>3978.2608695652179</v>
      </c>
      <c r="BP19" s="14">
        <v>1056.2922466737828</v>
      </c>
      <c r="BQ19" s="18">
        <v>3.7662501851098353</v>
      </c>
      <c r="BR19" s="16">
        <v>2.8282459197586794E-4</v>
      </c>
      <c r="BS19" s="2">
        <v>1882.0832835914539</v>
      </c>
      <c r="BT19" s="2">
        <v>6074.4384555389825</v>
      </c>
      <c r="BU19" s="2"/>
      <c r="BV19" s="24">
        <f t="shared" si="1"/>
        <v>6.9077552789821368</v>
      </c>
      <c r="BW19" s="8">
        <f t="shared" si="9"/>
        <v>13</v>
      </c>
      <c r="BX19" s="8">
        <f t="shared" si="10"/>
        <v>169</v>
      </c>
      <c r="BY19" s="23">
        <f t="shared" si="11"/>
        <v>4.3210245545897319</v>
      </c>
      <c r="BZ19" s="38">
        <f t="shared" si="12"/>
        <v>1</v>
      </c>
      <c r="CA19" s="2"/>
      <c r="CB19" s="2" t="s">
        <v>15</v>
      </c>
      <c r="CC19" s="14">
        <v>9.2371004590246049</v>
      </c>
      <c r="CD19" s="14">
        <v>0.27563498664621999</v>
      </c>
      <c r="CE19" s="18">
        <v>33.512075413272946</v>
      </c>
      <c r="CF19" s="16">
        <v>2.0036081609247333E-54</v>
      </c>
      <c r="CG19" s="2">
        <v>8.6898958251839726</v>
      </c>
      <c r="CH19" s="2">
        <v>9.7843050928652371</v>
      </c>
      <c r="CI19" s="2"/>
      <c r="CJ19" s="2"/>
      <c r="CK19" s="2"/>
      <c r="CL19" s="24">
        <f t="shared" si="2"/>
        <v>6.9077552789821368</v>
      </c>
      <c r="CM19" s="8">
        <f t="shared" si="13"/>
        <v>1</v>
      </c>
      <c r="CN19" s="8">
        <f t="shared" si="14"/>
        <v>0</v>
      </c>
      <c r="CO19" s="8">
        <f t="shared" si="15"/>
        <v>0</v>
      </c>
      <c r="CP19" s="23">
        <f t="shared" si="16"/>
        <v>4.3210245545897319</v>
      </c>
      <c r="CQ19" s="38">
        <f t="shared" si="17"/>
        <v>1</v>
      </c>
      <c r="CS19" s="2" t="s">
        <v>15</v>
      </c>
      <c r="CT19" s="14">
        <v>8.948334060938878</v>
      </c>
      <c r="CU19" s="14">
        <v>0.27929872657824945</v>
      </c>
      <c r="CV19" s="18">
        <v>32.038578086505801</v>
      </c>
      <c r="CW19" s="16">
        <v>2.2285587706983772E-52</v>
      </c>
      <c r="CX19" s="2">
        <v>8.3937798920342725</v>
      </c>
      <c r="CY19" s="2">
        <v>9.5028882298434834</v>
      </c>
      <c r="CZ19" s="2">
        <v>8.3937798920342725</v>
      </c>
      <c r="DA19" s="2">
        <v>9.5028882298434834</v>
      </c>
      <c r="DC19" s="24">
        <f t="shared" si="18"/>
        <v>6.9077552789821368</v>
      </c>
      <c r="DD19" s="8">
        <f t="shared" si="19"/>
        <v>1</v>
      </c>
      <c r="DE19" s="8">
        <f t="shared" si="20"/>
        <v>0</v>
      </c>
      <c r="DF19" s="8">
        <f t="shared" si="21"/>
        <v>0</v>
      </c>
      <c r="DG19" s="23">
        <f t="shared" si="22"/>
        <v>4.3210245545897319</v>
      </c>
      <c r="DH19" s="38">
        <f t="shared" si="23"/>
        <v>1</v>
      </c>
      <c r="DI19" s="8">
        <f t="shared" si="24"/>
        <v>0</v>
      </c>
      <c r="DK19" s="2" t="s">
        <v>15</v>
      </c>
      <c r="DL19" s="14">
        <v>9.1251332180530547</v>
      </c>
      <c r="DM19" s="14">
        <v>0.27422624901142184</v>
      </c>
      <c r="DN19" s="18">
        <v>33.275929094858391</v>
      </c>
      <c r="DO19" s="16">
        <v>1.9114045571992666E-53</v>
      </c>
      <c r="DP19" s="2">
        <v>8.5805742352249244</v>
      </c>
      <c r="DQ19" s="2">
        <v>9.669692200881185</v>
      </c>
      <c r="DR19" s="2">
        <v>8.5805742352249244</v>
      </c>
      <c r="DS19" s="2">
        <v>9.669692200881185</v>
      </c>
      <c r="DU19" s="40">
        <f t="shared" si="25"/>
        <v>1</v>
      </c>
      <c r="DV19" s="42">
        <f t="shared" si="26"/>
        <v>1</v>
      </c>
      <c r="DW19" s="38">
        <f t="shared" si="27"/>
        <v>1</v>
      </c>
    </row>
    <row r="20" spans="1:127" ht="15.75" thickBot="1" x14ac:dyDescent="0.3">
      <c r="A20" s="25">
        <v>8500</v>
      </c>
      <c r="B20" s="26">
        <v>14.391155666426314</v>
      </c>
      <c r="C20">
        <v>6</v>
      </c>
      <c r="D20">
        <v>1</v>
      </c>
      <c r="E20">
        <v>1</v>
      </c>
      <c r="J20" s="7">
        <v>8500</v>
      </c>
      <c r="K20" s="8">
        <v>6</v>
      </c>
      <c r="L20" s="21">
        <v>14.391155666426314</v>
      </c>
      <c r="N20" s="2" t="s">
        <v>3</v>
      </c>
      <c r="O20" s="2">
        <v>98.921597458863914</v>
      </c>
      <c r="P20" s="2">
        <v>29.97434532185973</v>
      </c>
      <c r="Q20" s="2">
        <v>3.3002087750928206</v>
      </c>
      <c r="R20" s="2">
        <v>1.352431323502914E-3</v>
      </c>
      <c r="S20" s="2">
        <v>39.430819312979125</v>
      </c>
      <c r="T20" s="2">
        <v>158.41237560474872</v>
      </c>
      <c r="U20" s="14"/>
      <c r="V20" s="14"/>
      <c r="X20" s="7">
        <v>8500</v>
      </c>
      <c r="Y20" s="8">
        <v>6</v>
      </c>
      <c r="Z20" s="8">
        <f t="shared" si="3"/>
        <v>36</v>
      </c>
      <c r="AA20" s="23">
        <f t="shared" si="4"/>
        <v>6.948712272864499E-2</v>
      </c>
      <c r="AC20" s="2" t="s">
        <v>3</v>
      </c>
      <c r="AD20" s="14">
        <v>-429.66443652595655</v>
      </c>
      <c r="AE20" s="14">
        <v>56.39256939056586</v>
      </c>
      <c r="AF20" s="18">
        <v>-7.6191675812848638</v>
      </c>
      <c r="AG20" s="16">
        <v>1.801259468271652E-11</v>
      </c>
      <c r="AH20" s="14">
        <v>-541.60280205267122</v>
      </c>
      <c r="AI20" s="14">
        <v>-317.72607099924187</v>
      </c>
      <c r="AJ20" s="14"/>
      <c r="AK20" s="27">
        <f t="shared" si="5"/>
        <v>8500</v>
      </c>
      <c r="AL20" s="8">
        <v>6</v>
      </c>
      <c r="AM20" s="8">
        <v>36</v>
      </c>
      <c r="AN20" s="23">
        <v>2.6666138280586087</v>
      </c>
      <c r="AP20" s="2" t="s">
        <v>3</v>
      </c>
      <c r="AQ20" s="14">
        <v>-365.5755601732306</v>
      </c>
      <c r="AR20" s="14">
        <v>58.863715081274705</v>
      </c>
      <c r="AS20" s="18">
        <v>-6.2105417517136088</v>
      </c>
      <c r="AT20" s="16">
        <v>1.3488927178078879E-8</v>
      </c>
      <c r="AU20" s="14">
        <v>-482.41911112748869</v>
      </c>
      <c r="AV20" s="14">
        <v>-248.73200921897251</v>
      </c>
      <c r="AX20" s="24">
        <f t="shared" si="6"/>
        <v>9.0478214424784085</v>
      </c>
      <c r="AY20" s="8">
        <v>6</v>
      </c>
      <c r="AZ20" s="8">
        <f t="shared" si="7"/>
        <v>36</v>
      </c>
      <c r="BA20" s="23">
        <f t="shared" si="0"/>
        <v>2.6666138280586087</v>
      </c>
      <c r="BC20" s="2" t="s">
        <v>3</v>
      </c>
      <c r="BD20" s="14">
        <v>-5.4403699509947515E-2</v>
      </c>
      <c r="BE20" s="14">
        <v>1.3210704442730391E-2</v>
      </c>
      <c r="BF20" s="18">
        <v>-4.118152801449197</v>
      </c>
      <c r="BG20" s="16">
        <v>8.0901926728984367E-5</v>
      </c>
      <c r="BH20" s="14">
        <v>-8.0626740572927347E-2</v>
      </c>
      <c r="BI20" s="14">
        <v>-2.8180658446967679E-2</v>
      </c>
      <c r="BK20" s="7">
        <v>8500</v>
      </c>
      <c r="BL20" s="32">
        <f t="shared" si="8"/>
        <v>1</v>
      </c>
      <c r="BN20" s="3" t="s">
        <v>0</v>
      </c>
      <c r="BO20" s="15">
        <v>1625.6352343308854</v>
      </c>
      <c r="BP20" s="15">
        <v>1203.7567334079035</v>
      </c>
      <c r="BQ20" s="19">
        <v>1.3504682376551447</v>
      </c>
      <c r="BR20" s="17">
        <v>0.17997620617275825</v>
      </c>
      <c r="BS20" s="3">
        <v>-763.18082626253863</v>
      </c>
      <c r="BT20" s="3">
        <v>4014.4512949243094</v>
      </c>
      <c r="BU20" s="2"/>
      <c r="BV20" s="24">
        <f t="shared" si="1"/>
        <v>9.0478214424784085</v>
      </c>
      <c r="BW20" s="8">
        <f t="shared" si="9"/>
        <v>6</v>
      </c>
      <c r="BX20" s="8">
        <f t="shared" si="10"/>
        <v>36</v>
      </c>
      <c r="BY20" s="23">
        <f t="shared" si="11"/>
        <v>2.6666138280586087</v>
      </c>
      <c r="BZ20" s="38">
        <f t="shared" si="12"/>
        <v>1</v>
      </c>
      <c r="CA20" s="2"/>
      <c r="CB20" s="2" t="s">
        <v>3</v>
      </c>
      <c r="CC20" s="14">
        <v>-5.1531961035053683E-2</v>
      </c>
      <c r="CD20" s="14">
        <v>1.3629533572697781E-2</v>
      </c>
      <c r="CE20" s="18">
        <v>-3.7809042224512188</v>
      </c>
      <c r="CF20" s="16">
        <v>2.7292492052558243E-4</v>
      </c>
      <c r="CG20" s="2">
        <v>-7.859000623756382E-2</v>
      </c>
      <c r="CH20" s="2">
        <v>-2.4473915832543547E-2</v>
      </c>
      <c r="CI20" s="2"/>
      <c r="CJ20" s="2"/>
      <c r="CK20" s="2"/>
      <c r="CL20" s="24">
        <f t="shared" si="2"/>
        <v>9.0478214424784085</v>
      </c>
      <c r="CM20" s="8">
        <f t="shared" si="13"/>
        <v>1</v>
      </c>
      <c r="CN20" s="8">
        <f t="shared" si="14"/>
        <v>0</v>
      </c>
      <c r="CO20" s="8">
        <f t="shared" si="15"/>
        <v>0</v>
      </c>
      <c r="CP20" s="23">
        <f t="shared" si="16"/>
        <v>2.6666138280586087</v>
      </c>
      <c r="CQ20" s="38">
        <f t="shared" si="17"/>
        <v>1</v>
      </c>
      <c r="CS20" s="2" t="s">
        <v>42</v>
      </c>
      <c r="CT20" s="14">
        <v>-0.12925521475657153</v>
      </c>
      <c r="CU20" s="14">
        <v>0.24724992434616427</v>
      </c>
      <c r="CV20" s="18">
        <v>-0.52277150376639436</v>
      </c>
      <c r="CW20" s="16">
        <v>0.60236328793114535</v>
      </c>
      <c r="CX20" s="2">
        <v>-0.62017573554562555</v>
      </c>
      <c r="CY20" s="2">
        <v>0.36166530603248248</v>
      </c>
      <c r="CZ20" s="2">
        <v>-0.62017573554562555</v>
      </c>
      <c r="DA20" s="2">
        <v>0.36166530603248248</v>
      </c>
      <c r="DC20" s="24">
        <f t="shared" si="18"/>
        <v>9.0478214424784085</v>
      </c>
      <c r="DD20" s="8">
        <f t="shared" si="19"/>
        <v>1</v>
      </c>
      <c r="DE20" s="8">
        <f t="shared" si="20"/>
        <v>0</v>
      </c>
      <c r="DF20" s="8">
        <f t="shared" si="21"/>
        <v>0</v>
      </c>
      <c r="DG20" s="23">
        <f t="shared" si="22"/>
        <v>2.6666138280586087</v>
      </c>
      <c r="DH20" s="38">
        <f t="shared" si="23"/>
        <v>1</v>
      </c>
      <c r="DI20" s="8">
        <f t="shared" si="24"/>
        <v>0</v>
      </c>
      <c r="DK20" s="2" t="s">
        <v>42</v>
      </c>
      <c r="DL20" s="14">
        <v>-0.18060995073279978</v>
      </c>
      <c r="DM20" s="14">
        <v>0.23778829048182584</v>
      </c>
      <c r="DN20" s="18">
        <v>-0.7595409780979262</v>
      </c>
      <c r="DO20" s="16">
        <v>0.449450033405972</v>
      </c>
      <c r="DP20" s="2">
        <v>-0.65281036940180082</v>
      </c>
      <c r="DQ20" s="2">
        <v>0.29159046793620125</v>
      </c>
      <c r="DR20" s="2">
        <v>-0.65281036940180082</v>
      </c>
      <c r="DS20" s="2">
        <v>0.29159046793620125</v>
      </c>
      <c r="DU20" s="40">
        <f t="shared" si="25"/>
        <v>1</v>
      </c>
      <c r="DV20" s="42">
        <f t="shared" si="26"/>
        <v>8.5</v>
      </c>
      <c r="DW20" s="38">
        <f t="shared" si="27"/>
        <v>1</v>
      </c>
    </row>
    <row r="21" spans="1:127" ht="15.75" thickBot="1" x14ac:dyDescent="0.3">
      <c r="A21" s="25">
        <v>8000</v>
      </c>
      <c r="B21" s="26">
        <v>6.7132516904117496</v>
      </c>
      <c r="C21">
        <v>3</v>
      </c>
      <c r="D21">
        <v>1</v>
      </c>
      <c r="E21">
        <v>0</v>
      </c>
      <c r="J21" s="7">
        <v>8000</v>
      </c>
      <c r="K21" s="8">
        <v>3</v>
      </c>
      <c r="L21" s="21">
        <v>6.7132516904117496</v>
      </c>
      <c r="N21" s="3" t="s">
        <v>32</v>
      </c>
      <c r="O21" s="3">
        <v>-23.028745390418376</v>
      </c>
      <c r="P21" s="3">
        <v>6.2842388227544701</v>
      </c>
      <c r="Q21" s="3">
        <v>-3.66452422320967</v>
      </c>
      <c r="R21" s="3">
        <v>4.0412951742152553E-4</v>
      </c>
      <c r="S21" s="3">
        <v>-35.501219888388391</v>
      </c>
      <c r="T21" s="3">
        <v>-10.556270892448357</v>
      </c>
      <c r="U21" s="14"/>
      <c r="V21" s="14"/>
      <c r="X21" s="7">
        <v>8000</v>
      </c>
      <c r="Y21" s="8">
        <v>3</v>
      </c>
      <c r="Z21" s="8">
        <f t="shared" si="3"/>
        <v>9</v>
      </c>
      <c r="AA21" s="23">
        <f t="shared" si="4"/>
        <v>0.14895911044542801</v>
      </c>
      <c r="AC21" s="2" t="s">
        <v>30</v>
      </c>
      <c r="AD21" s="14">
        <v>7.3175719992236594</v>
      </c>
      <c r="AE21" s="14">
        <v>0.73485236594387571</v>
      </c>
      <c r="AF21" s="18">
        <v>9.9578804374190977</v>
      </c>
      <c r="AG21" s="16">
        <v>1.8316229313539098E-16</v>
      </c>
      <c r="AH21" s="14">
        <v>5.8589015815399073</v>
      </c>
      <c r="AI21" s="14">
        <v>8.7762424169074116</v>
      </c>
      <c r="AJ21" s="14"/>
      <c r="AK21" s="27">
        <f t="shared" si="5"/>
        <v>8000</v>
      </c>
      <c r="AL21" s="8">
        <v>3</v>
      </c>
      <c r="AM21" s="8">
        <v>9</v>
      </c>
      <c r="AN21" s="23">
        <v>1.9040834372392832</v>
      </c>
      <c r="AP21" s="2" t="s">
        <v>30</v>
      </c>
      <c r="AQ21" s="14">
        <v>6.6282812301367127</v>
      </c>
      <c r="AR21" s="14">
        <v>0.74892259992782695</v>
      </c>
      <c r="AS21" s="18">
        <v>8.8504222342542143</v>
      </c>
      <c r="AT21" s="16">
        <v>4.3780532079876139E-14</v>
      </c>
      <c r="AU21" s="14">
        <v>5.1416816187353671</v>
      </c>
      <c r="AV21" s="14">
        <v>8.1148808415380582</v>
      </c>
      <c r="AX21" s="24">
        <f t="shared" si="6"/>
        <v>8.987196820661973</v>
      </c>
      <c r="AY21" s="8">
        <v>3</v>
      </c>
      <c r="AZ21" s="8">
        <f t="shared" si="7"/>
        <v>9</v>
      </c>
      <c r="BA21" s="23">
        <f t="shared" si="0"/>
        <v>1.9040834372392832</v>
      </c>
      <c r="BC21" s="2" t="s">
        <v>30</v>
      </c>
      <c r="BD21" s="14">
        <v>8.4004188015052378E-4</v>
      </c>
      <c r="BE21" s="14">
        <v>1.6807969229375194E-4</v>
      </c>
      <c r="BF21" s="18">
        <v>4.9978784985064539</v>
      </c>
      <c r="BG21" s="16">
        <v>2.6036043920303236E-6</v>
      </c>
      <c r="BH21" s="14">
        <v>5.0640632786190434E-4</v>
      </c>
      <c r="BI21" s="14">
        <v>1.1736774324391432E-3</v>
      </c>
      <c r="BK21" s="7">
        <v>8000</v>
      </c>
      <c r="BL21" s="32">
        <f t="shared" si="8"/>
        <v>1</v>
      </c>
      <c r="BV21" s="24">
        <f t="shared" si="1"/>
        <v>8.987196820661973</v>
      </c>
      <c r="BW21" s="8">
        <f t="shared" si="9"/>
        <v>3</v>
      </c>
      <c r="BX21" s="8">
        <f t="shared" si="10"/>
        <v>9</v>
      </c>
      <c r="BY21" s="23">
        <f t="shared" si="11"/>
        <v>1.9040834372392832</v>
      </c>
      <c r="BZ21" s="38">
        <f t="shared" si="12"/>
        <v>1</v>
      </c>
      <c r="CB21" s="2" t="s">
        <v>30</v>
      </c>
      <c r="CC21" s="14">
        <v>8.0995308921402709E-4</v>
      </c>
      <c r="CD21" s="14">
        <v>1.7177709167748932E-4</v>
      </c>
      <c r="CE21" s="18">
        <v>4.7151403094814892</v>
      </c>
      <c r="CF21" s="16">
        <v>8.2724999004293568E-6</v>
      </c>
      <c r="CG21" s="2">
        <v>4.689324455820356E-4</v>
      </c>
      <c r="CH21" s="2">
        <v>1.1509737328460187E-3</v>
      </c>
      <c r="CI21" s="2"/>
      <c r="CJ21" s="2"/>
      <c r="CK21" s="2"/>
      <c r="CL21" s="24">
        <f t="shared" si="2"/>
        <v>8.987196820661973</v>
      </c>
      <c r="CM21" s="8">
        <f t="shared" si="13"/>
        <v>0</v>
      </c>
      <c r="CN21" s="8">
        <f t="shared" si="14"/>
        <v>0</v>
      </c>
      <c r="CO21" s="8">
        <f t="shared" si="15"/>
        <v>0</v>
      </c>
      <c r="CP21" s="23">
        <f t="shared" si="16"/>
        <v>1.9040834372392832</v>
      </c>
      <c r="CQ21" s="38">
        <f t="shared" si="17"/>
        <v>1</v>
      </c>
      <c r="CS21" s="2" t="s">
        <v>43</v>
      </c>
      <c r="CT21" s="14">
        <v>-0.73337639587386472</v>
      </c>
      <c r="CU21" s="14">
        <v>0.26152725677064753</v>
      </c>
      <c r="CV21" s="18">
        <v>-2.8042063566514459</v>
      </c>
      <c r="CW21" s="16">
        <v>6.128483324024504E-3</v>
      </c>
      <c r="CX21" s="2">
        <v>-1.2526448948790523</v>
      </c>
      <c r="CY21" s="2">
        <v>-0.21410789686867704</v>
      </c>
      <c r="CZ21" s="2">
        <v>-1.2526448948790523</v>
      </c>
      <c r="DA21" s="2">
        <v>-0.21410789686867704</v>
      </c>
      <c r="DC21" s="24">
        <f t="shared" si="18"/>
        <v>8.987196820661973</v>
      </c>
      <c r="DD21" s="8">
        <f t="shared" si="19"/>
        <v>0</v>
      </c>
      <c r="DE21" s="8">
        <f t="shared" si="20"/>
        <v>0</v>
      </c>
      <c r="DF21" s="8">
        <f t="shared" si="21"/>
        <v>0</v>
      </c>
      <c r="DG21" s="23">
        <f t="shared" si="22"/>
        <v>1.9040834372392832</v>
      </c>
      <c r="DH21" s="38">
        <f t="shared" si="23"/>
        <v>1</v>
      </c>
      <c r="DI21" s="8">
        <f t="shared" si="24"/>
        <v>0</v>
      </c>
      <c r="DK21" s="2" t="s">
        <v>43</v>
      </c>
      <c r="DL21" s="14">
        <v>-0.80027991573943613</v>
      </c>
      <c r="DM21" s="14">
        <v>0.25185045047774562</v>
      </c>
      <c r="DN21" s="18">
        <v>-3.1775996994301647</v>
      </c>
      <c r="DO21" s="16">
        <v>2.0161694517448229E-3</v>
      </c>
      <c r="DP21" s="2">
        <v>-1.300404997241956</v>
      </c>
      <c r="DQ21" s="2">
        <v>-0.30015483423691636</v>
      </c>
      <c r="DR21" s="2">
        <v>-1.300404997241956</v>
      </c>
      <c r="DS21" s="2">
        <v>-0.30015483423691636</v>
      </c>
      <c r="DU21" s="40">
        <f t="shared" si="25"/>
        <v>0</v>
      </c>
      <c r="DV21" s="42">
        <f t="shared" si="26"/>
        <v>8</v>
      </c>
      <c r="DW21" s="38">
        <f t="shared" si="27"/>
        <v>1</v>
      </c>
    </row>
    <row r="22" spans="1:127" ht="15.75" thickBot="1" x14ac:dyDescent="0.3">
      <c r="A22" s="25">
        <v>2500</v>
      </c>
      <c r="B22" s="26">
        <v>21.024367992539652</v>
      </c>
      <c r="C22">
        <v>8</v>
      </c>
      <c r="D22">
        <v>1</v>
      </c>
      <c r="E22">
        <v>0</v>
      </c>
      <c r="J22" s="7">
        <v>2500</v>
      </c>
      <c r="K22" s="8">
        <v>8</v>
      </c>
      <c r="L22" s="21">
        <v>21.024367992539652</v>
      </c>
      <c r="X22" s="7">
        <v>2500</v>
      </c>
      <c r="Y22" s="8">
        <v>8</v>
      </c>
      <c r="Z22" s="8">
        <f t="shared" si="3"/>
        <v>64</v>
      </c>
      <c r="AA22" s="23">
        <f t="shared" si="4"/>
        <v>4.7563855444065807E-2</v>
      </c>
      <c r="AC22" s="15" t="s">
        <v>33</v>
      </c>
      <c r="AD22" s="15">
        <v>1942.2425255117728</v>
      </c>
      <c r="AE22" s="15">
        <v>676.21689011308172</v>
      </c>
      <c r="AF22" s="19">
        <v>2.87221829846187</v>
      </c>
      <c r="AG22" s="17">
        <v>5.0166412660852385E-3</v>
      </c>
      <c r="AH22" s="15">
        <v>599.96260745080099</v>
      </c>
      <c r="AI22" s="15">
        <v>3284.5224435727446</v>
      </c>
      <c r="AJ22" s="14"/>
      <c r="AK22" s="27">
        <f t="shared" si="5"/>
        <v>2500</v>
      </c>
      <c r="AL22" s="8">
        <v>8</v>
      </c>
      <c r="AM22" s="8">
        <v>64</v>
      </c>
      <c r="AN22" s="23">
        <v>3.0456821455993421</v>
      </c>
      <c r="AP22" s="3" t="s">
        <v>35</v>
      </c>
      <c r="AQ22" s="15">
        <v>-1079.3746223689493</v>
      </c>
      <c r="AR22" s="15">
        <v>272.04967833958267</v>
      </c>
      <c r="AS22" s="19">
        <v>-3.967564413076178</v>
      </c>
      <c r="AT22" s="17">
        <v>1.4001569198074363E-4</v>
      </c>
      <c r="AU22" s="15">
        <v>-1619.3889658277515</v>
      </c>
      <c r="AV22" s="15">
        <v>-539.36027891014714</v>
      </c>
      <c r="AX22" s="24">
        <f t="shared" si="6"/>
        <v>7.8240460108562919</v>
      </c>
      <c r="AY22" s="8">
        <v>8</v>
      </c>
      <c r="AZ22" s="8">
        <f t="shared" si="7"/>
        <v>64</v>
      </c>
      <c r="BA22" s="23">
        <f t="shared" si="0"/>
        <v>3.0456821455993421</v>
      </c>
      <c r="BC22" s="3" t="s">
        <v>35</v>
      </c>
      <c r="BD22" s="15">
        <v>-0.19706214065756497</v>
      </c>
      <c r="BE22" s="15">
        <v>6.1055743581964049E-2</v>
      </c>
      <c r="BF22" s="19">
        <v>-3.2275774414739482</v>
      </c>
      <c r="BG22" s="17">
        <v>1.7085551929747137E-3</v>
      </c>
      <c r="BH22" s="15">
        <v>-0.31825683379610148</v>
      </c>
      <c r="BI22" s="15">
        <v>-7.586744751902845E-2</v>
      </c>
      <c r="BK22" s="7">
        <v>2500</v>
      </c>
      <c r="BL22" s="32">
        <f t="shared" si="8"/>
        <v>1</v>
      </c>
      <c r="BV22" s="24">
        <f t="shared" si="1"/>
        <v>7.8240460108562919</v>
      </c>
      <c r="BW22" s="8">
        <f t="shared" si="9"/>
        <v>8</v>
      </c>
      <c r="BX22" s="8">
        <f t="shared" si="10"/>
        <v>64</v>
      </c>
      <c r="BY22" s="23">
        <f t="shared" si="11"/>
        <v>3.0456821455993421</v>
      </c>
      <c r="BZ22" s="38">
        <f t="shared" si="12"/>
        <v>1</v>
      </c>
      <c r="CB22" s="2" t="s">
        <v>35</v>
      </c>
      <c r="CC22" s="14">
        <v>-0.19810034825957748</v>
      </c>
      <c r="CD22" s="14">
        <v>6.1142824624342514E-2</v>
      </c>
      <c r="CE22" s="18">
        <v>-3.2399606900187057</v>
      </c>
      <c r="CF22" s="16">
        <v>1.6482700861538257E-3</v>
      </c>
      <c r="CG22" s="2">
        <v>-0.31948420220221407</v>
      </c>
      <c r="CH22" s="2">
        <v>-7.6716494316940873E-2</v>
      </c>
      <c r="CI22" s="2"/>
      <c r="CJ22" s="2"/>
      <c r="CK22" s="2"/>
      <c r="CL22" s="24">
        <f t="shared" si="2"/>
        <v>7.8240460108562919</v>
      </c>
      <c r="CM22" s="8">
        <f t="shared" si="13"/>
        <v>1</v>
      </c>
      <c r="CN22" s="8">
        <f t="shared" si="14"/>
        <v>0</v>
      </c>
      <c r="CO22" s="8">
        <f t="shared" si="15"/>
        <v>0</v>
      </c>
      <c r="CP22" s="23">
        <f t="shared" si="16"/>
        <v>3.0456821455993421</v>
      </c>
      <c r="CQ22" s="38">
        <f t="shared" si="17"/>
        <v>1</v>
      </c>
      <c r="CS22" s="2" t="s">
        <v>44</v>
      </c>
      <c r="CT22" s="14">
        <v>0.4736375916340656</v>
      </c>
      <c r="CU22" s="14">
        <v>0.32632141142499438</v>
      </c>
      <c r="CV22" s="18">
        <v>1.4514450325700805</v>
      </c>
      <c r="CW22" s="16">
        <v>0.14998529719670628</v>
      </c>
      <c r="CX22" s="2">
        <v>-0.17428122033325799</v>
      </c>
      <c r="CY22" s="2">
        <v>1.1215564036013892</v>
      </c>
      <c r="CZ22" s="2">
        <v>-0.17428122033325799</v>
      </c>
      <c r="DA22" s="2">
        <v>1.1215564036013892</v>
      </c>
      <c r="DC22" s="24">
        <f t="shared" si="18"/>
        <v>7.8240460108562919</v>
      </c>
      <c r="DD22" s="8">
        <f t="shared" si="19"/>
        <v>1</v>
      </c>
      <c r="DE22" s="8">
        <f t="shared" si="20"/>
        <v>0</v>
      </c>
      <c r="DF22" s="8">
        <f t="shared" si="21"/>
        <v>0</v>
      </c>
      <c r="DG22" s="23">
        <f t="shared" si="22"/>
        <v>3.0456821455993421</v>
      </c>
      <c r="DH22" s="38">
        <f t="shared" si="23"/>
        <v>1</v>
      </c>
      <c r="DI22" s="8">
        <f t="shared" si="24"/>
        <v>0</v>
      </c>
      <c r="DK22" s="2" t="s">
        <v>44</v>
      </c>
      <c r="DL22" s="14">
        <v>-0.39014869546928577</v>
      </c>
      <c r="DM22" s="14">
        <v>0.42371314357847584</v>
      </c>
      <c r="DN22" s="18">
        <v>-0.92078497299913564</v>
      </c>
      <c r="DO22" s="16">
        <v>0.35954507556321535</v>
      </c>
      <c r="DP22" s="2">
        <v>-1.2315590247495947</v>
      </c>
      <c r="DQ22" s="2">
        <v>0.45126163381102313</v>
      </c>
      <c r="DR22" s="2">
        <v>-1.2315590247495947</v>
      </c>
      <c r="DS22" s="2">
        <v>0.45126163381102313</v>
      </c>
      <c r="DU22" s="40">
        <f t="shared" si="25"/>
        <v>0</v>
      </c>
      <c r="DV22" s="42">
        <f t="shared" si="26"/>
        <v>2.5</v>
      </c>
      <c r="DW22" s="38">
        <f t="shared" si="27"/>
        <v>1</v>
      </c>
    </row>
    <row r="23" spans="1:127" ht="15.75" thickBot="1" x14ac:dyDescent="0.3">
      <c r="A23" s="25">
        <v>10000</v>
      </c>
      <c r="B23" s="26">
        <v>20.529357117982261</v>
      </c>
      <c r="C23">
        <v>8</v>
      </c>
      <c r="D23">
        <v>1</v>
      </c>
      <c r="E23">
        <v>0</v>
      </c>
      <c r="J23" s="7">
        <v>10000</v>
      </c>
      <c r="K23" s="8">
        <v>8</v>
      </c>
      <c r="L23" s="21">
        <v>20.529357117982261</v>
      </c>
      <c r="X23" s="7">
        <v>10000</v>
      </c>
      <c r="Y23" s="8">
        <v>8</v>
      </c>
      <c r="Z23" s="8">
        <f t="shared" si="3"/>
        <v>64</v>
      </c>
      <c r="AA23" s="23">
        <f t="shared" si="4"/>
        <v>4.8710731381065554E-2</v>
      </c>
      <c r="AK23" s="27">
        <f t="shared" si="5"/>
        <v>10000</v>
      </c>
      <c r="AL23" s="8">
        <v>8</v>
      </c>
      <c r="AM23" s="8">
        <v>64</v>
      </c>
      <c r="AN23" s="23">
        <v>3.0218559162678789</v>
      </c>
      <c r="AX23" s="24">
        <f t="shared" si="6"/>
        <v>9.2103403719761836</v>
      </c>
      <c r="AY23" s="8">
        <v>8</v>
      </c>
      <c r="AZ23" s="8">
        <f t="shared" si="7"/>
        <v>64</v>
      </c>
      <c r="BA23" s="23">
        <f t="shared" si="0"/>
        <v>3.0218559162678789</v>
      </c>
      <c r="BK23" s="7">
        <v>10000</v>
      </c>
      <c r="BL23" s="32">
        <f t="shared" si="8"/>
        <v>1</v>
      </c>
      <c r="BV23" s="24">
        <f t="shared" si="1"/>
        <v>9.2103403719761836</v>
      </c>
      <c r="BW23" s="8">
        <f t="shared" si="9"/>
        <v>8</v>
      </c>
      <c r="BX23" s="8">
        <f t="shared" si="10"/>
        <v>64</v>
      </c>
      <c r="BY23" s="23">
        <f t="shared" si="11"/>
        <v>3.0218559162678789</v>
      </c>
      <c r="BZ23" s="38">
        <f t="shared" si="12"/>
        <v>1</v>
      </c>
      <c r="CB23" s="3" t="s">
        <v>0</v>
      </c>
      <c r="CC23" s="15">
        <v>0.15577415683177367</v>
      </c>
      <c r="CD23" s="15">
        <v>0.17834132370186737</v>
      </c>
      <c r="CE23" s="19">
        <v>0.87346080873651499</v>
      </c>
      <c r="CF23" s="17">
        <v>0.38461453015765112</v>
      </c>
      <c r="CG23" s="3">
        <v>-0.19827813501385724</v>
      </c>
      <c r="CH23" s="3">
        <v>0.50982644867740456</v>
      </c>
      <c r="CI23" s="2"/>
      <c r="CJ23" s="2"/>
      <c r="CK23" s="2"/>
      <c r="CL23" s="24">
        <f t="shared" si="2"/>
        <v>9.2103403719761836</v>
      </c>
      <c r="CM23" s="8">
        <f t="shared" si="13"/>
        <v>1</v>
      </c>
      <c r="CN23" s="8">
        <f t="shared" si="14"/>
        <v>0</v>
      </c>
      <c r="CO23" s="8">
        <f t="shared" si="15"/>
        <v>0</v>
      </c>
      <c r="CP23" s="23">
        <f t="shared" si="16"/>
        <v>3.0218559162678789</v>
      </c>
      <c r="CQ23" s="38">
        <f t="shared" si="17"/>
        <v>1</v>
      </c>
      <c r="CS23" s="2" t="s">
        <v>35</v>
      </c>
      <c r="CT23" s="14">
        <v>-0.22459704678883699</v>
      </c>
      <c r="CU23" s="14">
        <v>6.1697267433504413E-2</v>
      </c>
      <c r="CV23" s="18">
        <v>-3.6403078471976316</v>
      </c>
      <c r="CW23" s="16">
        <v>4.4522499061831723E-4</v>
      </c>
      <c r="CX23" s="2">
        <v>-0.34709841757717314</v>
      </c>
      <c r="CY23" s="2">
        <v>-0.10209567600050086</v>
      </c>
      <c r="CZ23" s="2">
        <v>-0.34709841757717314</v>
      </c>
      <c r="DA23" s="2">
        <v>-0.10209567600050086</v>
      </c>
      <c r="DC23" s="24">
        <f t="shared" si="18"/>
        <v>9.2103403719761836</v>
      </c>
      <c r="DD23" s="8">
        <f t="shared" si="19"/>
        <v>1</v>
      </c>
      <c r="DE23" s="8">
        <f t="shared" si="20"/>
        <v>0</v>
      </c>
      <c r="DF23" s="8">
        <f t="shared" si="21"/>
        <v>0</v>
      </c>
      <c r="DG23" s="23">
        <f t="shared" si="22"/>
        <v>3.0218559162678789</v>
      </c>
      <c r="DH23" s="38">
        <f t="shared" si="23"/>
        <v>1</v>
      </c>
      <c r="DI23" s="8">
        <f t="shared" si="24"/>
        <v>0</v>
      </c>
      <c r="DK23" s="2" t="s">
        <v>35</v>
      </c>
      <c r="DL23" s="14">
        <v>-0.20948068855173399</v>
      </c>
      <c r="DM23" s="14">
        <v>5.9395441391336214E-2</v>
      </c>
      <c r="DN23" s="18">
        <v>-3.5268815862742313</v>
      </c>
      <c r="DO23" s="16">
        <v>6.5508487030477628E-4</v>
      </c>
      <c r="DP23" s="2">
        <v>-0.32742826383052037</v>
      </c>
      <c r="DQ23" s="2">
        <v>-9.1533113272947622E-2</v>
      </c>
      <c r="DR23" s="2">
        <v>-0.32742826383052037</v>
      </c>
      <c r="DS23" s="2">
        <v>-9.1533113272947622E-2</v>
      </c>
      <c r="DU23" s="40">
        <f t="shared" si="25"/>
        <v>0</v>
      </c>
      <c r="DV23" s="42">
        <f t="shared" si="26"/>
        <v>10</v>
      </c>
      <c r="DW23" s="38">
        <f t="shared" si="27"/>
        <v>1</v>
      </c>
    </row>
    <row r="24" spans="1:127" ht="15.75" thickBot="1" x14ac:dyDescent="0.3">
      <c r="A24" s="25">
        <v>5500</v>
      </c>
      <c r="B24" s="26">
        <v>25.295074051686765</v>
      </c>
      <c r="C24">
        <v>13</v>
      </c>
      <c r="D24">
        <v>0</v>
      </c>
      <c r="E24">
        <v>0</v>
      </c>
      <c r="J24" s="7">
        <v>5500</v>
      </c>
      <c r="K24" s="8">
        <v>13</v>
      </c>
      <c r="L24" s="21">
        <v>25.295074051686765</v>
      </c>
      <c r="X24" s="7">
        <v>5500</v>
      </c>
      <c r="Y24" s="8">
        <v>13</v>
      </c>
      <c r="Z24" s="8">
        <f t="shared" si="3"/>
        <v>169</v>
      </c>
      <c r="AA24" s="23">
        <f t="shared" si="4"/>
        <v>3.9533388910293246E-2</v>
      </c>
      <c r="AK24" s="27">
        <f t="shared" si="5"/>
        <v>5500</v>
      </c>
      <c r="AL24" s="8">
        <v>13</v>
      </c>
      <c r="AM24" s="8">
        <v>169</v>
      </c>
      <c r="AN24" s="23">
        <v>3.230609675262317</v>
      </c>
      <c r="AX24" s="24">
        <f t="shared" si="6"/>
        <v>8.6125033712205621</v>
      </c>
      <c r="AY24" s="8">
        <v>13</v>
      </c>
      <c r="AZ24" s="8">
        <f t="shared" si="7"/>
        <v>169</v>
      </c>
      <c r="BA24" s="23">
        <f t="shared" si="0"/>
        <v>3.230609675262317</v>
      </c>
      <c r="BK24" s="7">
        <v>5500</v>
      </c>
      <c r="BL24" s="32">
        <f t="shared" si="8"/>
        <v>0</v>
      </c>
      <c r="BV24" s="24">
        <f t="shared" si="1"/>
        <v>8.6125033712205621</v>
      </c>
      <c r="BW24" s="8">
        <f t="shared" si="9"/>
        <v>13</v>
      </c>
      <c r="BX24" s="8">
        <f t="shared" si="10"/>
        <v>169</v>
      </c>
      <c r="BY24" s="23">
        <f t="shared" si="11"/>
        <v>3.230609675262317</v>
      </c>
      <c r="BZ24" s="38">
        <f t="shared" si="12"/>
        <v>0</v>
      </c>
      <c r="CL24" s="24">
        <f t="shared" si="2"/>
        <v>8.6125033712205621</v>
      </c>
      <c r="CM24" s="8">
        <f t="shared" si="13"/>
        <v>1</v>
      </c>
      <c r="CN24" s="8">
        <f t="shared" si="14"/>
        <v>0</v>
      </c>
      <c r="CO24" s="8">
        <f t="shared" si="15"/>
        <v>0</v>
      </c>
      <c r="CP24" s="23">
        <f t="shared" si="16"/>
        <v>3.230609675262317</v>
      </c>
      <c r="CQ24" s="38">
        <f t="shared" si="17"/>
        <v>0</v>
      </c>
      <c r="CS24" s="3" t="s">
        <v>0</v>
      </c>
      <c r="CT24" s="15">
        <v>0.3442583364106081</v>
      </c>
      <c r="CU24" s="15">
        <v>0.17355082726466195</v>
      </c>
      <c r="CV24" s="19">
        <v>1.9836167988160622</v>
      </c>
      <c r="CW24" s="17">
        <v>5.0215940932055364E-2</v>
      </c>
      <c r="CX24" s="3">
        <v>-3.3089947872028125E-4</v>
      </c>
      <c r="CY24" s="3">
        <v>0.68884757229993654</v>
      </c>
      <c r="CZ24" s="3">
        <v>-3.3089947872028125E-4</v>
      </c>
      <c r="DA24" s="3">
        <v>0.68884757229993654</v>
      </c>
      <c r="DC24" s="24">
        <f t="shared" si="18"/>
        <v>8.6125033712205621</v>
      </c>
      <c r="DD24" s="8">
        <f t="shared" si="19"/>
        <v>1</v>
      </c>
      <c r="DE24" s="8">
        <f t="shared" si="20"/>
        <v>0</v>
      </c>
      <c r="DF24" s="8">
        <f t="shared" si="21"/>
        <v>0</v>
      </c>
      <c r="DG24" s="23">
        <f t="shared" si="22"/>
        <v>3.230609675262317</v>
      </c>
      <c r="DH24" s="38">
        <f t="shared" si="23"/>
        <v>0</v>
      </c>
      <c r="DI24" s="8">
        <f t="shared" si="24"/>
        <v>0</v>
      </c>
      <c r="DK24" s="2" t="s">
        <v>0</v>
      </c>
      <c r="DL24" s="14">
        <v>0.12298008046591415</v>
      </c>
      <c r="DM24" s="14">
        <v>0.18184602848919093</v>
      </c>
      <c r="DN24" s="18">
        <v>0.67628686470446719</v>
      </c>
      <c r="DO24" s="16">
        <v>0.50053699381299888</v>
      </c>
      <c r="DP24" s="2">
        <v>-0.2381300928395032</v>
      </c>
      <c r="DQ24" s="2">
        <v>0.48409025377133147</v>
      </c>
      <c r="DR24" s="2">
        <v>-0.2381300928395032</v>
      </c>
      <c r="DS24" s="2">
        <v>0.48409025377133147</v>
      </c>
      <c r="DU24" s="40">
        <f t="shared" si="25"/>
        <v>0</v>
      </c>
      <c r="DV24" s="42">
        <f t="shared" si="26"/>
        <v>5.5</v>
      </c>
      <c r="DW24" s="38">
        <f t="shared" si="27"/>
        <v>0</v>
      </c>
    </row>
    <row r="25" spans="1:127" ht="15.75" thickBot="1" x14ac:dyDescent="0.3">
      <c r="A25" s="25">
        <v>1000</v>
      </c>
      <c r="B25" s="26">
        <v>40.231572304403869</v>
      </c>
      <c r="C25">
        <v>9</v>
      </c>
      <c r="D25">
        <v>1</v>
      </c>
      <c r="E25">
        <v>0</v>
      </c>
      <c r="J25" s="7">
        <v>1000</v>
      </c>
      <c r="K25" s="8">
        <v>9</v>
      </c>
      <c r="L25" s="21">
        <v>40.231572304403869</v>
      </c>
      <c r="X25" s="7">
        <v>1000</v>
      </c>
      <c r="Y25" s="8">
        <v>9</v>
      </c>
      <c r="Z25" s="8">
        <f t="shared" si="3"/>
        <v>81</v>
      </c>
      <c r="AA25" s="23">
        <f t="shared" si="4"/>
        <v>2.4856100388861435E-2</v>
      </c>
      <c r="AK25" s="27">
        <f t="shared" si="5"/>
        <v>1000</v>
      </c>
      <c r="AL25" s="8">
        <v>9</v>
      </c>
      <c r="AM25" s="8">
        <v>81</v>
      </c>
      <c r="AN25" s="23">
        <v>3.6946520680814974</v>
      </c>
      <c r="AX25" s="24">
        <f t="shared" si="6"/>
        <v>6.9077552789821368</v>
      </c>
      <c r="AY25" s="8">
        <v>9</v>
      </c>
      <c r="AZ25" s="8">
        <f t="shared" si="7"/>
        <v>81</v>
      </c>
      <c r="BA25" s="23">
        <f t="shared" si="0"/>
        <v>3.6946520680814974</v>
      </c>
      <c r="BK25" s="7">
        <v>1000</v>
      </c>
      <c r="BL25" s="32">
        <f t="shared" si="8"/>
        <v>1</v>
      </c>
      <c r="BV25" s="24">
        <f t="shared" si="1"/>
        <v>6.9077552789821368</v>
      </c>
      <c r="BW25" s="8">
        <f t="shared" si="9"/>
        <v>9</v>
      </c>
      <c r="BX25" s="8">
        <f t="shared" si="10"/>
        <v>81</v>
      </c>
      <c r="BY25" s="23">
        <f t="shared" si="11"/>
        <v>3.6946520680814974</v>
      </c>
      <c r="BZ25" s="38">
        <f t="shared" si="12"/>
        <v>1</v>
      </c>
      <c r="CB25" s="33"/>
      <c r="CC25" s="33"/>
      <c r="CD25" s="33"/>
      <c r="CE25" s="33"/>
      <c r="CF25" s="33"/>
      <c r="CG25" s="33"/>
      <c r="CH25" s="33"/>
      <c r="CI25" s="33"/>
      <c r="CJ25" s="33"/>
      <c r="CL25" s="24">
        <f t="shared" si="2"/>
        <v>6.9077552789821368</v>
      </c>
      <c r="CM25" s="8">
        <f t="shared" si="13"/>
        <v>1</v>
      </c>
      <c r="CN25" s="8">
        <f t="shared" si="14"/>
        <v>0</v>
      </c>
      <c r="CO25" s="8">
        <f t="shared" si="15"/>
        <v>0</v>
      </c>
      <c r="CP25" s="23">
        <f t="shared" si="16"/>
        <v>3.6946520680814974</v>
      </c>
      <c r="CQ25" s="38">
        <f t="shared" si="17"/>
        <v>1</v>
      </c>
      <c r="DC25" s="24">
        <f t="shared" si="18"/>
        <v>6.9077552789821368</v>
      </c>
      <c r="DD25" s="8">
        <f t="shared" si="19"/>
        <v>1</v>
      </c>
      <c r="DE25" s="8">
        <f t="shared" si="20"/>
        <v>0</v>
      </c>
      <c r="DF25" s="8">
        <f t="shared" si="21"/>
        <v>0</v>
      </c>
      <c r="DG25" s="23">
        <f t="shared" si="22"/>
        <v>3.6946520680814974</v>
      </c>
      <c r="DH25" s="38">
        <f t="shared" si="23"/>
        <v>1</v>
      </c>
      <c r="DI25" s="8">
        <f t="shared" si="24"/>
        <v>0</v>
      </c>
      <c r="DK25" s="3" t="s">
        <v>49</v>
      </c>
      <c r="DL25" s="15">
        <v>1.3708018745424706</v>
      </c>
      <c r="DM25" s="15">
        <v>0.4531710555655033</v>
      </c>
      <c r="DN25" s="19">
        <v>3.0249104785209058</v>
      </c>
      <c r="DO25" s="17">
        <v>3.2153907317226771E-3</v>
      </c>
      <c r="DP25" s="3">
        <v>0.47089397019148305</v>
      </c>
      <c r="DQ25" s="3">
        <v>2.2707097788934583</v>
      </c>
      <c r="DR25" s="3">
        <v>0.47089397019148305</v>
      </c>
      <c r="DS25" s="3">
        <v>2.2707097788934583</v>
      </c>
      <c r="DU25" s="40">
        <f t="shared" si="25"/>
        <v>0</v>
      </c>
      <c r="DV25" s="42">
        <f t="shared" si="26"/>
        <v>1</v>
      </c>
      <c r="DW25" s="38">
        <f t="shared" si="27"/>
        <v>1</v>
      </c>
    </row>
    <row r="26" spans="1:127" x14ac:dyDescent="0.25">
      <c r="A26" s="25">
        <v>4500</v>
      </c>
      <c r="B26" s="26">
        <v>32.395543537199181</v>
      </c>
      <c r="C26">
        <v>17</v>
      </c>
      <c r="D26">
        <v>1</v>
      </c>
      <c r="E26">
        <v>1</v>
      </c>
      <c r="J26" s="7">
        <v>4500</v>
      </c>
      <c r="K26" s="8">
        <v>17</v>
      </c>
      <c r="L26" s="21">
        <v>32.395543537199181</v>
      </c>
      <c r="X26" s="7">
        <v>4500</v>
      </c>
      <c r="Y26" s="8">
        <v>17</v>
      </c>
      <c r="Z26" s="8">
        <f t="shared" si="3"/>
        <v>289</v>
      </c>
      <c r="AA26" s="23">
        <f t="shared" si="4"/>
        <v>3.0868443335476659E-2</v>
      </c>
      <c r="AK26" s="27">
        <f t="shared" si="5"/>
        <v>4500</v>
      </c>
      <c r="AL26" s="8">
        <v>17</v>
      </c>
      <c r="AM26" s="8">
        <v>289</v>
      </c>
      <c r="AN26" s="23">
        <v>3.4780208681899087</v>
      </c>
      <c r="AX26" s="24">
        <f t="shared" si="6"/>
        <v>8.4118326757584114</v>
      </c>
      <c r="AY26" s="8">
        <v>17</v>
      </c>
      <c r="AZ26" s="8">
        <f t="shared" si="7"/>
        <v>289</v>
      </c>
      <c r="BA26" s="23">
        <f t="shared" si="0"/>
        <v>3.4780208681899087</v>
      </c>
      <c r="BK26" s="7">
        <v>4500</v>
      </c>
      <c r="BL26" s="32">
        <f t="shared" si="8"/>
        <v>1</v>
      </c>
      <c r="BV26" s="24">
        <f t="shared" si="1"/>
        <v>8.4118326757584114</v>
      </c>
      <c r="BW26" s="8">
        <f t="shared" si="9"/>
        <v>17</v>
      </c>
      <c r="BX26" s="8">
        <f t="shared" si="10"/>
        <v>289</v>
      </c>
      <c r="BY26" s="23">
        <f t="shared" si="11"/>
        <v>3.4780208681899087</v>
      </c>
      <c r="BZ26" s="38">
        <f t="shared" si="12"/>
        <v>1</v>
      </c>
      <c r="CB26" s="33"/>
      <c r="CC26" s="33"/>
      <c r="CD26" s="33"/>
      <c r="CE26" s="33"/>
      <c r="CF26" s="33"/>
      <c r="CG26" s="33"/>
      <c r="CH26" s="33"/>
      <c r="CI26" s="33"/>
      <c r="CJ26" s="33"/>
      <c r="CL26" s="24">
        <f t="shared" si="2"/>
        <v>8.4118326757584114</v>
      </c>
      <c r="CM26" s="8">
        <f t="shared" si="13"/>
        <v>0</v>
      </c>
      <c r="CN26" s="8">
        <f t="shared" si="14"/>
        <v>1</v>
      </c>
      <c r="CO26" s="8">
        <f t="shared" si="15"/>
        <v>0</v>
      </c>
      <c r="CP26" s="23">
        <f t="shared" si="16"/>
        <v>3.4780208681899087</v>
      </c>
      <c r="CQ26" s="38">
        <f t="shared" si="17"/>
        <v>1</v>
      </c>
      <c r="DC26" s="24">
        <f t="shared" si="18"/>
        <v>8.4118326757584114</v>
      </c>
      <c r="DD26" s="8">
        <f t="shared" si="19"/>
        <v>0</v>
      </c>
      <c r="DE26" s="8">
        <f t="shared" si="20"/>
        <v>1</v>
      </c>
      <c r="DF26" s="8">
        <f t="shared" si="21"/>
        <v>0</v>
      </c>
      <c r="DG26" s="23">
        <f t="shared" si="22"/>
        <v>3.4780208681899087</v>
      </c>
      <c r="DH26" s="38">
        <f t="shared" si="23"/>
        <v>1</v>
      </c>
      <c r="DI26" s="8">
        <f t="shared" si="24"/>
        <v>0</v>
      </c>
      <c r="DU26" s="40">
        <f t="shared" si="25"/>
        <v>1</v>
      </c>
      <c r="DV26" s="42">
        <f t="shared" si="26"/>
        <v>4.5</v>
      </c>
      <c r="DW26" s="38">
        <f t="shared" si="27"/>
        <v>1</v>
      </c>
    </row>
    <row r="27" spans="1:127" x14ac:dyDescent="0.25">
      <c r="A27" s="25">
        <v>4000</v>
      </c>
      <c r="B27" s="26">
        <v>167.4717463473431</v>
      </c>
      <c r="C27">
        <v>26</v>
      </c>
      <c r="D27">
        <v>1</v>
      </c>
      <c r="E27">
        <v>0</v>
      </c>
      <c r="J27" s="7">
        <v>4000</v>
      </c>
      <c r="K27" s="8">
        <v>26</v>
      </c>
      <c r="L27" s="21">
        <v>167.4717463473431</v>
      </c>
      <c r="X27" s="7">
        <v>4000</v>
      </c>
      <c r="Y27" s="8">
        <v>26</v>
      </c>
      <c r="Z27" s="8">
        <f t="shared" si="3"/>
        <v>676</v>
      </c>
      <c r="AA27" s="23">
        <f t="shared" si="4"/>
        <v>5.9711564595854878E-3</v>
      </c>
      <c r="AK27" s="27">
        <f t="shared" si="5"/>
        <v>4000</v>
      </c>
      <c r="AL27" s="8">
        <v>26</v>
      </c>
      <c r="AM27" s="8">
        <v>676</v>
      </c>
      <c r="AN27" s="23">
        <v>5.1208146585139742</v>
      </c>
      <c r="AX27" s="24">
        <f t="shared" si="6"/>
        <v>8.2940496401020276</v>
      </c>
      <c r="AY27" s="8">
        <v>26</v>
      </c>
      <c r="AZ27" s="8">
        <f t="shared" si="7"/>
        <v>676</v>
      </c>
      <c r="BA27" s="23">
        <f t="shared" si="0"/>
        <v>5.1208146585139742</v>
      </c>
      <c r="BK27" s="7">
        <v>4000</v>
      </c>
      <c r="BL27" s="32">
        <f t="shared" si="8"/>
        <v>1</v>
      </c>
      <c r="BV27" s="24">
        <f t="shared" si="1"/>
        <v>8.2940496401020276</v>
      </c>
      <c r="BW27" s="8">
        <f t="shared" si="9"/>
        <v>26</v>
      </c>
      <c r="BX27" s="8">
        <f t="shared" si="10"/>
        <v>676</v>
      </c>
      <c r="BY27" s="23">
        <f t="shared" si="11"/>
        <v>5.1208146585139742</v>
      </c>
      <c r="BZ27" s="38">
        <f t="shared" si="12"/>
        <v>1</v>
      </c>
      <c r="CB27" s="39"/>
      <c r="CC27" s="39"/>
      <c r="CD27" s="33"/>
      <c r="CE27" s="33"/>
      <c r="CF27" s="33"/>
      <c r="CG27" s="33"/>
      <c r="CH27" s="33"/>
      <c r="CI27" s="33"/>
      <c r="CJ27" s="33"/>
      <c r="CL27" s="24">
        <f t="shared" si="2"/>
        <v>8.2940496401020276</v>
      </c>
      <c r="CM27" s="8">
        <f t="shared" si="13"/>
        <v>0</v>
      </c>
      <c r="CN27" s="8">
        <f t="shared" si="14"/>
        <v>1</v>
      </c>
      <c r="CO27" s="8">
        <f t="shared" si="15"/>
        <v>0</v>
      </c>
      <c r="CP27" s="23">
        <f t="shared" si="16"/>
        <v>5.1208146585139742</v>
      </c>
      <c r="CQ27" s="38">
        <f t="shared" si="17"/>
        <v>1</v>
      </c>
      <c r="DC27" s="24">
        <f t="shared" si="18"/>
        <v>8.2940496401020276</v>
      </c>
      <c r="DD27" s="8">
        <f t="shared" si="19"/>
        <v>0</v>
      </c>
      <c r="DE27" s="8">
        <f t="shared" si="20"/>
        <v>1</v>
      </c>
      <c r="DF27" s="8">
        <f t="shared" si="21"/>
        <v>0</v>
      </c>
      <c r="DG27" s="23">
        <f t="shared" si="22"/>
        <v>5.1208146585139742</v>
      </c>
      <c r="DH27" s="38">
        <f t="shared" si="23"/>
        <v>1</v>
      </c>
      <c r="DI27" s="8">
        <f t="shared" si="24"/>
        <v>0</v>
      </c>
      <c r="DU27" s="40">
        <f t="shared" si="25"/>
        <v>0</v>
      </c>
      <c r="DV27" s="42">
        <f t="shared" si="26"/>
        <v>4</v>
      </c>
      <c r="DW27" s="38">
        <f t="shared" si="27"/>
        <v>1</v>
      </c>
    </row>
    <row r="28" spans="1:127" x14ac:dyDescent="0.25">
      <c r="A28" s="25">
        <v>7500</v>
      </c>
      <c r="B28" s="26">
        <v>136.04553309699475</v>
      </c>
      <c r="C28">
        <v>44</v>
      </c>
      <c r="D28">
        <v>0</v>
      </c>
      <c r="E28">
        <v>0</v>
      </c>
      <c r="J28" s="7">
        <v>7500</v>
      </c>
      <c r="K28" s="8">
        <v>44</v>
      </c>
      <c r="L28" s="21">
        <v>136.04553309699475</v>
      </c>
      <c r="X28" s="7">
        <v>7500</v>
      </c>
      <c r="Y28" s="8">
        <v>44</v>
      </c>
      <c r="Z28" s="8">
        <f t="shared" si="3"/>
        <v>1936</v>
      </c>
      <c r="AA28" s="23">
        <f t="shared" si="4"/>
        <v>7.350480219641185E-3</v>
      </c>
      <c r="AK28" s="27">
        <f t="shared" si="5"/>
        <v>7500</v>
      </c>
      <c r="AL28" s="8">
        <v>44</v>
      </c>
      <c r="AM28" s="8">
        <v>1936</v>
      </c>
      <c r="AN28" s="23">
        <v>4.9129896318860924</v>
      </c>
      <c r="AX28" s="24">
        <f t="shared" si="6"/>
        <v>8.9226582995244019</v>
      </c>
      <c r="AY28" s="8">
        <v>44</v>
      </c>
      <c r="AZ28" s="8">
        <f t="shared" si="7"/>
        <v>1936</v>
      </c>
      <c r="BA28" s="23">
        <f t="shared" si="0"/>
        <v>4.9129896318860924</v>
      </c>
      <c r="BK28" s="7">
        <v>7500</v>
      </c>
      <c r="BL28" s="32">
        <f t="shared" si="8"/>
        <v>0</v>
      </c>
      <c r="BV28" s="24">
        <f t="shared" si="1"/>
        <v>8.9226582995244019</v>
      </c>
      <c r="BW28" s="8">
        <f t="shared" si="9"/>
        <v>44</v>
      </c>
      <c r="BX28" s="8">
        <f t="shared" si="10"/>
        <v>1936</v>
      </c>
      <c r="BY28" s="23">
        <f t="shared" si="11"/>
        <v>4.9129896318860924</v>
      </c>
      <c r="BZ28" s="38">
        <f t="shared" si="12"/>
        <v>0</v>
      </c>
      <c r="CB28" s="2"/>
      <c r="CC28" s="2"/>
      <c r="CD28" s="33"/>
      <c r="CE28" s="33"/>
      <c r="CF28" s="33"/>
      <c r="CG28" s="33"/>
      <c r="CH28" s="33"/>
      <c r="CI28" s="33"/>
      <c r="CJ28" s="33"/>
      <c r="CL28" s="24">
        <f t="shared" si="2"/>
        <v>8.9226582995244019</v>
      </c>
      <c r="CM28" s="8">
        <f t="shared" si="13"/>
        <v>0</v>
      </c>
      <c r="CN28" s="8">
        <f t="shared" si="14"/>
        <v>0</v>
      </c>
      <c r="CO28" s="8">
        <f t="shared" si="15"/>
        <v>1</v>
      </c>
      <c r="CP28" s="23">
        <f t="shared" si="16"/>
        <v>4.9129896318860924</v>
      </c>
      <c r="CQ28" s="38">
        <f t="shared" si="17"/>
        <v>0</v>
      </c>
      <c r="CS28" s="39"/>
      <c r="CT28" s="39"/>
      <c r="CU28" s="33"/>
      <c r="CV28" s="33"/>
      <c r="CW28" s="33"/>
      <c r="CX28" s="33"/>
      <c r="CY28" s="33"/>
      <c r="CZ28" s="33"/>
      <c r="DA28" s="33"/>
      <c r="DC28" s="24">
        <f t="shared" si="18"/>
        <v>8.9226582995244019</v>
      </c>
      <c r="DD28" s="8">
        <f t="shared" si="19"/>
        <v>0</v>
      </c>
      <c r="DE28" s="8">
        <f t="shared" si="20"/>
        <v>0</v>
      </c>
      <c r="DF28" s="8">
        <f t="shared" si="21"/>
        <v>1</v>
      </c>
      <c r="DG28" s="23">
        <f t="shared" si="22"/>
        <v>4.9129896318860924</v>
      </c>
      <c r="DH28" s="38">
        <f t="shared" si="23"/>
        <v>0</v>
      </c>
      <c r="DI28" s="8">
        <f t="shared" si="24"/>
        <v>0</v>
      </c>
      <c r="DU28" s="40">
        <f t="shared" si="25"/>
        <v>0</v>
      </c>
      <c r="DV28" s="42">
        <f t="shared" si="26"/>
        <v>7.5</v>
      </c>
      <c r="DW28" s="38">
        <f t="shared" si="27"/>
        <v>0</v>
      </c>
    </row>
    <row r="29" spans="1:127" x14ac:dyDescent="0.25">
      <c r="A29" s="25">
        <v>14000</v>
      </c>
      <c r="B29" s="26">
        <v>29.950352684031898</v>
      </c>
      <c r="C29">
        <v>46</v>
      </c>
      <c r="D29">
        <v>1</v>
      </c>
      <c r="E29">
        <v>0</v>
      </c>
      <c r="J29" s="7">
        <v>14000</v>
      </c>
      <c r="K29" s="8">
        <v>46</v>
      </c>
      <c r="L29" s="21">
        <v>29.950352684031898</v>
      </c>
      <c r="X29" s="7">
        <v>14000</v>
      </c>
      <c r="Y29" s="8">
        <v>46</v>
      </c>
      <c r="Z29" s="8">
        <f t="shared" si="3"/>
        <v>2116</v>
      </c>
      <c r="AA29" s="23">
        <f t="shared" si="4"/>
        <v>3.3388588460033473E-2</v>
      </c>
      <c r="AK29" s="27">
        <f t="shared" si="5"/>
        <v>14000</v>
      </c>
      <c r="AL29" s="8">
        <v>46</v>
      </c>
      <c r="AM29" s="8">
        <v>2116</v>
      </c>
      <c r="AN29" s="23">
        <v>3.3995411002527889</v>
      </c>
      <c r="AX29" s="24">
        <f t="shared" si="6"/>
        <v>9.5468126085973957</v>
      </c>
      <c r="AY29" s="8">
        <v>46</v>
      </c>
      <c r="AZ29" s="8">
        <f t="shared" si="7"/>
        <v>2116</v>
      </c>
      <c r="BA29" s="23">
        <f t="shared" si="0"/>
        <v>3.3995411002527889</v>
      </c>
      <c r="BK29" s="7">
        <v>14000</v>
      </c>
      <c r="BL29" s="32">
        <f t="shared" si="8"/>
        <v>1</v>
      </c>
      <c r="BV29" s="24">
        <f t="shared" si="1"/>
        <v>9.5468126085973957</v>
      </c>
      <c r="BW29" s="8">
        <f t="shared" si="9"/>
        <v>46</v>
      </c>
      <c r="BX29" s="8">
        <f t="shared" si="10"/>
        <v>2116</v>
      </c>
      <c r="BY29" s="23">
        <f t="shared" si="11"/>
        <v>3.3995411002527889</v>
      </c>
      <c r="BZ29" s="38">
        <f t="shared" si="12"/>
        <v>1</v>
      </c>
      <c r="CB29" s="2"/>
      <c r="CC29" s="2"/>
      <c r="CD29" s="33"/>
      <c r="CE29" s="33"/>
      <c r="CF29" s="33"/>
      <c r="CG29" s="33"/>
      <c r="CH29" s="33"/>
      <c r="CI29" s="33"/>
      <c r="CJ29" s="33"/>
      <c r="CL29" s="24">
        <f t="shared" si="2"/>
        <v>9.5468126085973957</v>
      </c>
      <c r="CM29" s="8">
        <f t="shared" si="13"/>
        <v>0</v>
      </c>
      <c r="CN29" s="8">
        <f t="shared" si="14"/>
        <v>0</v>
      </c>
      <c r="CO29" s="8">
        <f t="shared" si="15"/>
        <v>1</v>
      </c>
      <c r="CP29" s="23">
        <f t="shared" si="16"/>
        <v>3.3995411002527889</v>
      </c>
      <c r="CQ29" s="38">
        <f t="shared" si="17"/>
        <v>1</v>
      </c>
      <c r="CS29" s="2"/>
      <c r="CT29" s="2"/>
      <c r="CU29" s="33"/>
      <c r="CV29" s="33"/>
      <c r="CW29" s="33"/>
      <c r="CX29" s="33"/>
      <c r="CY29" s="33"/>
      <c r="CZ29" s="33"/>
      <c r="DA29" s="33"/>
      <c r="DC29" s="24">
        <f t="shared" si="18"/>
        <v>9.5468126085973957</v>
      </c>
      <c r="DD29" s="8">
        <f t="shared" si="19"/>
        <v>0</v>
      </c>
      <c r="DE29" s="8">
        <f t="shared" si="20"/>
        <v>0</v>
      </c>
      <c r="DF29" s="8">
        <f t="shared" si="21"/>
        <v>1</v>
      </c>
      <c r="DG29" s="23">
        <f t="shared" si="22"/>
        <v>3.3995411002527889</v>
      </c>
      <c r="DH29" s="38">
        <f t="shared" si="23"/>
        <v>1</v>
      </c>
      <c r="DI29" s="8">
        <f t="shared" si="24"/>
        <v>1</v>
      </c>
      <c r="DU29" s="40">
        <f t="shared" si="25"/>
        <v>0</v>
      </c>
      <c r="DV29" s="42">
        <f t="shared" si="26"/>
        <v>14</v>
      </c>
      <c r="DW29" s="38">
        <f t="shared" si="27"/>
        <v>1</v>
      </c>
    </row>
    <row r="30" spans="1:127" x14ac:dyDescent="0.25">
      <c r="A30" s="25">
        <v>2000</v>
      </c>
      <c r="B30" s="26">
        <v>25.500529231577861</v>
      </c>
      <c r="C30">
        <v>9</v>
      </c>
      <c r="D30">
        <v>1</v>
      </c>
      <c r="E30">
        <v>1</v>
      </c>
      <c r="J30" s="7">
        <v>2000</v>
      </c>
      <c r="K30" s="8">
        <v>9</v>
      </c>
      <c r="L30" s="21">
        <v>25.500529231577861</v>
      </c>
      <c r="X30" s="7">
        <v>2000</v>
      </c>
      <c r="Y30" s="8">
        <v>9</v>
      </c>
      <c r="Z30" s="8">
        <f t="shared" si="3"/>
        <v>81</v>
      </c>
      <c r="AA30" s="23">
        <f t="shared" si="4"/>
        <v>3.9214872402007966E-2</v>
      </c>
      <c r="AK30" s="27">
        <f t="shared" si="5"/>
        <v>2000</v>
      </c>
      <c r="AL30" s="8">
        <v>9</v>
      </c>
      <c r="AM30" s="8">
        <v>81</v>
      </c>
      <c r="AN30" s="23">
        <v>3.2386992061285396</v>
      </c>
      <c r="AX30" s="24">
        <f t="shared" si="6"/>
        <v>7.6009024595420822</v>
      </c>
      <c r="AY30" s="8">
        <v>9</v>
      </c>
      <c r="AZ30" s="8">
        <f t="shared" si="7"/>
        <v>81</v>
      </c>
      <c r="BA30" s="23">
        <f t="shared" si="0"/>
        <v>3.2386992061285396</v>
      </c>
      <c r="BK30" s="7">
        <v>2000</v>
      </c>
      <c r="BL30" s="32">
        <f t="shared" si="8"/>
        <v>1</v>
      </c>
      <c r="BV30" s="24">
        <f t="shared" si="1"/>
        <v>7.6009024595420822</v>
      </c>
      <c r="BW30" s="8">
        <f t="shared" si="9"/>
        <v>9</v>
      </c>
      <c r="BX30" s="8">
        <f t="shared" si="10"/>
        <v>81</v>
      </c>
      <c r="BY30" s="23">
        <f t="shared" si="11"/>
        <v>3.2386992061285396</v>
      </c>
      <c r="BZ30" s="38">
        <f t="shared" si="12"/>
        <v>1</v>
      </c>
      <c r="CB30" s="2"/>
      <c r="CC30" s="2"/>
      <c r="CD30" s="33"/>
      <c r="CE30" s="33"/>
      <c r="CF30" s="33"/>
      <c r="CG30" s="33"/>
      <c r="CH30" s="33"/>
      <c r="CI30" s="33"/>
      <c r="CJ30" s="33"/>
      <c r="CL30" s="24">
        <f t="shared" si="2"/>
        <v>7.6009024595420822</v>
      </c>
      <c r="CM30" s="8">
        <f t="shared" si="13"/>
        <v>1</v>
      </c>
      <c r="CN30" s="8">
        <f t="shared" si="14"/>
        <v>0</v>
      </c>
      <c r="CO30" s="8">
        <f t="shared" si="15"/>
        <v>0</v>
      </c>
      <c r="CP30" s="23">
        <f t="shared" si="16"/>
        <v>3.2386992061285396</v>
      </c>
      <c r="CQ30" s="38">
        <f t="shared" si="17"/>
        <v>1</v>
      </c>
      <c r="CS30" s="2"/>
      <c r="CT30" s="2"/>
      <c r="CU30" s="33"/>
      <c r="CV30" s="33"/>
      <c r="CW30" s="33"/>
      <c r="CX30" s="33"/>
      <c r="CY30" s="33"/>
      <c r="CZ30" s="33"/>
      <c r="DA30" s="33"/>
      <c r="DC30" s="24">
        <f t="shared" si="18"/>
        <v>7.6009024595420822</v>
      </c>
      <c r="DD30" s="8">
        <f t="shared" si="19"/>
        <v>1</v>
      </c>
      <c r="DE30" s="8">
        <f t="shared" si="20"/>
        <v>0</v>
      </c>
      <c r="DF30" s="8">
        <f t="shared" si="21"/>
        <v>0</v>
      </c>
      <c r="DG30" s="23">
        <f t="shared" si="22"/>
        <v>3.2386992061285396</v>
      </c>
      <c r="DH30" s="38">
        <f t="shared" si="23"/>
        <v>1</v>
      </c>
      <c r="DI30" s="8">
        <f t="shared" si="24"/>
        <v>0</v>
      </c>
      <c r="DU30" s="40">
        <f t="shared" si="25"/>
        <v>1</v>
      </c>
      <c r="DV30" s="42">
        <f t="shared" si="26"/>
        <v>2</v>
      </c>
      <c r="DW30" s="38">
        <f t="shared" si="27"/>
        <v>1</v>
      </c>
    </row>
    <row r="31" spans="1:127" x14ac:dyDescent="0.25">
      <c r="A31" s="25">
        <v>1000</v>
      </c>
      <c r="B31" s="26">
        <v>115.94500572113664</v>
      </c>
      <c r="C31">
        <v>37</v>
      </c>
      <c r="D31">
        <v>0</v>
      </c>
      <c r="E31">
        <v>0</v>
      </c>
      <c r="J31" s="7">
        <v>1000</v>
      </c>
      <c r="K31" s="8">
        <v>37</v>
      </c>
      <c r="L31" s="21">
        <v>115.94500572113664</v>
      </c>
      <c r="X31" s="7">
        <v>1000</v>
      </c>
      <c r="Y31" s="8">
        <v>37</v>
      </c>
      <c r="Z31" s="8">
        <f t="shared" si="3"/>
        <v>1369</v>
      </c>
      <c r="AA31" s="23">
        <f t="shared" si="4"/>
        <v>8.6247785644612829E-3</v>
      </c>
      <c r="AK31" s="27">
        <f t="shared" si="5"/>
        <v>1000</v>
      </c>
      <c r="AL31" s="8">
        <v>37</v>
      </c>
      <c r="AM31" s="8">
        <v>1369</v>
      </c>
      <c r="AN31" s="23">
        <v>4.7531159900799365</v>
      </c>
      <c r="AX31" s="24">
        <f t="shared" si="6"/>
        <v>6.9077552789821368</v>
      </c>
      <c r="AY31" s="8">
        <v>37</v>
      </c>
      <c r="AZ31" s="8">
        <f t="shared" si="7"/>
        <v>1369</v>
      </c>
      <c r="BA31" s="23">
        <f t="shared" si="0"/>
        <v>4.7531159900799365</v>
      </c>
      <c r="BK31" s="7">
        <v>1000</v>
      </c>
      <c r="BL31" s="32">
        <f t="shared" si="8"/>
        <v>0</v>
      </c>
      <c r="BV31" s="24">
        <f t="shared" si="1"/>
        <v>6.9077552789821368</v>
      </c>
      <c r="BW31" s="8">
        <f t="shared" si="9"/>
        <v>37</v>
      </c>
      <c r="BX31" s="8">
        <f t="shared" si="10"/>
        <v>1369</v>
      </c>
      <c r="BY31" s="23">
        <f t="shared" si="11"/>
        <v>4.7531159900799365</v>
      </c>
      <c r="BZ31" s="38">
        <f t="shared" si="12"/>
        <v>0</v>
      </c>
      <c r="CB31" s="2"/>
      <c r="CC31" s="2"/>
      <c r="CD31" s="33"/>
      <c r="CE31" s="33"/>
      <c r="CF31" s="33"/>
      <c r="CG31" s="33"/>
      <c r="CH31" s="33"/>
      <c r="CI31" s="33"/>
      <c r="CJ31" s="33"/>
      <c r="CL31" s="24">
        <f t="shared" si="2"/>
        <v>6.9077552789821368</v>
      </c>
      <c r="CM31" s="8">
        <f t="shared" si="13"/>
        <v>0</v>
      </c>
      <c r="CN31" s="8">
        <f t="shared" si="14"/>
        <v>0</v>
      </c>
      <c r="CO31" s="8">
        <f t="shared" si="15"/>
        <v>1</v>
      </c>
      <c r="CP31" s="23">
        <f t="shared" si="16"/>
        <v>4.7531159900799365</v>
      </c>
      <c r="CQ31" s="38">
        <f t="shared" si="17"/>
        <v>0</v>
      </c>
      <c r="CS31" s="2"/>
      <c r="CT31" s="2"/>
      <c r="CU31" s="33"/>
      <c r="CV31" s="33"/>
      <c r="CW31" s="33"/>
      <c r="CX31" s="33"/>
      <c r="CY31" s="33"/>
      <c r="CZ31" s="33"/>
      <c r="DA31" s="33"/>
      <c r="DC31" s="24">
        <f t="shared" si="18"/>
        <v>6.9077552789821368</v>
      </c>
      <c r="DD31" s="8">
        <f t="shared" si="19"/>
        <v>0</v>
      </c>
      <c r="DE31" s="8">
        <f t="shared" si="20"/>
        <v>0</v>
      </c>
      <c r="DF31" s="8">
        <f t="shared" si="21"/>
        <v>1</v>
      </c>
      <c r="DG31" s="23">
        <f t="shared" si="22"/>
        <v>4.7531159900799365</v>
      </c>
      <c r="DH31" s="38">
        <f t="shared" si="23"/>
        <v>0</v>
      </c>
      <c r="DI31" s="8">
        <f t="shared" si="24"/>
        <v>0</v>
      </c>
      <c r="DU31" s="40">
        <f t="shared" si="25"/>
        <v>0</v>
      </c>
      <c r="DV31" s="42">
        <f t="shared" si="26"/>
        <v>1</v>
      </c>
      <c r="DW31" s="38">
        <f t="shared" si="27"/>
        <v>0</v>
      </c>
    </row>
    <row r="32" spans="1:127" x14ac:dyDescent="0.25">
      <c r="A32" s="25">
        <v>7500</v>
      </c>
      <c r="B32" s="26">
        <v>184.61876104903408</v>
      </c>
      <c r="C32">
        <v>25</v>
      </c>
      <c r="D32">
        <v>1</v>
      </c>
      <c r="E32">
        <v>1</v>
      </c>
      <c r="J32" s="7">
        <v>7500</v>
      </c>
      <c r="K32" s="8">
        <v>25</v>
      </c>
      <c r="L32" s="21">
        <v>184.61876104903408</v>
      </c>
      <c r="X32" s="7">
        <v>7500</v>
      </c>
      <c r="Y32" s="8">
        <v>25</v>
      </c>
      <c r="Z32" s="8">
        <f t="shared" si="3"/>
        <v>625</v>
      </c>
      <c r="AA32" s="23">
        <f t="shared" si="4"/>
        <v>5.4165676029772703E-3</v>
      </c>
      <c r="AK32" s="27">
        <f t="shared" si="5"/>
        <v>7500</v>
      </c>
      <c r="AL32" s="8">
        <v>25</v>
      </c>
      <c r="AM32" s="8">
        <v>625</v>
      </c>
      <c r="AN32" s="23">
        <v>5.2182929477228592</v>
      </c>
      <c r="AX32" s="24">
        <f t="shared" si="6"/>
        <v>8.9226582995244019</v>
      </c>
      <c r="AY32" s="8">
        <v>25</v>
      </c>
      <c r="AZ32" s="8">
        <f t="shared" si="7"/>
        <v>625</v>
      </c>
      <c r="BA32" s="23">
        <f t="shared" si="0"/>
        <v>5.2182929477228592</v>
      </c>
      <c r="BK32" s="7">
        <v>7500</v>
      </c>
      <c r="BL32" s="32">
        <f t="shared" si="8"/>
        <v>1</v>
      </c>
      <c r="BV32" s="24">
        <f t="shared" si="1"/>
        <v>8.9226582995244019</v>
      </c>
      <c r="BW32" s="8">
        <f t="shared" si="9"/>
        <v>25</v>
      </c>
      <c r="BX32" s="8">
        <f t="shared" si="10"/>
        <v>625</v>
      </c>
      <c r="BY32" s="23">
        <f t="shared" si="11"/>
        <v>5.2182929477228592</v>
      </c>
      <c r="BZ32" s="38">
        <f t="shared" si="12"/>
        <v>1</v>
      </c>
      <c r="CB32" s="2"/>
      <c r="CC32" s="2"/>
      <c r="CD32" s="33"/>
      <c r="CE32" s="33"/>
      <c r="CF32" s="33"/>
      <c r="CG32" s="33"/>
      <c r="CH32" s="33"/>
      <c r="CI32" s="33"/>
      <c r="CJ32" s="33"/>
      <c r="CL32" s="24">
        <f t="shared" si="2"/>
        <v>8.9226582995244019</v>
      </c>
      <c r="CM32" s="8">
        <f t="shared" si="13"/>
        <v>0</v>
      </c>
      <c r="CN32" s="8">
        <f t="shared" si="14"/>
        <v>1</v>
      </c>
      <c r="CO32" s="8">
        <f t="shared" si="15"/>
        <v>0</v>
      </c>
      <c r="CP32" s="23">
        <f t="shared" si="16"/>
        <v>5.2182929477228592</v>
      </c>
      <c r="CQ32" s="38">
        <f t="shared" si="17"/>
        <v>1</v>
      </c>
      <c r="CS32" s="2"/>
      <c r="CT32" s="2"/>
      <c r="CU32" s="33"/>
      <c r="CV32" s="33"/>
      <c r="CW32" s="33"/>
      <c r="CX32" s="33"/>
      <c r="CY32" s="33"/>
      <c r="CZ32" s="33"/>
      <c r="DA32" s="33"/>
      <c r="DC32" s="24">
        <f t="shared" si="18"/>
        <v>8.9226582995244019</v>
      </c>
      <c r="DD32" s="8">
        <f t="shared" si="19"/>
        <v>0</v>
      </c>
      <c r="DE32" s="8">
        <f t="shared" si="20"/>
        <v>1</v>
      </c>
      <c r="DF32" s="8">
        <f t="shared" si="21"/>
        <v>0</v>
      </c>
      <c r="DG32" s="23">
        <f t="shared" si="22"/>
        <v>5.2182929477228592</v>
      </c>
      <c r="DH32" s="38">
        <f t="shared" si="23"/>
        <v>1</v>
      </c>
      <c r="DI32" s="8">
        <f t="shared" si="24"/>
        <v>0</v>
      </c>
      <c r="DM32">
        <f>EXP(-0.2472424)</f>
        <v>0.78095136797444897</v>
      </c>
      <c r="DU32" s="40">
        <f t="shared" si="25"/>
        <v>1</v>
      </c>
      <c r="DV32" s="42">
        <f t="shared" si="26"/>
        <v>7.5</v>
      </c>
      <c r="DW32" s="38">
        <f t="shared" si="27"/>
        <v>1</v>
      </c>
    </row>
    <row r="33" spans="1:127" x14ac:dyDescent="0.25">
      <c r="A33" s="25">
        <v>1500</v>
      </c>
      <c r="B33" s="26">
        <v>223.83993242853373</v>
      </c>
      <c r="C33">
        <v>25</v>
      </c>
      <c r="D33">
        <v>1</v>
      </c>
      <c r="E33">
        <v>1</v>
      </c>
      <c r="J33" s="7">
        <v>1500</v>
      </c>
      <c r="K33" s="8">
        <v>25</v>
      </c>
      <c r="L33" s="21">
        <v>223.83993242853373</v>
      </c>
      <c r="X33" s="7">
        <v>1500</v>
      </c>
      <c r="Y33" s="8">
        <v>25</v>
      </c>
      <c r="Z33" s="8">
        <f t="shared" si="3"/>
        <v>625</v>
      </c>
      <c r="AA33" s="23">
        <f t="shared" si="4"/>
        <v>4.4674781177360921E-3</v>
      </c>
      <c r="AK33" s="27">
        <f t="shared" si="5"/>
        <v>1500</v>
      </c>
      <c r="AL33" s="8">
        <v>25</v>
      </c>
      <c r="AM33" s="8">
        <v>625</v>
      </c>
      <c r="AN33" s="23">
        <v>5.41093120904317</v>
      </c>
      <c r="AX33" s="24">
        <f t="shared" si="6"/>
        <v>7.3132203870903014</v>
      </c>
      <c r="AY33" s="8">
        <v>25</v>
      </c>
      <c r="AZ33" s="8">
        <f t="shared" si="7"/>
        <v>625</v>
      </c>
      <c r="BA33" s="23">
        <f t="shared" si="0"/>
        <v>5.41093120904317</v>
      </c>
      <c r="BK33" s="7">
        <v>1500</v>
      </c>
      <c r="BL33" s="32">
        <f t="shared" si="8"/>
        <v>1</v>
      </c>
      <c r="BV33" s="24">
        <f t="shared" si="1"/>
        <v>7.3132203870903014</v>
      </c>
      <c r="BW33" s="8">
        <f t="shared" si="9"/>
        <v>25</v>
      </c>
      <c r="BX33" s="8">
        <f t="shared" si="10"/>
        <v>625</v>
      </c>
      <c r="BY33" s="23">
        <f t="shared" si="11"/>
        <v>5.41093120904317</v>
      </c>
      <c r="BZ33" s="38">
        <f t="shared" si="12"/>
        <v>1</v>
      </c>
      <c r="CB33" s="33"/>
      <c r="CC33" s="33"/>
      <c r="CD33" s="33"/>
      <c r="CE33" s="33"/>
      <c r="CF33" s="33"/>
      <c r="CG33" s="33"/>
      <c r="CH33" s="33"/>
      <c r="CI33" s="33"/>
      <c r="CJ33" s="33"/>
      <c r="CL33" s="24">
        <f t="shared" si="2"/>
        <v>7.3132203870903014</v>
      </c>
      <c r="CM33" s="8">
        <f t="shared" si="13"/>
        <v>0</v>
      </c>
      <c r="CN33" s="8">
        <f t="shared" si="14"/>
        <v>1</v>
      </c>
      <c r="CO33" s="8">
        <f t="shared" si="15"/>
        <v>0</v>
      </c>
      <c r="CP33" s="23">
        <f t="shared" si="16"/>
        <v>5.41093120904317</v>
      </c>
      <c r="CQ33" s="38">
        <f t="shared" si="17"/>
        <v>1</v>
      </c>
      <c r="CS33" s="2"/>
      <c r="CT33" s="2"/>
      <c r="CU33" s="33"/>
      <c r="CV33" s="33"/>
      <c r="CW33" s="33"/>
      <c r="CX33" s="33"/>
      <c r="CY33" s="33"/>
      <c r="CZ33" s="33"/>
      <c r="DA33" s="33"/>
      <c r="DC33" s="24">
        <f t="shared" si="18"/>
        <v>7.3132203870903014</v>
      </c>
      <c r="DD33" s="8">
        <f t="shared" si="19"/>
        <v>0</v>
      </c>
      <c r="DE33" s="8">
        <f t="shared" si="20"/>
        <v>1</v>
      </c>
      <c r="DF33" s="8">
        <f t="shared" si="21"/>
        <v>0</v>
      </c>
      <c r="DG33" s="23">
        <f t="shared" si="22"/>
        <v>5.41093120904317</v>
      </c>
      <c r="DH33" s="38">
        <f t="shared" si="23"/>
        <v>1</v>
      </c>
      <c r="DI33" s="8">
        <f t="shared" si="24"/>
        <v>0</v>
      </c>
      <c r="DM33">
        <f>DM32/(1+DM32)</f>
        <v>0.4385023544256898</v>
      </c>
      <c r="DU33" s="40">
        <f t="shared" si="25"/>
        <v>1</v>
      </c>
      <c r="DV33" s="42">
        <f t="shared" si="26"/>
        <v>1.5</v>
      </c>
      <c r="DW33" s="38">
        <f t="shared" si="27"/>
        <v>1</v>
      </c>
    </row>
    <row r="34" spans="1:127" x14ac:dyDescent="0.25">
      <c r="A34" s="25">
        <v>6000</v>
      </c>
      <c r="B34" s="26">
        <v>14.382048731195011</v>
      </c>
      <c r="C34">
        <v>9</v>
      </c>
      <c r="D34">
        <v>1</v>
      </c>
      <c r="E34">
        <v>0</v>
      </c>
      <c r="J34" s="7">
        <v>6000</v>
      </c>
      <c r="K34" s="8">
        <v>9</v>
      </c>
      <c r="L34" s="21">
        <v>14.382048731195011</v>
      </c>
      <c r="X34" s="7">
        <v>6000</v>
      </c>
      <c r="Y34" s="8">
        <v>9</v>
      </c>
      <c r="Z34" s="8">
        <f t="shared" si="3"/>
        <v>81</v>
      </c>
      <c r="AA34" s="23">
        <f t="shared" si="4"/>
        <v>6.9531123047231497E-2</v>
      </c>
      <c r="AK34" s="27">
        <f t="shared" si="5"/>
        <v>6000</v>
      </c>
      <c r="AL34" s="8">
        <v>9</v>
      </c>
      <c r="AM34" s="8">
        <v>81</v>
      </c>
      <c r="AN34" s="23">
        <v>2.6659808130207594</v>
      </c>
      <c r="AX34" s="24">
        <f t="shared" si="6"/>
        <v>8.6995147482101913</v>
      </c>
      <c r="AY34" s="8">
        <v>9</v>
      </c>
      <c r="AZ34" s="8">
        <f t="shared" si="7"/>
        <v>81</v>
      </c>
      <c r="BA34" s="23">
        <f t="shared" si="0"/>
        <v>2.6659808130207594</v>
      </c>
      <c r="BK34" s="7">
        <v>6000</v>
      </c>
      <c r="BL34" s="32">
        <f t="shared" si="8"/>
        <v>1</v>
      </c>
      <c r="BV34" s="24">
        <f t="shared" si="1"/>
        <v>8.6995147482101913</v>
      </c>
      <c r="BW34" s="8">
        <f t="shared" si="9"/>
        <v>9</v>
      </c>
      <c r="BX34" s="8">
        <f t="shared" si="10"/>
        <v>81</v>
      </c>
      <c r="BY34" s="23">
        <f t="shared" si="11"/>
        <v>2.6659808130207594</v>
      </c>
      <c r="BZ34" s="38">
        <f t="shared" si="12"/>
        <v>1</v>
      </c>
      <c r="CB34" s="33"/>
      <c r="CC34" s="33"/>
      <c r="CD34" s="33"/>
      <c r="CE34" s="33"/>
      <c r="CF34" s="33"/>
      <c r="CG34" s="33"/>
      <c r="CH34" s="33"/>
      <c r="CI34" s="33"/>
      <c r="CJ34" s="33"/>
      <c r="CL34" s="24">
        <f t="shared" si="2"/>
        <v>8.6995147482101913</v>
      </c>
      <c r="CM34" s="8">
        <f t="shared" si="13"/>
        <v>1</v>
      </c>
      <c r="CN34" s="8">
        <f t="shared" si="14"/>
        <v>0</v>
      </c>
      <c r="CO34" s="8">
        <f t="shared" si="15"/>
        <v>0</v>
      </c>
      <c r="CP34" s="23">
        <f t="shared" si="16"/>
        <v>2.6659808130207594</v>
      </c>
      <c r="CQ34" s="38">
        <f t="shared" si="17"/>
        <v>1</v>
      </c>
      <c r="CS34" s="33"/>
      <c r="CT34" s="33"/>
      <c r="CU34" s="33"/>
      <c r="CV34" s="33"/>
      <c r="CW34" s="33"/>
      <c r="CX34" s="33"/>
      <c r="CY34" s="33"/>
      <c r="CZ34" s="33"/>
      <c r="DA34" s="33"/>
      <c r="DC34" s="24">
        <f t="shared" si="18"/>
        <v>8.6995147482101913</v>
      </c>
      <c r="DD34" s="8">
        <f t="shared" si="19"/>
        <v>1</v>
      </c>
      <c r="DE34" s="8">
        <f t="shared" si="20"/>
        <v>0</v>
      </c>
      <c r="DF34" s="8">
        <f t="shared" si="21"/>
        <v>0</v>
      </c>
      <c r="DG34" s="23">
        <f t="shared" si="22"/>
        <v>2.6659808130207594</v>
      </c>
      <c r="DH34" s="38">
        <f t="shared" si="23"/>
        <v>1</v>
      </c>
      <c r="DI34" s="8">
        <f t="shared" si="24"/>
        <v>0</v>
      </c>
      <c r="DU34" s="40">
        <f t="shared" si="25"/>
        <v>0</v>
      </c>
      <c r="DV34" s="42">
        <f t="shared" si="26"/>
        <v>6</v>
      </c>
      <c r="DW34" s="38">
        <f t="shared" si="27"/>
        <v>1</v>
      </c>
    </row>
    <row r="35" spans="1:127" x14ac:dyDescent="0.25">
      <c r="A35" s="25">
        <v>1500</v>
      </c>
      <c r="B35" s="26">
        <v>199.05613455012977</v>
      </c>
      <c r="C35">
        <v>15</v>
      </c>
      <c r="D35">
        <v>0</v>
      </c>
      <c r="E35">
        <v>0</v>
      </c>
      <c r="J35" s="7">
        <v>1500</v>
      </c>
      <c r="K35" s="8">
        <v>15</v>
      </c>
      <c r="L35" s="21">
        <v>199.05613455012977</v>
      </c>
      <c r="X35" s="7">
        <v>1500</v>
      </c>
      <c r="Y35" s="8">
        <v>15</v>
      </c>
      <c r="Z35" s="8">
        <f t="shared" si="3"/>
        <v>225</v>
      </c>
      <c r="AA35" s="23">
        <f t="shared" si="4"/>
        <v>5.0237085245326248E-3</v>
      </c>
      <c r="AK35" s="27">
        <f t="shared" si="5"/>
        <v>1500</v>
      </c>
      <c r="AL35" s="8">
        <v>15</v>
      </c>
      <c r="AM35" s="8">
        <v>225</v>
      </c>
      <c r="AN35" s="23">
        <v>5.2935868681129978</v>
      </c>
      <c r="AX35" s="24">
        <f t="shared" si="6"/>
        <v>7.3132203870903014</v>
      </c>
      <c r="AY35" s="8">
        <v>15</v>
      </c>
      <c r="AZ35" s="8">
        <f t="shared" si="7"/>
        <v>225</v>
      </c>
      <c r="BA35" s="23">
        <f t="shared" si="0"/>
        <v>5.2935868681129978</v>
      </c>
      <c r="BK35" s="7">
        <v>1500</v>
      </c>
      <c r="BL35" s="32">
        <f t="shared" si="8"/>
        <v>0</v>
      </c>
      <c r="BV35" s="24">
        <f t="shared" si="1"/>
        <v>7.3132203870903014</v>
      </c>
      <c r="BW35" s="8">
        <f t="shared" si="9"/>
        <v>15</v>
      </c>
      <c r="BX35" s="8">
        <f t="shared" si="10"/>
        <v>225</v>
      </c>
      <c r="BY35" s="23">
        <f t="shared" si="11"/>
        <v>5.2935868681129978</v>
      </c>
      <c r="BZ35" s="38">
        <f t="shared" si="12"/>
        <v>0</v>
      </c>
      <c r="CB35" s="29"/>
      <c r="CC35" s="29"/>
      <c r="CD35" s="29"/>
      <c r="CE35" s="29"/>
      <c r="CF35" s="29"/>
      <c r="CG35" s="29"/>
      <c r="CH35" s="33"/>
      <c r="CI35" s="33"/>
      <c r="CJ35" s="33"/>
      <c r="CL35" s="24">
        <f t="shared" si="2"/>
        <v>7.3132203870903014</v>
      </c>
      <c r="CM35" s="8">
        <f t="shared" si="13"/>
        <v>1</v>
      </c>
      <c r="CN35" s="8">
        <f t="shared" si="14"/>
        <v>0</v>
      </c>
      <c r="CO35" s="8">
        <f t="shared" si="15"/>
        <v>0</v>
      </c>
      <c r="CP35" s="23">
        <f t="shared" si="16"/>
        <v>5.2935868681129978</v>
      </c>
      <c r="CQ35" s="38">
        <f t="shared" si="17"/>
        <v>0</v>
      </c>
      <c r="CS35" s="33"/>
      <c r="CT35" s="33"/>
      <c r="CU35" s="33"/>
      <c r="CV35" s="33"/>
      <c r="CW35" s="33"/>
      <c r="CX35" s="33"/>
      <c r="CY35" s="33"/>
      <c r="CZ35" s="33"/>
      <c r="DA35" s="33"/>
      <c r="DC35" s="24">
        <f t="shared" si="18"/>
        <v>7.3132203870903014</v>
      </c>
      <c r="DD35" s="8">
        <f t="shared" si="19"/>
        <v>1</v>
      </c>
      <c r="DE35" s="8">
        <f t="shared" si="20"/>
        <v>0</v>
      </c>
      <c r="DF35" s="8">
        <f t="shared" si="21"/>
        <v>0</v>
      </c>
      <c r="DG35" s="23">
        <f t="shared" si="22"/>
        <v>5.2935868681129978</v>
      </c>
      <c r="DH35" s="38">
        <f t="shared" si="23"/>
        <v>0</v>
      </c>
      <c r="DI35" s="8">
        <f t="shared" si="24"/>
        <v>0</v>
      </c>
      <c r="DU35" s="40">
        <f t="shared" si="25"/>
        <v>0</v>
      </c>
      <c r="DV35" s="42">
        <f t="shared" si="26"/>
        <v>1.5</v>
      </c>
      <c r="DW35" s="38">
        <f t="shared" si="27"/>
        <v>0</v>
      </c>
    </row>
    <row r="36" spans="1:127" x14ac:dyDescent="0.25">
      <c r="A36" s="25">
        <v>18500</v>
      </c>
      <c r="B36" s="26">
        <v>58.768266934987082</v>
      </c>
      <c r="C36">
        <v>82</v>
      </c>
      <c r="D36">
        <v>1</v>
      </c>
      <c r="E36">
        <v>0</v>
      </c>
      <c r="J36" s="7">
        <v>18500</v>
      </c>
      <c r="K36" s="8">
        <v>82</v>
      </c>
      <c r="L36" s="21">
        <v>58.768266934987082</v>
      </c>
      <c r="X36" s="7">
        <v>18500</v>
      </c>
      <c r="Y36" s="8">
        <v>82</v>
      </c>
      <c r="Z36" s="8">
        <f t="shared" si="3"/>
        <v>6724</v>
      </c>
      <c r="AA36" s="23">
        <f t="shared" si="4"/>
        <v>1.7015985873911493E-2</v>
      </c>
      <c r="AK36" s="27">
        <f t="shared" si="5"/>
        <v>18500</v>
      </c>
      <c r="AL36" s="8">
        <v>82</v>
      </c>
      <c r="AM36" s="8">
        <v>6724</v>
      </c>
      <c r="AN36" s="23">
        <v>4.0736020312495969</v>
      </c>
      <c r="AX36" s="24">
        <f t="shared" si="6"/>
        <v>9.8255260110664153</v>
      </c>
      <c r="AY36" s="8">
        <v>82</v>
      </c>
      <c r="AZ36" s="8">
        <f t="shared" si="7"/>
        <v>6724</v>
      </c>
      <c r="BA36" s="23">
        <f t="shared" ref="BA36:BA68" si="28">LN(L36)</f>
        <v>4.0736020312495969</v>
      </c>
      <c r="BK36" s="7">
        <v>18500</v>
      </c>
      <c r="BL36" s="32">
        <f t="shared" si="8"/>
        <v>1</v>
      </c>
      <c r="BV36" s="24">
        <f t="shared" si="1"/>
        <v>9.8255260110664153</v>
      </c>
      <c r="BW36" s="8">
        <f t="shared" si="9"/>
        <v>82</v>
      </c>
      <c r="BX36" s="8">
        <f t="shared" si="10"/>
        <v>6724</v>
      </c>
      <c r="BY36" s="23">
        <f t="shared" si="11"/>
        <v>4.0736020312495969</v>
      </c>
      <c r="BZ36" s="38">
        <f t="shared" si="12"/>
        <v>1</v>
      </c>
      <c r="CB36" s="2"/>
      <c r="CC36" s="2"/>
      <c r="CD36" s="2"/>
      <c r="CE36" s="2"/>
      <c r="CF36" s="2"/>
      <c r="CG36" s="2"/>
      <c r="CH36" s="33"/>
      <c r="CI36" s="33"/>
      <c r="CJ36" s="33"/>
      <c r="CL36" s="24">
        <f t="shared" si="2"/>
        <v>9.8255260110664153</v>
      </c>
      <c r="CM36" s="8">
        <f t="shared" si="13"/>
        <v>0</v>
      </c>
      <c r="CN36" s="8">
        <f t="shared" si="14"/>
        <v>0</v>
      </c>
      <c r="CO36" s="8">
        <f t="shared" si="15"/>
        <v>1</v>
      </c>
      <c r="CP36" s="23">
        <f t="shared" si="16"/>
        <v>4.0736020312495969</v>
      </c>
      <c r="CQ36" s="38">
        <f t="shared" si="17"/>
        <v>1</v>
      </c>
      <c r="CS36" s="29"/>
      <c r="CT36" s="29"/>
      <c r="CU36" s="29"/>
      <c r="CV36" s="29"/>
      <c r="CW36" s="29"/>
      <c r="CX36" s="29"/>
      <c r="CY36" s="33"/>
      <c r="CZ36" s="33"/>
      <c r="DA36" s="33"/>
      <c r="DC36" s="24">
        <f t="shared" si="18"/>
        <v>9.8255260110664153</v>
      </c>
      <c r="DD36" s="8">
        <f t="shared" si="19"/>
        <v>0</v>
      </c>
      <c r="DE36" s="8">
        <f t="shared" si="20"/>
        <v>0</v>
      </c>
      <c r="DF36" s="8">
        <f t="shared" si="21"/>
        <v>1</v>
      </c>
      <c r="DG36" s="23">
        <f t="shared" si="22"/>
        <v>4.0736020312495969</v>
      </c>
      <c r="DH36" s="38">
        <f t="shared" si="23"/>
        <v>1</v>
      </c>
      <c r="DI36" s="8">
        <f t="shared" si="24"/>
        <v>1</v>
      </c>
      <c r="DU36" s="40">
        <f t="shared" si="25"/>
        <v>0</v>
      </c>
      <c r="DV36" s="42">
        <f t="shared" si="26"/>
        <v>18.5</v>
      </c>
      <c r="DW36" s="38">
        <f t="shared" si="27"/>
        <v>1</v>
      </c>
    </row>
    <row r="37" spans="1:127" x14ac:dyDescent="0.25">
      <c r="A37" s="25">
        <v>3000</v>
      </c>
      <c r="B37" s="26">
        <v>69.566820631491098</v>
      </c>
      <c r="C37">
        <v>18</v>
      </c>
      <c r="D37">
        <v>1</v>
      </c>
      <c r="E37">
        <v>1</v>
      </c>
      <c r="J37" s="7">
        <v>3000</v>
      </c>
      <c r="K37" s="8">
        <v>18</v>
      </c>
      <c r="L37" s="21">
        <v>69.566820631491098</v>
      </c>
      <c r="X37" s="7">
        <v>3000</v>
      </c>
      <c r="Y37" s="8">
        <v>18</v>
      </c>
      <c r="Z37" s="8">
        <f t="shared" si="3"/>
        <v>324</v>
      </c>
      <c r="AA37" s="23">
        <f t="shared" si="4"/>
        <v>1.4374668713080815E-2</v>
      </c>
      <c r="AK37" s="27">
        <f t="shared" si="5"/>
        <v>3000</v>
      </c>
      <c r="AL37" s="8">
        <v>18</v>
      </c>
      <c r="AM37" s="8">
        <v>324</v>
      </c>
      <c r="AN37" s="23">
        <v>4.2422877386108393</v>
      </c>
      <c r="AX37" s="24">
        <f t="shared" si="6"/>
        <v>8.0063675676502459</v>
      </c>
      <c r="AY37" s="8">
        <v>18</v>
      </c>
      <c r="AZ37" s="8">
        <f t="shared" si="7"/>
        <v>324</v>
      </c>
      <c r="BA37" s="23">
        <f t="shared" si="28"/>
        <v>4.2422877386108393</v>
      </c>
      <c r="BK37" s="7">
        <v>3000</v>
      </c>
      <c r="BL37" s="32">
        <f t="shared" si="8"/>
        <v>1</v>
      </c>
      <c r="BV37" s="24">
        <f t="shared" si="1"/>
        <v>8.0063675676502459</v>
      </c>
      <c r="BW37" s="8">
        <f t="shared" si="9"/>
        <v>18</v>
      </c>
      <c r="BX37" s="8">
        <f t="shared" si="10"/>
        <v>324</v>
      </c>
      <c r="BY37" s="23">
        <f t="shared" si="11"/>
        <v>4.2422877386108393</v>
      </c>
      <c r="BZ37" s="38">
        <f t="shared" si="12"/>
        <v>1</v>
      </c>
      <c r="CB37" s="2"/>
      <c r="CC37" s="2"/>
      <c r="CD37" s="2"/>
      <c r="CE37" s="2"/>
      <c r="CF37" s="2"/>
      <c r="CG37" s="2"/>
      <c r="CH37" s="33"/>
      <c r="CI37" s="33"/>
      <c r="CJ37" s="33"/>
      <c r="CL37" s="24">
        <f t="shared" si="2"/>
        <v>8.0063675676502459</v>
      </c>
      <c r="CM37" s="8">
        <f t="shared" si="13"/>
        <v>0</v>
      </c>
      <c r="CN37" s="8">
        <f t="shared" si="14"/>
        <v>1</v>
      </c>
      <c r="CO37" s="8">
        <f t="shared" si="15"/>
        <v>0</v>
      </c>
      <c r="CP37" s="23">
        <f t="shared" si="16"/>
        <v>4.2422877386108393</v>
      </c>
      <c r="CQ37" s="38">
        <f t="shared" si="17"/>
        <v>1</v>
      </c>
      <c r="CS37" s="2"/>
      <c r="CT37" s="2"/>
      <c r="CU37" s="2"/>
      <c r="CV37" s="2"/>
      <c r="CW37" s="2"/>
      <c r="CX37" s="2"/>
      <c r="CY37" s="33"/>
      <c r="CZ37" s="33"/>
      <c r="DA37" s="33"/>
      <c r="DC37" s="24">
        <f t="shared" si="18"/>
        <v>8.0063675676502459</v>
      </c>
      <c r="DD37" s="8">
        <f t="shared" si="19"/>
        <v>0</v>
      </c>
      <c r="DE37" s="8">
        <f t="shared" si="20"/>
        <v>1</v>
      </c>
      <c r="DF37" s="8">
        <f t="shared" si="21"/>
        <v>0</v>
      </c>
      <c r="DG37" s="23">
        <f t="shared" si="22"/>
        <v>4.2422877386108393</v>
      </c>
      <c r="DH37" s="38">
        <f t="shared" si="23"/>
        <v>1</v>
      </c>
      <c r="DI37" s="8">
        <f t="shared" si="24"/>
        <v>0</v>
      </c>
      <c r="DU37" s="40">
        <f t="shared" si="25"/>
        <v>1</v>
      </c>
      <c r="DV37" s="42">
        <f t="shared" si="26"/>
        <v>3</v>
      </c>
      <c r="DW37" s="38">
        <f t="shared" si="27"/>
        <v>1</v>
      </c>
    </row>
    <row r="38" spans="1:127" x14ac:dyDescent="0.25">
      <c r="A38" s="25">
        <v>4500</v>
      </c>
      <c r="B38" s="26">
        <v>134.06855643645738</v>
      </c>
      <c r="C38">
        <v>37</v>
      </c>
      <c r="D38">
        <v>1</v>
      </c>
      <c r="E38">
        <v>1</v>
      </c>
      <c r="J38" s="7">
        <v>4500</v>
      </c>
      <c r="K38" s="8">
        <v>37</v>
      </c>
      <c r="L38" s="21">
        <v>134.06855643645738</v>
      </c>
      <c r="X38" s="7">
        <v>4500</v>
      </c>
      <c r="Y38" s="8">
        <v>37</v>
      </c>
      <c r="Z38" s="8">
        <f t="shared" si="3"/>
        <v>1369</v>
      </c>
      <c r="AA38" s="23">
        <f t="shared" si="4"/>
        <v>7.4588704956628374E-3</v>
      </c>
      <c r="AK38" s="27">
        <f t="shared" si="5"/>
        <v>4500</v>
      </c>
      <c r="AL38" s="8">
        <v>37</v>
      </c>
      <c r="AM38" s="8">
        <v>1369</v>
      </c>
      <c r="AN38" s="23">
        <v>4.8983512843179211</v>
      </c>
      <c r="AX38" s="24">
        <f t="shared" si="6"/>
        <v>8.4118326757584114</v>
      </c>
      <c r="AY38" s="8">
        <v>37</v>
      </c>
      <c r="AZ38" s="8">
        <f t="shared" si="7"/>
        <v>1369</v>
      </c>
      <c r="BA38" s="23">
        <f t="shared" si="28"/>
        <v>4.8983512843179211</v>
      </c>
      <c r="BK38" s="7">
        <v>4500</v>
      </c>
      <c r="BL38" s="32">
        <f t="shared" si="8"/>
        <v>1</v>
      </c>
      <c r="BV38" s="24">
        <f t="shared" si="1"/>
        <v>8.4118326757584114</v>
      </c>
      <c r="BW38" s="8">
        <f t="shared" si="9"/>
        <v>37</v>
      </c>
      <c r="BX38" s="8">
        <f t="shared" si="10"/>
        <v>1369</v>
      </c>
      <c r="BY38" s="23">
        <f t="shared" si="11"/>
        <v>4.8983512843179211</v>
      </c>
      <c r="BZ38" s="38">
        <f t="shared" si="12"/>
        <v>1</v>
      </c>
      <c r="CB38" s="2"/>
      <c r="CC38" s="2"/>
      <c r="CD38" s="2"/>
      <c r="CE38" s="2"/>
      <c r="CF38" s="2"/>
      <c r="CG38" s="2"/>
      <c r="CH38" s="33"/>
      <c r="CI38" s="33"/>
      <c r="CJ38" s="33"/>
      <c r="CL38" s="24">
        <f t="shared" si="2"/>
        <v>8.4118326757584114</v>
      </c>
      <c r="CM38" s="8">
        <f t="shared" si="13"/>
        <v>0</v>
      </c>
      <c r="CN38" s="8">
        <f t="shared" si="14"/>
        <v>0</v>
      </c>
      <c r="CO38" s="8">
        <f t="shared" si="15"/>
        <v>1</v>
      </c>
      <c r="CP38" s="23">
        <f t="shared" si="16"/>
        <v>4.8983512843179211</v>
      </c>
      <c r="CQ38" s="38">
        <f t="shared" si="17"/>
        <v>1</v>
      </c>
      <c r="CS38" s="2"/>
      <c r="CT38" s="2"/>
      <c r="CU38" s="2"/>
      <c r="CV38" s="2"/>
      <c r="CW38" s="2"/>
      <c r="CX38" s="2"/>
      <c r="CY38" s="33"/>
      <c r="CZ38" s="33"/>
      <c r="DA38" s="33"/>
      <c r="DC38" s="24">
        <f t="shared" si="18"/>
        <v>8.4118326757584114</v>
      </c>
      <c r="DD38" s="8">
        <f t="shared" si="19"/>
        <v>0</v>
      </c>
      <c r="DE38" s="8">
        <f t="shared" si="20"/>
        <v>0</v>
      </c>
      <c r="DF38" s="8">
        <f t="shared" si="21"/>
        <v>1</v>
      </c>
      <c r="DG38" s="23">
        <f t="shared" si="22"/>
        <v>4.8983512843179211</v>
      </c>
      <c r="DH38" s="38">
        <f t="shared" si="23"/>
        <v>1</v>
      </c>
      <c r="DI38" s="8">
        <f t="shared" si="24"/>
        <v>1</v>
      </c>
      <c r="DU38" s="40">
        <f t="shared" si="25"/>
        <v>1</v>
      </c>
      <c r="DV38" s="42">
        <f t="shared" si="26"/>
        <v>4.5</v>
      </c>
      <c r="DW38" s="38">
        <f t="shared" si="27"/>
        <v>1</v>
      </c>
    </row>
    <row r="39" spans="1:127" x14ac:dyDescent="0.25">
      <c r="A39" s="25">
        <v>500</v>
      </c>
      <c r="B39" s="26">
        <v>39.051546561164521</v>
      </c>
      <c r="C39">
        <v>25</v>
      </c>
      <c r="D39">
        <v>1</v>
      </c>
      <c r="E39">
        <v>1</v>
      </c>
      <c r="J39" s="7">
        <v>500</v>
      </c>
      <c r="K39" s="8">
        <v>25</v>
      </c>
      <c r="L39" s="21">
        <v>39.051546561164521</v>
      </c>
      <c r="X39" s="7">
        <v>500</v>
      </c>
      <c r="Y39" s="8">
        <v>25</v>
      </c>
      <c r="Z39" s="8">
        <f t="shared" si="3"/>
        <v>625</v>
      </c>
      <c r="AA39" s="23">
        <f t="shared" si="4"/>
        <v>2.5607180459133648E-2</v>
      </c>
      <c r="AK39" s="27">
        <f t="shared" si="5"/>
        <v>500</v>
      </c>
      <c r="AL39" s="8">
        <v>25</v>
      </c>
      <c r="AM39" s="8">
        <v>625</v>
      </c>
      <c r="AN39" s="23">
        <v>3.6648824801407485</v>
      </c>
      <c r="AX39" s="24">
        <f t="shared" si="6"/>
        <v>6.2146080984221914</v>
      </c>
      <c r="AY39" s="8">
        <v>25</v>
      </c>
      <c r="AZ39" s="8">
        <f t="shared" si="7"/>
        <v>625</v>
      </c>
      <c r="BA39" s="23">
        <f t="shared" si="28"/>
        <v>3.6648824801407485</v>
      </c>
      <c r="BK39" s="7">
        <v>500</v>
      </c>
      <c r="BL39" s="32">
        <f t="shared" si="8"/>
        <v>1</v>
      </c>
      <c r="BV39" s="24">
        <f t="shared" si="1"/>
        <v>6.2146080984221914</v>
      </c>
      <c r="BW39" s="8">
        <f t="shared" si="9"/>
        <v>25</v>
      </c>
      <c r="BX39" s="8">
        <f t="shared" si="10"/>
        <v>625</v>
      </c>
      <c r="BY39" s="23">
        <f t="shared" si="11"/>
        <v>3.6648824801407485</v>
      </c>
      <c r="BZ39" s="38">
        <f t="shared" si="12"/>
        <v>1</v>
      </c>
      <c r="CB39" s="33"/>
      <c r="CC39" s="33"/>
      <c r="CD39" s="33"/>
      <c r="CE39" s="33"/>
      <c r="CF39" s="33"/>
      <c r="CG39" s="33"/>
      <c r="CH39" s="33"/>
      <c r="CI39" s="33"/>
      <c r="CJ39" s="33"/>
      <c r="CL39" s="24">
        <f t="shared" si="2"/>
        <v>6.2146080984221914</v>
      </c>
      <c r="CM39" s="8">
        <f t="shared" si="13"/>
        <v>0</v>
      </c>
      <c r="CN39" s="8">
        <f t="shared" si="14"/>
        <v>1</v>
      </c>
      <c r="CO39" s="8">
        <f t="shared" si="15"/>
        <v>0</v>
      </c>
      <c r="CP39" s="23">
        <f t="shared" si="16"/>
        <v>3.6648824801407485</v>
      </c>
      <c r="CQ39" s="38">
        <f t="shared" si="17"/>
        <v>1</v>
      </c>
      <c r="CS39" s="2"/>
      <c r="CT39" s="2"/>
      <c r="CU39" s="2"/>
      <c r="CV39" s="2"/>
      <c r="CW39" s="2"/>
      <c r="CX39" s="2"/>
      <c r="CY39" s="33"/>
      <c r="CZ39" s="33"/>
      <c r="DA39" s="33"/>
      <c r="DC39" s="24">
        <f t="shared" si="18"/>
        <v>6.2146080984221914</v>
      </c>
      <c r="DD39" s="8">
        <f t="shared" si="19"/>
        <v>0</v>
      </c>
      <c r="DE39" s="8">
        <f t="shared" si="20"/>
        <v>1</v>
      </c>
      <c r="DF39" s="8">
        <f t="shared" si="21"/>
        <v>0</v>
      </c>
      <c r="DG39" s="23">
        <f t="shared" si="22"/>
        <v>3.6648824801407485</v>
      </c>
      <c r="DH39" s="38">
        <f t="shared" si="23"/>
        <v>1</v>
      </c>
      <c r="DI39" s="8">
        <f t="shared" si="24"/>
        <v>0</v>
      </c>
      <c r="DU39" s="40">
        <f t="shared" si="25"/>
        <v>1</v>
      </c>
      <c r="DV39" s="42">
        <f t="shared" si="26"/>
        <v>0.5</v>
      </c>
      <c r="DW39" s="38">
        <f t="shared" si="27"/>
        <v>1</v>
      </c>
    </row>
    <row r="40" spans="1:127" x14ac:dyDescent="0.25">
      <c r="A40" s="25">
        <v>4500</v>
      </c>
      <c r="B40" s="26">
        <v>152.55312915481861</v>
      </c>
      <c r="C40">
        <v>29</v>
      </c>
      <c r="D40">
        <v>0</v>
      </c>
      <c r="E40">
        <v>0</v>
      </c>
      <c r="J40" s="7">
        <v>4500</v>
      </c>
      <c r="K40" s="8">
        <v>29</v>
      </c>
      <c r="L40" s="21">
        <v>152.55312915481861</v>
      </c>
      <c r="X40" s="7">
        <v>4500</v>
      </c>
      <c r="Y40" s="8">
        <v>29</v>
      </c>
      <c r="Z40" s="8">
        <f t="shared" si="3"/>
        <v>841</v>
      </c>
      <c r="AA40" s="23">
        <f t="shared" si="4"/>
        <v>6.5550933339764512E-3</v>
      </c>
      <c r="AK40" s="27">
        <f t="shared" si="5"/>
        <v>4500</v>
      </c>
      <c r="AL40" s="8">
        <v>29</v>
      </c>
      <c r="AM40" s="8">
        <v>841</v>
      </c>
      <c r="AN40" s="23">
        <v>5.0275129232749434</v>
      </c>
      <c r="AX40" s="24">
        <f t="shared" si="6"/>
        <v>8.4118326757584114</v>
      </c>
      <c r="AY40" s="8">
        <v>29</v>
      </c>
      <c r="AZ40" s="8">
        <f t="shared" si="7"/>
        <v>841</v>
      </c>
      <c r="BA40" s="23">
        <f t="shared" si="28"/>
        <v>5.0275129232749434</v>
      </c>
      <c r="BK40" s="7">
        <v>4500</v>
      </c>
      <c r="BL40" s="32">
        <f t="shared" si="8"/>
        <v>0</v>
      </c>
      <c r="BV40" s="24">
        <f t="shared" si="1"/>
        <v>8.4118326757584114</v>
      </c>
      <c r="BW40" s="8">
        <f t="shared" si="9"/>
        <v>29</v>
      </c>
      <c r="BX40" s="8">
        <f t="shared" si="10"/>
        <v>841</v>
      </c>
      <c r="BY40" s="23">
        <f t="shared" si="11"/>
        <v>5.0275129232749434</v>
      </c>
      <c r="BZ40" s="38">
        <f t="shared" si="12"/>
        <v>0</v>
      </c>
      <c r="CB40" s="29"/>
      <c r="CC40" s="29"/>
      <c r="CD40" s="29"/>
      <c r="CE40" s="29"/>
      <c r="CF40" s="29"/>
      <c r="CG40" s="29"/>
      <c r="CH40" s="29"/>
      <c r="CI40" s="29"/>
      <c r="CJ40" s="29"/>
      <c r="CL40" s="24">
        <f t="shared" si="2"/>
        <v>8.4118326757584114</v>
      </c>
      <c r="CM40" s="8">
        <f t="shared" si="13"/>
        <v>0</v>
      </c>
      <c r="CN40" s="8">
        <f t="shared" si="14"/>
        <v>1</v>
      </c>
      <c r="CO40" s="8">
        <f t="shared" si="15"/>
        <v>0</v>
      </c>
      <c r="CP40" s="23">
        <f t="shared" si="16"/>
        <v>5.0275129232749434</v>
      </c>
      <c r="CQ40" s="38">
        <f t="shared" si="17"/>
        <v>0</v>
      </c>
      <c r="CS40" s="33"/>
      <c r="CT40" s="33"/>
      <c r="CU40" s="33"/>
      <c r="CV40" s="33"/>
      <c r="CW40" s="33"/>
      <c r="CX40" s="33"/>
      <c r="CY40" s="33"/>
      <c r="CZ40" s="33"/>
      <c r="DA40" s="33"/>
      <c r="DC40" s="24">
        <f t="shared" si="18"/>
        <v>8.4118326757584114</v>
      </c>
      <c r="DD40" s="8">
        <f t="shared" si="19"/>
        <v>0</v>
      </c>
      <c r="DE40" s="8">
        <f t="shared" si="20"/>
        <v>1</v>
      </c>
      <c r="DF40" s="8">
        <f t="shared" si="21"/>
        <v>0</v>
      </c>
      <c r="DG40" s="23">
        <f t="shared" si="22"/>
        <v>5.0275129232749434</v>
      </c>
      <c r="DH40" s="38">
        <f t="shared" si="23"/>
        <v>0</v>
      </c>
      <c r="DI40" s="8">
        <f t="shared" si="24"/>
        <v>0</v>
      </c>
      <c r="DU40" s="40">
        <f t="shared" si="25"/>
        <v>0</v>
      </c>
      <c r="DV40" s="42">
        <f t="shared" si="26"/>
        <v>4.5</v>
      </c>
      <c r="DW40" s="38">
        <f t="shared" si="27"/>
        <v>0</v>
      </c>
    </row>
    <row r="41" spans="1:127" x14ac:dyDescent="0.25">
      <c r="A41" s="25">
        <v>3000</v>
      </c>
      <c r="B41" s="26">
        <v>11.928878098053563</v>
      </c>
      <c r="C41">
        <v>22</v>
      </c>
      <c r="D41">
        <v>1</v>
      </c>
      <c r="E41">
        <v>1</v>
      </c>
      <c r="J41" s="7">
        <v>3000</v>
      </c>
      <c r="K41" s="8">
        <v>22</v>
      </c>
      <c r="L41" s="21">
        <v>11.928878098053563</v>
      </c>
      <c r="X41" s="7">
        <v>3000</v>
      </c>
      <c r="Y41" s="8">
        <v>22</v>
      </c>
      <c r="Z41" s="8">
        <f t="shared" si="3"/>
        <v>484</v>
      </c>
      <c r="AA41" s="23">
        <f t="shared" si="4"/>
        <v>8.3830180154424602E-2</v>
      </c>
      <c r="AK41" s="27">
        <f t="shared" si="5"/>
        <v>3000</v>
      </c>
      <c r="AL41" s="8">
        <v>22</v>
      </c>
      <c r="AM41" s="8">
        <v>484</v>
      </c>
      <c r="AN41" s="23">
        <v>2.478962191289892</v>
      </c>
      <c r="AX41" s="24">
        <f t="shared" si="6"/>
        <v>8.0063675676502459</v>
      </c>
      <c r="AY41" s="8">
        <v>22</v>
      </c>
      <c r="AZ41" s="8">
        <f t="shared" si="7"/>
        <v>484</v>
      </c>
      <c r="BA41" s="23">
        <f t="shared" si="28"/>
        <v>2.478962191289892</v>
      </c>
      <c r="BK41" s="7">
        <v>3000</v>
      </c>
      <c r="BL41" s="32">
        <f t="shared" si="8"/>
        <v>1</v>
      </c>
      <c r="BV41" s="24">
        <f t="shared" si="1"/>
        <v>8.0063675676502459</v>
      </c>
      <c r="BW41" s="8">
        <f t="shared" si="9"/>
        <v>22</v>
      </c>
      <c r="BX41" s="8">
        <f t="shared" si="10"/>
        <v>484</v>
      </c>
      <c r="BY41" s="23">
        <f t="shared" si="11"/>
        <v>2.478962191289892</v>
      </c>
      <c r="BZ41" s="38">
        <f t="shared" si="12"/>
        <v>1</v>
      </c>
      <c r="CB41" s="2"/>
      <c r="CC41" s="2"/>
      <c r="CD41" s="2"/>
      <c r="CE41" s="2"/>
      <c r="CF41" s="2"/>
      <c r="CG41" s="2"/>
      <c r="CH41" s="2"/>
      <c r="CI41" s="2"/>
      <c r="CJ41" s="2"/>
      <c r="CL41" s="24">
        <f t="shared" si="2"/>
        <v>8.0063675676502459</v>
      </c>
      <c r="CM41" s="8">
        <f t="shared" si="13"/>
        <v>0</v>
      </c>
      <c r="CN41" s="8">
        <f t="shared" si="14"/>
        <v>1</v>
      </c>
      <c r="CO41" s="8">
        <f t="shared" si="15"/>
        <v>0</v>
      </c>
      <c r="CP41" s="23">
        <f t="shared" si="16"/>
        <v>2.478962191289892</v>
      </c>
      <c r="CQ41" s="38">
        <f t="shared" si="17"/>
        <v>1</v>
      </c>
      <c r="CS41" s="33"/>
      <c r="CT41" s="33"/>
      <c r="CU41" s="33"/>
      <c r="CV41" s="33"/>
      <c r="CW41" s="33"/>
      <c r="CX41" s="33"/>
      <c r="CY41" s="33"/>
      <c r="CZ41" s="33"/>
      <c r="DA41" s="33"/>
      <c r="DC41" s="24">
        <f t="shared" si="18"/>
        <v>8.0063675676502459</v>
      </c>
      <c r="DD41" s="8">
        <f t="shared" si="19"/>
        <v>0</v>
      </c>
      <c r="DE41" s="8">
        <f t="shared" si="20"/>
        <v>1</v>
      </c>
      <c r="DF41" s="8">
        <f t="shared" si="21"/>
        <v>0</v>
      </c>
      <c r="DG41" s="23">
        <f t="shared" si="22"/>
        <v>2.478962191289892</v>
      </c>
      <c r="DH41" s="38">
        <f t="shared" si="23"/>
        <v>1</v>
      </c>
      <c r="DI41" s="8">
        <f t="shared" si="24"/>
        <v>0</v>
      </c>
      <c r="DU41" s="40">
        <f t="shared" si="25"/>
        <v>1</v>
      </c>
      <c r="DV41" s="42">
        <f t="shared" si="26"/>
        <v>3</v>
      </c>
      <c r="DW41" s="38">
        <f t="shared" si="27"/>
        <v>1</v>
      </c>
    </row>
    <row r="42" spans="1:127" x14ac:dyDescent="0.25">
      <c r="A42" s="25">
        <v>7000</v>
      </c>
      <c r="B42" s="26">
        <v>37.887190946414599</v>
      </c>
      <c r="C42">
        <v>15</v>
      </c>
      <c r="D42">
        <v>0</v>
      </c>
      <c r="E42">
        <v>0</v>
      </c>
      <c r="J42" s="7">
        <v>7000</v>
      </c>
      <c r="K42" s="8">
        <v>15</v>
      </c>
      <c r="L42" s="21">
        <v>37.887190946414599</v>
      </c>
      <c r="X42" s="7">
        <v>7000</v>
      </c>
      <c r="Y42" s="8">
        <v>15</v>
      </c>
      <c r="Z42" s="8">
        <f t="shared" si="3"/>
        <v>225</v>
      </c>
      <c r="AA42" s="23">
        <f t="shared" si="4"/>
        <v>2.6394144696933082E-2</v>
      </c>
      <c r="AK42" s="27">
        <f t="shared" si="5"/>
        <v>7000</v>
      </c>
      <c r="AL42" s="8">
        <v>15</v>
      </c>
      <c r="AM42" s="8">
        <v>225</v>
      </c>
      <c r="AN42" s="23">
        <v>3.634613085212139</v>
      </c>
      <c r="AX42" s="24">
        <f t="shared" si="6"/>
        <v>8.8536654280374503</v>
      </c>
      <c r="AY42" s="8">
        <v>15</v>
      </c>
      <c r="AZ42" s="8">
        <f t="shared" si="7"/>
        <v>225</v>
      </c>
      <c r="BA42" s="23">
        <f t="shared" si="28"/>
        <v>3.634613085212139</v>
      </c>
      <c r="BK42" s="7">
        <v>7000</v>
      </c>
      <c r="BL42" s="32">
        <f t="shared" si="8"/>
        <v>0</v>
      </c>
      <c r="BV42" s="24">
        <f t="shared" si="1"/>
        <v>8.8536654280374503</v>
      </c>
      <c r="BW42" s="8">
        <f t="shared" si="9"/>
        <v>15</v>
      </c>
      <c r="BX42" s="8">
        <f t="shared" si="10"/>
        <v>225</v>
      </c>
      <c r="BY42" s="23">
        <f t="shared" si="11"/>
        <v>3.634613085212139</v>
      </c>
      <c r="BZ42" s="38">
        <f t="shared" si="12"/>
        <v>0</v>
      </c>
      <c r="CB42" s="2"/>
      <c r="CC42" s="2"/>
      <c r="CD42" s="2"/>
      <c r="CE42" s="2"/>
      <c r="CF42" s="2"/>
      <c r="CG42" s="2"/>
      <c r="CH42" s="2"/>
      <c r="CI42" s="2"/>
      <c r="CJ42" s="2"/>
      <c r="CL42" s="24">
        <f t="shared" si="2"/>
        <v>8.8536654280374503</v>
      </c>
      <c r="CM42" s="8">
        <f t="shared" si="13"/>
        <v>1</v>
      </c>
      <c r="CN42" s="8">
        <f t="shared" si="14"/>
        <v>0</v>
      </c>
      <c r="CO42" s="8">
        <f t="shared" si="15"/>
        <v>0</v>
      </c>
      <c r="CP42" s="23">
        <f t="shared" si="16"/>
        <v>3.634613085212139</v>
      </c>
      <c r="CQ42" s="38">
        <f t="shared" si="17"/>
        <v>0</v>
      </c>
      <c r="CS42" s="33"/>
      <c r="CT42" s="33"/>
      <c r="CU42" s="33"/>
      <c r="CV42" s="33"/>
      <c r="CW42" s="33"/>
      <c r="CX42" s="33"/>
      <c r="CY42" s="33"/>
      <c r="CZ42" s="33"/>
      <c r="DA42" s="33"/>
      <c r="DC42" s="24">
        <f t="shared" si="18"/>
        <v>8.8536654280374503</v>
      </c>
      <c r="DD42" s="8">
        <f t="shared" si="19"/>
        <v>1</v>
      </c>
      <c r="DE42" s="8">
        <f t="shared" si="20"/>
        <v>0</v>
      </c>
      <c r="DF42" s="8">
        <f t="shared" si="21"/>
        <v>0</v>
      </c>
      <c r="DG42" s="23">
        <f t="shared" si="22"/>
        <v>3.634613085212139</v>
      </c>
      <c r="DH42" s="38">
        <f t="shared" si="23"/>
        <v>0</v>
      </c>
      <c r="DI42" s="8">
        <f t="shared" si="24"/>
        <v>0</v>
      </c>
      <c r="DU42" s="40">
        <f t="shared" si="25"/>
        <v>0</v>
      </c>
      <c r="DV42" s="42">
        <f t="shared" si="26"/>
        <v>7</v>
      </c>
      <c r="DW42" s="38">
        <f t="shared" si="27"/>
        <v>0</v>
      </c>
    </row>
    <row r="43" spans="1:127" x14ac:dyDescent="0.25">
      <c r="A43" s="25">
        <v>16500</v>
      </c>
      <c r="B43" s="26">
        <v>5.0085911291985301</v>
      </c>
      <c r="C43">
        <v>2</v>
      </c>
      <c r="D43">
        <v>1</v>
      </c>
      <c r="E43">
        <v>1</v>
      </c>
      <c r="J43" s="7">
        <v>16500</v>
      </c>
      <c r="K43" s="8">
        <v>2</v>
      </c>
      <c r="L43" s="21">
        <v>5.0085911291985301</v>
      </c>
      <c r="X43" s="7">
        <v>16500</v>
      </c>
      <c r="Y43" s="8">
        <v>2</v>
      </c>
      <c r="Z43" s="8">
        <f t="shared" si="3"/>
        <v>4</v>
      </c>
      <c r="AA43" s="23">
        <f t="shared" si="4"/>
        <v>0.19965694427926262</v>
      </c>
      <c r="AK43" s="27">
        <f t="shared" si="5"/>
        <v>16500</v>
      </c>
      <c r="AL43" s="8">
        <v>2</v>
      </c>
      <c r="AM43" s="8">
        <v>4</v>
      </c>
      <c r="AN43" s="23">
        <v>1.6111546638125183</v>
      </c>
      <c r="AX43" s="24">
        <f t="shared" si="6"/>
        <v>9.7111156598886712</v>
      </c>
      <c r="AY43" s="8">
        <v>2</v>
      </c>
      <c r="AZ43" s="8">
        <f t="shared" si="7"/>
        <v>4</v>
      </c>
      <c r="BA43" s="23">
        <f t="shared" si="28"/>
        <v>1.6111546638125183</v>
      </c>
      <c r="BK43" s="7">
        <v>16500</v>
      </c>
      <c r="BL43" s="32">
        <f t="shared" si="8"/>
        <v>1</v>
      </c>
      <c r="BV43" s="24">
        <f t="shared" si="1"/>
        <v>9.7111156598886712</v>
      </c>
      <c r="BW43" s="8">
        <f t="shared" si="9"/>
        <v>2</v>
      </c>
      <c r="BX43" s="8">
        <f t="shared" si="10"/>
        <v>4</v>
      </c>
      <c r="BY43" s="23">
        <f t="shared" si="11"/>
        <v>1.6111546638125183</v>
      </c>
      <c r="BZ43" s="38">
        <f t="shared" si="12"/>
        <v>1</v>
      </c>
      <c r="CB43" s="2"/>
      <c r="CC43" s="2"/>
      <c r="CD43" s="2"/>
      <c r="CE43" s="2"/>
      <c r="CF43" s="2"/>
      <c r="CG43" s="2"/>
      <c r="CH43" s="2"/>
      <c r="CI43" s="2"/>
      <c r="CJ43" s="2"/>
      <c r="CL43" s="24">
        <f t="shared" si="2"/>
        <v>9.7111156598886712</v>
      </c>
      <c r="CM43" s="8">
        <f t="shared" si="13"/>
        <v>0</v>
      </c>
      <c r="CN43" s="8">
        <f t="shared" si="14"/>
        <v>0</v>
      </c>
      <c r="CO43" s="8">
        <f t="shared" si="15"/>
        <v>0</v>
      </c>
      <c r="CP43" s="23">
        <f t="shared" si="16"/>
        <v>1.6111546638125183</v>
      </c>
      <c r="CQ43" s="38">
        <f t="shared" si="17"/>
        <v>1</v>
      </c>
      <c r="CS43" s="33"/>
      <c r="CT43" s="33"/>
      <c r="CU43" s="33"/>
      <c r="CV43" s="33"/>
      <c r="CW43" s="33"/>
      <c r="CX43" s="33"/>
      <c r="CY43" s="33"/>
      <c r="CZ43" s="33"/>
      <c r="DA43" s="33"/>
      <c r="DC43" s="24">
        <f t="shared" si="18"/>
        <v>9.7111156598886712</v>
      </c>
      <c r="DD43" s="8">
        <f t="shared" si="19"/>
        <v>0</v>
      </c>
      <c r="DE43" s="8">
        <f t="shared" si="20"/>
        <v>0</v>
      </c>
      <c r="DF43" s="8">
        <f t="shared" si="21"/>
        <v>0</v>
      </c>
      <c r="DG43" s="23">
        <f t="shared" si="22"/>
        <v>1.6111546638125183</v>
      </c>
      <c r="DH43" s="38">
        <f t="shared" si="23"/>
        <v>1</v>
      </c>
      <c r="DI43" s="8">
        <f t="shared" si="24"/>
        <v>0</v>
      </c>
      <c r="DU43" s="40">
        <f t="shared" si="25"/>
        <v>1</v>
      </c>
      <c r="DV43" s="42">
        <f t="shared" si="26"/>
        <v>16.5</v>
      </c>
      <c r="DW43" s="38">
        <f t="shared" si="27"/>
        <v>1</v>
      </c>
    </row>
    <row r="44" spans="1:127" x14ac:dyDescent="0.25">
      <c r="A44" s="25">
        <v>7000</v>
      </c>
      <c r="B44" s="26">
        <v>10.894033308624145</v>
      </c>
      <c r="C44">
        <v>7</v>
      </c>
      <c r="D44">
        <v>1</v>
      </c>
      <c r="E44">
        <v>1</v>
      </c>
      <c r="J44" s="7">
        <v>7000</v>
      </c>
      <c r="K44" s="8">
        <v>7</v>
      </c>
      <c r="L44" s="21">
        <v>10.894033308624145</v>
      </c>
      <c r="X44" s="7">
        <v>7000</v>
      </c>
      <c r="Y44" s="8">
        <v>7</v>
      </c>
      <c r="Z44" s="8">
        <f t="shared" si="3"/>
        <v>49</v>
      </c>
      <c r="AA44" s="23">
        <f t="shared" si="4"/>
        <v>9.1793367219499933E-2</v>
      </c>
      <c r="AK44" s="27">
        <f t="shared" si="5"/>
        <v>7000</v>
      </c>
      <c r="AL44" s="8">
        <v>7</v>
      </c>
      <c r="AM44" s="8">
        <v>49</v>
      </c>
      <c r="AN44" s="23">
        <v>2.3882152364769245</v>
      </c>
      <c r="AX44" s="24">
        <f t="shared" si="6"/>
        <v>8.8536654280374503</v>
      </c>
      <c r="AY44" s="8">
        <v>7</v>
      </c>
      <c r="AZ44" s="8">
        <f t="shared" si="7"/>
        <v>49</v>
      </c>
      <c r="BA44" s="23">
        <f t="shared" si="28"/>
        <v>2.3882152364769245</v>
      </c>
      <c r="BK44" s="7">
        <v>7000</v>
      </c>
      <c r="BL44" s="32">
        <f t="shared" si="8"/>
        <v>1</v>
      </c>
      <c r="BV44" s="24">
        <f t="shared" si="1"/>
        <v>8.8536654280374503</v>
      </c>
      <c r="BW44" s="8">
        <f t="shared" si="9"/>
        <v>7</v>
      </c>
      <c r="BX44" s="8">
        <f t="shared" si="10"/>
        <v>49</v>
      </c>
      <c r="BY44" s="23">
        <f t="shared" si="11"/>
        <v>2.3882152364769245</v>
      </c>
      <c r="BZ44" s="38">
        <f t="shared" si="12"/>
        <v>1</v>
      </c>
      <c r="CB44" s="2"/>
      <c r="CC44" s="2"/>
      <c r="CD44" s="2"/>
      <c r="CE44" s="2"/>
      <c r="CF44" s="2"/>
      <c r="CG44" s="2"/>
      <c r="CH44" s="2"/>
      <c r="CI44" s="2"/>
      <c r="CJ44" s="2"/>
      <c r="CL44" s="24">
        <f t="shared" si="2"/>
        <v>8.8536654280374503</v>
      </c>
      <c r="CM44" s="8">
        <f t="shared" si="13"/>
        <v>1</v>
      </c>
      <c r="CN44" s="8">
        <f t="shared" si="14"/>
        <v>0</v>
      </c>
      <c r="CO44" s="8">
        <f t="shared" si="15"/>
        <v>0</v>
      </c>
      <c r="CP44" s="23">
        <f t="shared" si="16"/>
        <v>2.3882152364769245</v>
      </c>
      <c r="CQ44" s="38">
        <f t="shared" si="17"/>
        <v>1</v>
      </c>
      <c r="CS44" s="33"/>
      <c r="CT44" s="33"/>
      <c r="CU44" s="33"/>
      <c r="CV44" s="33"/>
      <c r="CW44" s="33"/>
      <c r="CX44" s="33"/>
      <c r="CY44" s="33"/>
      <c r="CZ44" s="33"/>
      <c r="DA44" s="33"/>
      <c r="DC44" s="24">
        <f t="shared" si="18"/>
        <v>8.8536654280374503</v>
      </c>
      <c r="DD44" s="8">
        <f t="shared" si="19"/>
        <v>1</v>
      </c>
      <c r="DE44" s="8">
        <f t="shared" si="20"/>
        <v>0</v>
      </c>
      <c r="DF44" s="8">
        <f t="shared" si="21"/>
        <v>0</v>
      </c>
      <c r="DG44" s="23">
        <f t="shared" si="22"/>
        <v>2.3882152364769245</v>
      </c>
      <c r="DH44" s="38">
        <f t="shared" si="23"/>
        <v>1</v>
      </c>
      <c r="DI44" s="8">
        <f t="shared" si="24"/>
        <v>0</v>
      </c>
      <c r="DU44" s="40">
        <f t="shared" si="25"/>
        <v>1</v>
      </c>
      <c r="DV44" s="42">
        <f t="shared" si="26"/>
        <v>7</v>
      </c>
      <c r="DW44" s="38">
        <f t="shared" si="27"/>
        <v>1</v>
      </c>
    </row>
    <row r="45" spans="1:127" x14ac:dyDescent="0.25">
      <c r="A45" s="25">
        <v>3000</v>
      </c>
      <c r="B45" s="26">
        <v>129.43777602617718</v>
      </c>
      <c r="C45">
        <v>13</v>
      </c>
      <c r="D45">
        <v>1</v>
      </c>
      <c r="E45">
        <v>1</v>
      </c>
      <c r="J45" s="7">
        <v>3000</v>
      </c>
      <c r="K45" s="8">
        <v>13</v>
      </c>
      <c r="L45" s="21">
        <v>129.43777602617718</v>
      </c>
      <c r="X45" s="7">
        <v>3000</v>
      </c>
      <c r="Y45" s="8">
        <v>13</v>
      </c>
      <c r="Z45" s="8">
        <f t="shared" si="3"/>
        <v>169</v>
      </c>
      <c r="AA45" s="23">
        <f t="shared" si="4"/>
        <v>7.7257198841068041E-3</v>
      </c>
      <c r="AK45" s="27">
        <f t="shared" si="5"/>
        <v>3000</v>
      </c>
      <c r="AL45" s="8">
        <v>13</v>
      </c>
      <c r="AM45" s="8">
        <v>169</v>
      </c>
      <c r="AN45" s="23">
        <v>4.8632002716590019</v>
      </c>
      <c r="AX45" s="24">
        <f t="shared" si="6"/>
        <v>8.0063675676502459</v>
      </c>
      <c r="AY45" s="8">
        <v>13</v>
      </c>
      <c r="AZ45" s="8">
        <f t="shared" si="7"/>
        <v>169</v>
      </c>
      <c r="BA45" s="23">
        <f t="shared" si="28"/>
        <v>4.8632002716590019</v>
      </c>
      <c r="BK45" s="7">
        <v>3000</v>
      </c>
      <c r="BL45" s="32">
        <f t="shared" si="8"/>
        <v>1</v>
      </c>
      <c r="BV45" s="24">
        <f t="shared" si="1"/>
        <v>8.0063675676502459</v>
      </c>
      <c r="BW45" s="8">
        <f t="shared" si="9"/>
        <v>13</v>
      </c>
      <c r="BX45" s="8">
        <f t="shared" si="10"/>
        <v>169</v>
      </c>
      <c r="BY45" s="23">
        <f t="shared" si="11"/>
        <v>4.8632002716590019</v>
      </c>
      <c r="BZ45" s="38">
        <f t="shared" si="12"/>
        <v>1</v>
      </c>
      <c r="CB45" s="2"/>
      <c r="CC45" s="2"/>
      <c r="CD45" s="2"/>
      <c r="CE45" s="2"/>
      <c r="CF45" s="2"/>
      <c r="CG45" s="2"/>
      <c r="CH45" s="2"/>
      <c r="CI45" s="2"/>
      <c r="CJ45" s="2"/>
      <c r="CL45" s="24">
        <f t="shared" si="2"/>
        <v>8.0063675676502459</v>
      </c>
      <c r="CM45" s="8">
        <f t="shared" si="13"/>
        <v>1</v>
      </c>
      <c r="CN45" s="8">
        <f t="shared" si="14"/>
        <v>0</v>
      </c>
      <c r="CO45" s="8">
        <f t="shared" si="15"/>
        <v>0</v>
      </c>
      <c r="CP45" s="23">
        <f t="shared" si="16"/>
        <v>4.8632002716590019</v>
      </c>
      <c r="CQ45" s="38">
        <f t="shared" si="17"/>
        <v>1</v>
      </c>
      <c r="CS45" s="33"/>
      <c r="CT45" s="33"/>
      <c r="CU45" s="33"/>
      <c r="CV45" s="33"/>
      <c r="CW45" s="33"/>
      <c r="CX45" s="33"/>
      <c r="CY45" s="33"/>
      <c r="CZ45" s="33"/>
      <c r="DA45" s="33"/>
      <c r="DC45" s="24">
        <f t="shared" si="18"/>
        <v>8.0063675676502459</v>
      </c>
      <c r="DD45" s="8">
        <f t="shared" si="19"/>
        <v>1</v>
      </c>
      <c r="DE45" s="8">
        <f t="shared" si="20"/>
        <v>0</v>
      </c>
      <c r="DF45" s="8">
        <f t="shared" si="21"/>
        <v>0</v>
      </c>
      <c r="DG45" s="23">
        <f t="shared" si="22"/>
        <v>4.8632002716590019</v>
      </c>
      <c r="DH45" s="38">
        <f t="shared" si="23"/>
        <v>1</v>
      </c>
      <c r="DI45" s="8">
        <f t="shared" si="24"/>
        <v>0</v>
      </c>
      <c r="DU45" s="40">
        <f t="shared" si="25"/>
        <v>1</v>
      </c>
      <c r="DV45" s="42">
        <f t="shared" si="26"/>
        <v>3</v>
      </c>
      <c r="DW45" s="38">
        <f t="shared" si="27"/>
        <v>1</v>
      </c>
    </row>
    <row r="46" spans="1:127" x14ac:dyDescent="0.25">
      <c r="A46" s="25">
        <v>6000</v>
      </c>
      <c r="B46" s="26">
        <v>82.37123849844069</v>
      </c>
      <c r="C46">
        <v>28</v>
      </c>
      <c r="D46">
        <v>1</v>
      </c>
      <c r="E46">
        <v>1</v>
      </c>
      <c r="J46" s="7">
        <v>6000</v>
      </c>
      <c r="K46" s="8">
        <v>28</v>
      </c>
      <c r="L46" s="21">
        <v>82.37123849844069</v>
      </c>
      <c r="X46" s="7">
        <v>6000</v>
      </c>
      <c r="Y46" s="8">
        <v>28</v>
      </c>
      <c r="Z46" s="8">
        <f t="shared" si="3"/>
        <v>784</v>
      </c>
      <c r="AA46" s="23">
        <f t="shared" si="4"/>
        <v>1.214015982069919E-2</v>
      </c>
      <c r="AK46" s="27">
        <f t="shared" si="5"/>
        <v>6000</v>
      </c>
      <c r="AL46" s="8">
        <v>28</v>
      </c>
      <c r="AM46" s="8">
        <v>784</v>
      </c>
      <c r="AN46" s="23">
        <v>4.4112363286352005</v>
      </c>
      <c r="AX46" s="24">
        <f t="shared" si="6"/>
        <v>8.6995147482101913</v>
      </c>
      <c r="AY46" s="8">
        <v>28</v>
      </c>
      <c r="AZ46" s="8">
        <f t="shared" si="7"/>
        <v>784</v>
      </c>
      <c r="BA46" s="23">
        <f t="shared" si="28"/>
        <v>4.4112363286352005</v>
      </c>
      <c r="BK46" s="7">
        <v>6000</v>
      </c>
      <c r="BL46" s="32">
        <f t="shared" si="8"/>
        <v>1</v>
      </c>
      <c r="BV46" s="24">
        <f t="shared" si="1"/>
        <v>8.6995147482101913</v>
      </c>
      <c r="BW46" s="8">
        <f t="shared" si="9"/>
        <v>28</v>
      </c>
      <c r="BX46" s="8">
        <f t="shared" si="10"/>
        <v>784</v>
      </c>
      <c r="BY46" s="23">
        <f t="shared" si="11"/>
        <v>4.4112363286352005</v>
      </c>
      <c r="BZ46" s="38">
        <f t="shared" si="12"/>
        <v>1</v>
      </c>
      <c r="CL46" s="24">
        <f t="shared" si="2"/>
        <v>8.6995147482101913</v>
      </c>
      <c r="CM46" s="8">
        <f t="shared" si="13"/>
        <v>0</v>
      </c>
      <c r="CN46" s="8">
        <f t="shared" si="14"/>
        <v>1</v>
      </c>
      <c r="CO46" s="8">
        <f t="shared" si="15"/>
        <v>0</v>
      </c>
      <c r="CP46" s="23">
        <f t="shared" si="16"/>
        <v>4.4112363286352005</v>
      </c>
      <c r="CQ46" s="38">
        <f t="shared" si="17"/>
        <v>1</v>
      </c>
      <c r="CS46" s="33"/>
      <c r="CT46" s="33"/>
      <c r="CU46" s="33"/>
      <c r="CV46" s="33"/>
      <c r="CW46" s="33"/>
      <c r="CX46" s="33"/>
      <c r="CY46" s="33"/>
      <c r="CZ46" s="33"/>
      <c r="DA46" s="33"/>
      <c r="DC46" s="24">
        <f t="shared" si="18"/>
        <v>8.6995147482101913</v>
      </c>
      <c r="DD46" s="8">
        <f t="shared" si="19"/>
        <v>0</v>
      </c>
      <c r="DE46" s="8">
        <f t="shared" si="20"/>
        <v>1</v>
      </c>
      <c r="DF46" s="8">
        <f t="shared" si="21"/>
        <v>0</v>
      </c>
      <c r="DG46" s="23">
        <f t="shared" si="22"/>
        <v>4.4112363286352005</v>
      </c>
      <c r="DH46" s="38">
        <f t="shared" si="23"/>
        <v>1</v>
      </c>
      <c r="DI46" s="8">
        <f t="shared" si="24"/>
        <v>0</v>
      </c>
      <c r="DU46" s="40">
        <f t="shared" si="25"/>
        <v>1</v>
      </c>
      <c r="DV46" s="42">
        <f t="shared" si="26"/>
        <v>6</v>
      </c>
      <c r="DW46" s="38">
        <f t="shared" si="27"/>
        <v>1</v>
      </c>
    </row>
    <row r="47" spans="1:127" x14ac:dyDescent="0.25">
      <c r="A47" s="25">
        <v>4000</v>
      </c>
      <c r="B47" s="26">
        <v>10.642191352690981</v>
      </c>
      <c r="C47">
        <v>13</v>
      </c>
      <c r="D47">
        <v>0</v>
      </c>
      <c r="E47">
        <v>1</v>
      </c>
      <c r="J47" s="7">
        <v>4000</v>
      </c>
      <c r="K47" s="8">
        <v>13</v>
      </c>
      <c r="L47" s="21">
        <v>10.642191352690981</v>
      </c>
      <c r="X47" s="7">
        <v>4000</v>
      </c>
      <c r="Y47" s="8">
        <v>13</v>
      </c>
      <c r="Z47" s="8">
        <f t="shared" si="3"/>
        <v>169</v>
      </c>
      <c r="AA47" s="23">
        <f t="shared" si="4"/>
        <v>9.3965609793996083E-2</v>
      </c>
      <c r="AK47" s="27">
        <f t="shared" si="5"/>
        <v>4000</v>
      </c>
      <c r="AL47" s="8">
        <v>13</v>
      </c>
      <c r="AM47" s="8">
        <v>169</v>
      </c>
      <c r="AN47" s="23">
        <v>2.3648264169081239</v>
      </c>
      <c r="AX47" s="24">
        <f t="shared" si="6"/>
        <v>8.2940496401020276</v>
      </c>
      <c r="AY47" s="8">
        <v>13</v>
      </c>
      <c r="AZ47" s="8">
        <f t="shared" si="7"/>
        <v>169</v>
      </c>
      <c r="BA47" s="23">
        <f t="shared" si="28"/>
        <v>2.3648264169081239</v>
      </c>
      <c r="BK47" s="7">
        <v>4000</v>
      </c>
      <c r="BL47" s="32">
        <f t="shared" si="8"/>
        <v>0</v>
      </c>
      <c r="BV47" s="24">
        <f t="shared" si="1"/>
        <v>8.2940496401020276</v>
      </c>
      <c r="BW47" s="8">
        <f t="shared" si="9"/>
        <v>13</v>
      </c>
      <c r="BX47" s="8">
        <f t="shared" si="10"/>
        <v>169</v>
      </c>
      <c r="BY47" s="23">
        <f t="shared" si="11"/>
        <v>2.3648264169081239</v>
      </c>
      <c r="BZ47" s="38">
        <f t="shared" si="12"/>
        <v>0</v>
      </c>
      <c r="CL47" s="24">
        <f t="shared" si="2"/>
        <v>8.2940496401020276</v>
      </c>
      <c r="CM47" s="8">
        <f t="shared" si="13"/>
        <v>1</v>
      </c>
      <c r="CN47" s="8">
        <f t="shared" si="14"/>
        <v>0</v>
      </c>
      <c r="CO47" s="8">
        <f t="shared" si="15"/>
        <v>0</v>
      </c>
      <c r="CP47" s="23">
        <f t="shared" si="16"/>
        <v>2.3648264169081239</v>
      </c>
      <c r="CQ47" s="38">
        <f t="shared" si="17"/>
        <v>0</v>
      </c>
      <c r="CS47" s="33"/>
      <c r="CT47" s="33"/>
      <c r="CU47" s="33"/>
      <c r="CV47" s="33"/>
      <c r="CW47" s="33"/>
      <c r="CX47" s="33"/>
      <c r="CY47" s="33"/>
      <c r="CZ47" s="33"/>
      <c r="DA47" s="33"/>
      <c r="DC47" s="24">
        <f t="shared" si="18"/>
        <v>8.2940496401020276</v>
      </c>
      <c r="DD47" s="8">
        <f t="shared" si="19"/>
        <v>1</v>
      </c>
      <c r="DE47" s="8">
        <f t="shared" si="20"/>
        <v>0</v>
      </c>
      <c r="DF47" s="8">
        <f t="shared" si="21"/>
        <v>0</v>
      </c>
      <c r="DG47" s="23">
        <f t="shared" si="22"/>
        <v>2.3648264169081239</v>
      </c>
      <c r="DH47" s="38">
        <f t="shared" si="23"/>
        <v>0</v>
      </c>
      <c r="DI47" s="8">
        <f t="shared" si="24"/>
        <v>0</v>
      </c>
      <c r="DU47" s="40">
        <f t="shared" si="25"/>
        <v>1</v>
      </c>
      <c r="DV47" s="42">
        <f t="shared" si="26"/>
        <v>4</v>
      </c>
      <c r="DW47" s="38">
        <f t="shared" si="27"/>
        <v>0</v>
      </c>
    </row>
    <row r="48" spans="1:127" x14ac:dyDescent="0.25">
      <c r="A48" s="25">
        <v>21000</v>
      </c>
      <c r="B48" s="26">
        <v>1.554226940810663</v>
      </c>
      <c r="C48">
        <v>1</v>
      </c>
      <c r="D48">
        <v>1</v>
      </c>
      <c r="E48">
        <v>0</v>
      </c>
      <c r="J48" s="7">
        <v>21000</v>
      </c>
      <c r="K48" s="8">
        <v>1</v>
      </c>
      <c r="L48" s="21">
        <v>1.554226940810663</v>
      </c>
      <c r="X48" s="7">
        <v>21000</v>
      </c>
      <c r="Y48" s="8">
        <v>1</v>
      </c>
      <c r="Z48" s="8">
        <f t="shared" si="3"/>
        <v>1</v>
      </c>
      <c r="AA48" s="23">
        <f t="shared" si="4"/>
        <v>0.64340668260351608</v>
      </c>
      <c r="AK48" s="27">
        <f t="shared" si="5"/>
        <v>21000</v>
      </c>
      <c r="AL48" s="8">
        <v>1</v>
      </c>
      <c r="AM48" s="8">
        <v>1</v>
      </c>
      <c r="AN48" s="23">
        <v>0.44097827784085386</v>
      </c>
      <c r="AX48" s="24">
        <f t="shared" si="6"/>
        <v>9.9522777167055594</v>
      </c>
      <c r="AY48" s="8">
        <v>1</v>
      </c>
      <c r="AZ48" s="8">
        <f t="shared" si="7"/>
        <v>1</v>
      </c>
      <c r="BA48" s="23">
        <f t="shared" si="28"/>
        <v>0.44097827784085386</v>
      </c>
      <c r="BK48" s="7">
        <v>21000</v>
      </c>
      <c r="BL48" s="32">
        <f t="shared" si="8"/>
        <v>1</v>
      </c>
      <c r="BV48" s="24">
        <f t="shared" si="1"/>
        <v>9.9522777167055594</v>
      </c>
      <c r="BW48" s="8">
        <f t="shared" si="9"/>
        <v>1</v>
      </c>
      <c r="BX48" s="8">
        <f t="shared" si="10"/>
        <v>1</v>
      </c>
      <c r="BY48" s="23">
        <f t="shared" si="11"/>
        <v>0.44097827784085386</v>
      </c>
      <c r="BZ48" s="38">
        <f t="shared" si="12"/>
        <v>1</v>
      </c>
      <c r="CL48" s="24">
        <f t="shared" si="2"/>
        <v>9.9522777167055594</v>
      </c>
      <c r="CM48" s="8">
        <f t="shared" si="13"/>
        <v>0</v>
      </c>
      <c r="CN48" s="8">
        <f t="shared" si="14"/>
        <v>0</v>
      </c>
      <c r="CO48" s="8">
        <f t="shared" si="15"/>
        <v>0</v>
      </c>
      <c r="CP48" s="23">
        <f t="shared" si="16"/>
        <v>0.44097827784085386</v>
      </c>
      <c r="CQ48" s="38">
        <f t="shared" si="17"/>
        <v>1</v>
      </c>
      <c r="DC48" s="24">
        <f t="shared" si="18"/>
        <v>9.9522777167055594</v>
      </c>
      <c r="DD48" s="8">
        <f t="shared" si="19"/>
        <v>0</v>
      </c>
      <c r="DE48" s="8">
        <f t="shared" si="20"/>
        <v>0</v>
      </c>
      <c r="DF48" s="8">
        <f t="shared" si="21"/>
        <v>0</v>
      </c>
      <c r="DG48" s="23">
        <f t="shared" si="22"/>
        <v>0.44097827784085386</v>
      </c>
      <c r="DH48" s="38">
        <f t="shared" si="23"/>
        <v>1</v>
      </c>
      <c r="DI48" s="8">
        <f t="shared" si="24"/>
        <v>0</v>
      </c>
      <c r="DU48" s="40">
        <f t="shared" si="25"/>
        <v>0</v>
      </c>
      <c r="DV48" s="42">
        <f t="shared" si="26"/>
        <v>21</v>
      </c>
      <c r="DW48" s="38">
        <f t="shared" si="27"/>
        <v>1</v>
      </c>
    </row>
    <row r="49" spans="1:127" x14ac:dyDescent="0.25">
      <c r="A49" s="25">
        <v>1500</v>
      </c>
      <c r="B49" s="26">
        <v>220.78862315851774</v>
      </c>
      <c r="C49">
        <v>19</v>
      </c>
      <c r="D49">
        <v>1</v>
      </c>
      <c r="E49">
        <v>1</v>
      </c>
      <c r="J49" s="7">
        <v>1500</v>
      </c>
      <c r="K49" s="8">
        <v>19</v>
      </c>
      <c r="L49" s="21">
        <v>220.78862315851774</v>
      </c>
      <c r="X49" s="7">
        <v>1500</v>
      </c>
      <c r="Y49" s="8">
        <v>19</v>
      </c>
      <c r="Z49" s="8">
        <f t="shared" si="3"/>
        <v>361</v>
      </c>
      <c r="AA49" s="23">
        <f t="shared" si="4"/>
        <v>4.5292188777409899E-3</v>
      </c>
      <c r="AK49" s="27">
        <f t="shared" si="5"/>
        <v>1500</v>
      </c>
      <c r="AL49" s="8">
        <v>19</v>
      </c>
      <c r="AM49" s="8">
        <v>361</v>
      </c>
      <c r="AN49" s="23">
        <v>5.3972057875252624</v>
      </c>
      <c r="AX49" s="24">
        <f t="shared" si="6"/>
        <v>7.3132203870903014</v>
      </c>
      <c r="AY49" s="8">
        <v>19</v>
      </c>
      <c r="AZ49" s="8">
        <f t="shared" si="7"/>
        <v>361</v>
      </c>
      <c r="BA49" s="23">
        <f t="shared" si="28"/>
        <v>5.3972057875252624</v>
      </c>
      <c r="BK49" s="7">
        <v>1500</v>
      </c>
      <c r="BL49" s="32">
        <f t="shared" si="8"/>
        <v>1</v>
      </c>
      <c r="BV49" s="24">
        <f t="shared" si="1"/>
        <v>7.3132203870903014</v>
      </c>
      <c r="BW49" s="8">
        <f t="shared" si="9"/>
        <v>19</v>
      </c>
      <c r="BX49" s="8">
        <f t="shared" si="10"/>
        <v>361</v>
      </c>
      <c r="BY49" s="23">
        <f t="shared" si="11"/>
        <v>5.3972057875252624</v>
      </c>
      <c r="BZ49" s="38">
        <f t="shared" si="12"/>
        <v>1</v>
      </c>
      <c r="CL49" s="24">
        <f t="shared" si="2"/>
        <v>7.3132203870903014</v>
      </c>
      <c r="CM49" s="8">
        <f t="shared" si="13"/>
        <v>0</v>
      </c>
      <c r="CN49" s="8">
        <f t="shared" si="14"/>
        <v>1</v>
      </c>
      <c r="CO49" s="8">
        <f t="shared" si="15"/>
        <v>0</v>
      </c>
      <c r="CP49" s="23">
        <f t="shared" si="16"/>
        <v>5.3972057875252624</v>
      </c>
      <c r="CQ49" s="38">
        <f t="shared" si="17"/>
        <v>1</v>
      </c>
      <c r="DC49" s="24">
        <f t="shared" si="18"/>
        <v>7.3132203870903014</v>
      </c>
      <c r="DD49" s="8">
        <f t="shared" si="19"/>
        <v>0</v>
      </c>
      <c r="DE49" s="8">
        <f t="shared" si="20"/>
        <v>1</v>
      </c>
      <c r="DF49" s="8">
        <f t="shared" si="21"/>
        <v>0</v>
      </c>
      <c r="DG49" s="23">
        <f t="shared" si="22"/>
        <v>5.3972057875252624</v>
      </c>
      <c r="DH49" s="38">
        <f t="shared" si="23"/>
        <v>1</v>
      </c>
      <c r="DI49" s="8">
        <f t="shared" si="24"/>
        <v>0</v>
      </c>
      <c r="DU49" s="40">
        <f t="shared" si="25"/>
        <v>1</v>
      </c>
      <c r="DV49" s="42">
        <f t="shared" si="26"/>
        <v>1.5</v>
      </c>
      <c r="DW49" s="38">
        <f t="shared" si="27"/>
        <v>1</v>
      </c>
    </row>
    <row r="50" spans="1:127" x14ac:dyDescent="0.25">
      <c r="A50" s="25">
        <v>12500</v>
      </c>
      <c r="B50" s="26">
        <v>21.830638765446746</v>
      </c>
      <c r="C50">
        <v>7</v>
      </c>
      <c r="D50">
        <v>0</v>
      </c>
      <c r="E50">
        <v>1</v>
      </c>
      <c r="J50" s="7">
        <v>12500</v>
      </c>
      <c r="K50" s="8">
        <v>7</v>
      </c>
      <c r="L50" s="21">
        <v>21.830638765446746</v>
      </c>
      <c r="X50" s="7">
        <v>12500</v>
      </c>
      <c r="Y50" s="8">
        <v>7</v>
      </c>
      <c r="Z50" s="8">
        <f t="shared" si="3"/>
        <v>49</v>
      </c>
      <c r="AA50" s="23">
        <f t="shared" si="4"/>
        <v>4.5807180025478095E-2</v>
      </c>
      <c r="AK50" s="27">
        <f t="shared" si="5"/>
        <v>12500</v>
      </c>
      <c r="AL50" s="8">
        <v>7</v>
      </c>
      <c r="AM50" s="8">
        <v>49</v>
      </c>
      <c r="AN50" s="23">
        <v>3.0833144310337492</v>
      </c>
      <c r="AX50" s="24">
        <f t="shared" si="6"/>
        <v>9.4334839232903924</v>
      </c>
      <c r="AY50" s="8">
        <v>7</v>
      </c>
      <c r="AZ50" s="8">
        <f t="shared" si="7"/>
        <v>49</v>
      </c>
      <c r="BA50" s="23">
        <f t="shared" si="28"/>
        <v>3.0833144310337492</v>
      </c>
      <c r="BK50" s="7">
        <v>12500</v>
      </c>
      <c r="BL50" s="32">
        <f t="shared" si="8"/>
        <v>0</v>
      </c>
      <c r="BV50" s="24">
        <f t="shared" si="1"/>
        <v>9.4334839232903924</v>
      </c>
      <c r="BW50" s="8">
        <f t="shared" si="9"/>
        <v>7</v>
      </c>
      <c r="BX50" s="8">
        <f t="shared" si="10"/>
        <v>49</v>
      </c>
      <c r="BY50" s="23">
        <f t="shared" si="11"/>
        <v>3.0833144310337492</v>
      </c>
      <c r="BZ50" s="38">
        <f t="shared" si="12"/>
        <v>0</v>
      </c>
      <c r="CL50" s="24">
        <f t="shared" si="2"/>
        <v>9.4334839232903924</v>
      </c>
      <c r="CM50" s="8">
        <f t="shared" si="13"/>
        <v>1</v>
      </c>
      <c r="CN50" s="8">
        <f t="shared" si="14"/>
        <v>0</v>
      </c>
      <c r="CO50" s="8">
        <f t="shared" si="15"/>
        <v>0</v>
      </c>
      <c r="CP50" s="23">
        <f t="shared" si="16"/>
        <v>3.0833144310337492</v>
      </c>
      <c r="CQ50" s="38">
        <f t="shared" si="17"/>
        <v>0</v>
      </c>
      <c r="DC50" s="24">
        <f t="shared" si="18"/>
        <v>9.4334839232903924</v>
      </c>
      <c r="DD50" s="8">
        <f t="shared" si="19"/>
        <v>1</v>
      </c>
      <c r="DE50" s="8">
        <f t="shared" si="20"/>
        <v>0</v>
      </c>
      <c r="DF50" s="8">
        <f t="shared" si="21"/>
        <v>0</v>
      </c>
      <c r="DG50" s="23">
        <f t="shared" si="22"/>
        <v>3.0833144310337492</v>
      </c>
      <c r="DH50" s="38">
        <f t="shared" si="23"/>
        <v>0</v>
      </c>
      <c r="DI50" s="8">
        <f t="shared" si="24"/>
        <v>0</v>
      </c>
      <c r="DU50" s="40">
        <f t="shared" si="25"/>
        <v>1</v>
      </c>
      <c r="DV50" s="42">
        <f t="shared" si="26"/>
        <v>12.5</v>
      </c>
      <c r="DW50" s="38">
        <f t="shared" si="27"/>
        <v>0</v>
      </c>
    </row>
    <row r="51" spans="1:127" x14ac:dyDescent="0.25">
      <c r="A51" s="25">
        <v>12000</v>
      </c>
      <c r="B51" s="26">
        <v>118.51244333850781</v>
      </c>
      <c r="C51">
        <v>66</v>
      </c>
      <c r="D51">
        <v>1</v>
      </c>
      <c r="E51">
        <v>0</v>
      </c>
      <c r="J51" s="7">
        <v>12000</v>
      </c>
      <c r="K51" s="8">
        <v>66</v>
      </c>
      <c r="L51" s="21">
        <v>118.51244333850781</v>
      </c>
      <c r="X51" s="7">
        <v>12000</v>
      </c>
      <c r="Y51" s="8">
        <v>66</v>
      </c>
      <c r="Z51" s="8">
        <f t="shared" si="3"/>
        <v>4356</v>
      </c>
      <c r="AA51" s="23">
        <f t="shared" si="4"/>
        <v>8.4379325227790132E-3</v>
      </c>
      <c r="AK51" s="27">
        <f t="shared" si="5"/>
        <v>12000</v>
      </c>
      <c r="AL51" s="8">
        <v>66</v>
      </c>
      <c r="AM51" s="8">
        <v>4356</v>
      </c>
      <c r="AN51" s="23">
        <v>4.7750179621383442</v>
      </c>
      <c r="AX51" s="24">
        <f t="shared" si="6"/>
        <v>9.3926619287701367</v>
      </c>
      <c r="AY51" s="8">
        <v>66</v>
      </c>
      <c r="AZ51" s="8">
        <f t="shared" si="7"/>
        <v>4356</v>
      </c>
      <c r="BA51" s="23">
        <f t="shared" si="28"/>
        <v>4.7750179621383442</v>
      </c>
      <c r="BK51" s="7">
        <v>12000</v>
      </c>
      <c r="BL51" s="32">
        <f t="shared" si="8"/>
        <v>1</v>
      </c>
      <c r="BV51" s="24">
        <f t="shared" si="1"/>
        <v>9.3926619287701367</v>
      </c>
      <c r="BW51" s="8">
        <f t="shared" si="9"/>
        <v>66</v>
      </c>
      <c r="BX51" s="8">
        <f t="shared" si="10"/>
        <v>4356</v>
      </c>
      <c r="BY51" s="23">
        <f t="shared" si="11"/>
        <v>4.7750179621383442</v>
      </c>
      <c r="BZ51" s="38">
        <f t="shared" si="12"/>
        <v>1</v>
      </c>
      <c r="CL51" s="24">
        <f t="shared" si="2"/>
        <v>9.3926619287701367</v>
      </c>
      <c r="CM51" s="8">
        <f t="shared" si="13"/>
        <v>0</v>
      </c>
      <c r="CN51" s="8">
        <f t="shared" si="14"/>
        <v>0</v>
      </c>
      <c r="CO51" s="8">
        <f t="shared" si="15"/>
        <v>1</v>
      </c>
      <c r="CP51" s="23">
        <f t="shared" si="16"/>
        <v>4.7750179621383442</v>
      </c>
      <c r="CQ51" s="38">
        <f t="shared" si="17"/>
        <v>1</v>
      </c>
      <c r="DC51" s="24">
        <f t="shared" si="18"/>
        <v>9.3926619287701367</v>
      </c>
      <c r="DD51" s="8">
        <f t="shared" si="19"/>
        <v>0</v>
      </c>
      <c r="DE51" s="8">
        <f t="shared" si="20"/>
        <v>0</v>
      </c>
      <c r="DF51" s="8">
        <f t="shared" si="21"/>
        <v>1</v>
      </c>
      <c r="DG51" s="23">
        <f t="shared" si="22"/>
        <v>4.7750179621383442</v>
      </c>
      <c r="DH51" s="38">
        <f t="shared" si="23"/>
        <v>1</v>
      </c>
      <c r="DI51" s="8">
        <f t="shared" si="24"/>
        <v>1</v>
      </c>
      <c r="DU51" s="40">
        <f t="shared" si="25"/>
        <v>0</v>
      </c>
      <c r="DV51" s="42">
        <f t="shared" si="26"/>
        <v>12</v>
      </c>
      <c r="DW51" s="38">
        <f t="shared" si="27"/>
        <v>1</v>
      </c>
    </row>
    <row r="52" spans="1:127" x14ac:dyDescent="0.25">
      <c r="A52" s="25">
        <v>7500</v>
      </c>
      <c r="B52" s="26">
        <v>21.036692786558103</v>
      </c>
      <c r="C52">
        <v>32</v>
      </c>
      <c r="D52">
        <v>1</v>
      </c>
      <c r="E52">
        <v>1</v>
      </c>
      <c r="J52" s="7">
        <v>7500</v>
      </c>
      <c r="K52" s="8">
        <v>32</v>
      </c>
      <c r="L52" s="21">
        <v>21.036692786558103</v>
      </c>
      <c r="X52" s="7">
        <v>7500</v>
      </c>
      <c r="Y52" s="8">
        <v>32</v>
      </c>
      <c r="Z52" s="8">
        <f t="shared" si="3"/>
        <v>1024</v>
      </c>
      <c r="AA52" s="23">
        <f t="shared" si="4"/>
        <v>4.7535989147446882E-2</v>
      </c>
      <c r="AK52" s="27">
        <f t="shared" si="5"/>
        <v>7500</v>
      </c>
      <c r="AL52" s="8">
        <v>32</v>
      </c>
      <c r="AM52" s="8">
        <v>1024</v>
      </c>
      <c r="AN52" s="23">
        <v>3.0462681885636851</v>
      </c>
      <c r="AX52" s="24">
        <f t="shared" si="6"/>
        <v>8.9226582995244019</v>
      </c>
      <c r="AY52" s="8">
        <v>32</v>
      </c>
      <c r="AZ52" s="8">
        <f t="shared" si="7"/>
        <v>1024</v>
      </c>
      <c r="BA52" s="23">
        <f t="shared" si="28"/>
        <v>3.0462681885636851</v>
      </c>
      <c r="BK52" s="7">
        <v>7500</v>
      </c>
      <c r="BL52" s="32">
        <f t="shared" si="8"/>
        <v>1</v>
      </c>
      <c r="BV52" s="24">
        <f t="shared" si="1"/>
        <v>8.9226582995244019</v>
      </c>
      <c r="BW52" s="8">
        <f t="shared" si="9"/>
        <v>32</v>
      </c>
      <c r="BX52" s="8">
        <f t="shared" si="10"/>
        <v>1024</v>
      </c>
      <c r="BY52" s="23">
        <f t="shared" si="11"/>
        <v>3.0462681885636851</v>
      </c>
      <c r="BZ52" s="38">
        <f t="shared" si="12"/>
        <v>1</v>
      </c>
      <c r="CL52" s="24">
        <f t="shared" si="2"/>
        <v>8.9226582995244019</v>
      </c>
      <c r="CM52" s="8">
        <f t="shared" si="13"/>
        <v>0</v>
      </c>
      <c r="CN52" s="8">
        <f t="shared" si="14"/>
        <v>1</v>
      </c>
      <c r="CO52" s="8">
        <f t="shared" si="15"/>
        <v>0</v>
      </c>
      <c r="CP52" s="23">
        <f t="shared" si="16"/>
        <v>3.0462681885636851</v>
      </c>
      <c r="CQ52" s="38">
        <f t="shared" si="17"/>
        <v>1</v>
      </c>
      <c r="DC52" s="24">
        <f t="shared" si="18"/>
        <v>8.9226582995244019</v>
      </c>
      <c r="DD52" s="8">
        <f t="shared" si="19"/>
        <v>0</v>
      </c>
      <c r="DE52" s="8">
        <f t="shared" si="20"/>
        <v>1</v>
      </c>
      <c r="DF52" s="8">
        <f t="shared" si="21"/>
        <v>0</v>
      </c>
      <c r="DG52" s="23">
        <f t="shared" si="22"/>
        <v>3.0462681885636851</v>
      </c>
      <c r="DH52" s="38">
        <f t="shared" si="23"/>
        <v>1</v>
      </c>
      <c r="DI52" s="8">
        <f t="shared" si="24"/>
        <v>0</v>
      </c>
      <c r="DU52" s="40">
        <f t="shared" si="25"/>
        <v>1</v>
      </c>
      <c r="DV52" s="42">
        <f t="shared" si="26"/>
        <v>7.5</v>
      </c>
      <c r="DW52" s="38">
        <f t="shared" si="27"/>
        <v>1</v>
      </c>
    </row>
    <row r="53" spans="1:127" x14ac:dyDescent="0.25">
      <c r="A53" s="25">
        <v>1500</v>
      </c>
      <c r="B53" s="26">
        <v>22.659892093247365</v>
      </c>
      <c r="C53">
        <v>17</v>
      </c>
      <c r="D53">
        <v>1</v>
      </c>
      <c r="E53">
        <v>1</v>
      </c>
      <c r="J53" s="7">
        <v>1500</v>
      </c>
      <c r="K53" s="8">
        <v>17</v>
      </c>
      <c r="L53" s="21">
        <v>22.659892093247365</v>
      </c>
      <c r="X53" s="7">
        <v>1500</v>
      </c>
      <c r="Y53" s="8">
        <v>17</v>
      </c>
      <c r="Z53" s="8">
        <f t="shared" si="3"/>
        <v>289</v>
      </c>
      <c r="AA53" s="23">
        <f t="shared" si="4"/>
        <v>4.413083680561742E-2</v>
      </c>
      <c r="AK53" s="27">
        <f t="shared" si="5"/>
        <v>1500</v>
      </c>
      <c r="AL53" s="8">
        <v>17</v>
      </c>
      <c r="AM53" s="8">
        <v>289</v>
      </c>
      <c r="AN53" s="23">
        <v>3.1205964935959076</v>
      </c>
      <c r="AX53" s="24">
        <f t="shared" si="6"/>
        <v>7.3132203870903014</v>
      </c>
      <c r="AY53" s="8">
        <v>17</v>
      </c>
      <c r="AZ53" s="8">
        <f t="shared" si="7"/>
        <v>289</v>
      </c>
      <c r="BA53" s="23">
        <f t="shared" si="28"/>
        <v>3.1205964935959076</v>
      </c>
      <c r="BK53" s="7">
        <v>1500</v>
      </c>
      <c r="BL53" s="32">
        <f t="shared" si="8"/>
        <v>1</v>
      </c>
      <c r="BV53" s="24">
        <f t="shared" si="1"/>
        <v>7.3132203870903014</v>
      </c>
      <c r="BW53" s="8">
        <f t="shared" si="9"/>
        <v>17</v>
      </c>
      <c r="BX53" s="8">
        <f t="shared" si="10"/>
        <v>289</v>
      </c>
      <c r="BY53" s="23">
        <f t="shared" si="11"/>
        <v>3.1205964935959076</v>
      </c>
      <c r="BZ53" s="38">
        <f t="shared" si="12"/>
        <v>1</v>
      </c>
      <c r="CL53" s="24">
        <f t="shared" si="2"/>
        <v>7.3132203870903014</v>
      </c>
      <c r="CM53" s="8">
        <f t="shared" si="13"/>
        <v>0</v>
      </c>
      <c r="CN53" s="8">
        <f t="shared" si="14"/>
        <v>1</v>
      </c>
      <c r="CO53" s="8">
        <f t="shared" si="15"/>
        <v>0</v>
      </c>
      <c r="CP53" s="23">
        <f t="shared" si="16"/>
        <v>3.1205964935959076</v>
      </c>
      <c r="CQ53" s="38">
        <f t="shared" si="17"/>
        <v>1</v>
      </c>
      <c r="DC53" s="24">
        <f t="shared" si="18"/>
        <v>7.3132203870903014</v>
      </c>
      <c r="DD53" s="8">
        <f t="shared" si="19"/>
        <v>0</v>
      </c>
      <c r="DE53" s="8">
        <f t="shared" si="20"/>
        <v>1</v>
      </c>
      <c r="DF53" s="8">
        <f t="shared" si="21"/>
        <v>0</v>
      </c>
      <c r="DG53" s="23">
        <f t="shared" si="22"/>
        <v>3.1205964935959076</v>
      </c>
      <c r="DH53" s="38">
        <f t="shared" si="23"/>
        <v>1</v>
      </c>
      <c r="DI53" s="8">
        <f t="shared" si="24"/>
        <v>0</v>
      </c>
      <c r="DU53" s="40">
        <f t="shared" si="25"/>
        <v>1</v>
      </c>
      <c r="DV53" s="42">
        <f t="shared" si="26"/>
        <v>1.5</v>
      </c>
      <c r="DW53" s="38">
        <f t="shared" si="27"/>
        <v>1</v>
      </c>
    </row>
    <row r="54" spans="1:127" x14ac:dyDescent="0.25">
      <c r="A54" s="25">
        <v>1500</v>
      </c>
      <c r="B54" s="26">
        <v>172.01228668196401</v>
      </c>
      <c r="C54">
        <v>32</v>
      </c>
      <c r="D54">
        <v>1</v>
      </c>
      <c r="E54">
        <v>1</v>
      </c>
      <c r="J54" s="7">
        <v>1500</v>
      </c>
      <c r="K54" s="8">
        <v>32</v>
      </c>
      <c r="L54" s="21">
        <v>172.01228668196401</v>
      </c>
      <c r="X54" s="7">
        <v>1500</v>
      </c>
      <c r="Y54" s="8">
        <v>32</v>
      </c>
      <c r="Z54" s="8">
        <f t="shared" si="3"/>
        <v>1024</v>
      </c>
      <c r="AA54" s="23">
        <f t="shared" si="4"/>
        <v>5.8135382029361332E-3</v>
      </c>
      <c r="AK54" s="27">
        <f t="shared" si="5"/>
        <v>1500</v>
      </c>
      <c r="AL54" s="8">
        <v>32</v>
      </c>
      <c r="AM54" s="8">
        <v>1024</v>
      </c>
      <c r="AN54" s="23">
        <v>5.147565908459617</v>
      </c>
      <c r="AX54" s="24">
        <f t="shared" si="6"/>
        <v>7.3132203870903014</v>
      </c>
      <c r="AY54" s="8">
        <v>32</v>
      </c>
      <c r="AZ54" s="8">
        <f t="shared" si="7"/>
        <v>1024</v>
      </c>
      <c r="BA54" s="23">
        <f t="shared" si="28"/>
        <v>5.147565908459617</v>
      </c>
      <c r="BK54" s="7">
        <v>1500</v>
      </c>
      <c r="BL54" s="32">
        <f t="shared" si="8"/>
        <v>1</v>
      </c>
      <c r="BV54" s="24">
        <f t="shared" si="1"/>
        <v>7.3132203870903014</v>
      </c>
      <c r="BW54" s="8">
        <f t="shared" si="9"/>
        <v>32</v>
      </c>
      <c r="BX54" s="8">
        <f t="shared" si="10"/>
        <v>1024</v>
      </c>
      <c r="BY54" s="23">
        <f t="shared" si="11"/>
        <v>5.147565908459617</v>
      </c>
      <c r="BZ54" s="38">
        <f t="shared" si="12"/>
        <v>1</v>
      </c>
      <c r="CL54" s="24">
        <f t="shared" si="2"/>
        <v>7.3132203870903014</v>
      </c>
      <c r="CM54" s="8">
        <f t="shared" si="13"/>
        <v>0</v>
      </c>
      <c r="CN54" s="8">
        <f t="shared" si="14"/>
        <v>1</v>
      </c>
      <c r="CO54" s="8">
        <f t="shared" si="15"/>
        <v>0</v>
      </c>
      <c r="CP54" s="23">
        <f t="shared" si="16"/>
        <v>5.147565908459617</v>
      </c>
      <c r="CQ54" s="38">
        <f t="shared" si="17"/>
        <v>1</v>
      </c>
      <c r="DC54" s="24">
        <f t="shared" si="18"/>
        <v>7.3132203870903014</v>
      </c>
      <c r="DD54" s="8">
        <f t="shared" si="19"/>
        <v>0</v>
      </c>
      <c r="DE54" s="8">
        <f t="shared" si="20"/>
        <v>1</v>
      </c>
      <c r="DF54" s="8">
        <f t="shared" si="21"/>
        <v>0</v>
      </c>
      <c r="DG54" s="23">
        <f t="shared" si="22"/>
        <v>5.147565908459617</v>
      </c>
      <c r="DH54" s="38">
        <f t="shared" si="23"/>
        <v>1</v>
      </c>
      <c r="DI54" s="8">
        <f t="shared" si="24"/>
        <v>0</v>
      </c>
      <c r="DU54" s="40">
        <f t="shared" si="25"/>
        <v>1</v>
      </c>
      <c r="DV54" s="42">
        <f t="shared" si="26"/>
        <v>1.5</v>
      </c>
      <c r="DW54" s="38">
        <f t="shared" si="27"/>
        <v>1</v>
      </c>
    </row>
    <row r="55" spans="1:127" x14ac:dyDescent="0.25">
      <c r="A55" s="25">
        <v>5500</v>
      </c>
      <c r="B55" s="26">
        <v>15.015496537487328</v>
      </c>
      <c r="C55">
        <v>6</v>
      </c>
      <c r="D55">
        <v>1</v>
      </c>
      <c r="E55">
        <v>1</v>
      </c>
      <c r="J55" s="7">
        <v>5500</v>
      </c>
      <c r="K55" s="8">
        <v>6</v>
      </c>
      <c r="L55" s="21">
        <v>15.015496537487328</v>
      </c>
      <c r="X55" s="7">
        <v>5500</v>
      </c>
      <c r="Y55" s="8">
        <v>6</v>
      </c>
      <c r="Z55" s="8">
        <f t="shared" si="3"/>
        <v>36</v>
      </c>
      <c r="AA55" s="23">
        <f t="shared" si="4"/>
        <v>6.659786424667502E-2</v>
      </c>
      <c r="AK55" s="27">
        <f t="shared" si="5"/>
        <v>5500</v>
      </c>
      <c r="AL55" s="8">
        <v>6</v>
      </c>
      <c r="AM55" s="8">
        <v>36</v>
      </c>
      <c r="AN55" s="23">
        <v>2.7090827703182376</v>
      </c>
      <c r="AX55" s="24">
        <f t="shared" si="6"/>
        <v>8.6125033712205621</v>
      </c>
      <c r="AY55" s="8">
        <v>6</v>
      </c>
      <c r="AZ55" s="8">
        <f t="shared" si="7"/>
        <v>36</v>
      </c>
      <c r="BA55" s="23">
        <f t="shared" si="28"/>
        <v>2.7090827703182376</v>
      </c>
      <c r="BK55" s="7">
        <v>5500</v>
      </c>
      <c r="BL55" s="32">
        <f t="shared" si="8"/>
        <v>1</v>
      </c>
      <c r="BV55" s="24">
        <f t="shared" si="1"/>
        <v>8.6125033712205621</v>
      </c>
      <c r="BW55" s="8">
        <f t="shared" si="9"/>
        <v>6</v>
      </c>
      <c r="BX55" s="8">
        <f t="shared" si="10"/>
        <v>36</v>
      </c>
      <c r="BY55" s="23">
        <f t="shared" si="11"/>
        <v>2.7090827703182376</v>
      </c>
      <c r="BZ55" s="38">
        <f t="shared" si="12"/>
        <v>1</v>
      </c>
      <c r="CL55" s="24">
        <f t="shared" si="2"/>
        <v>8.6125033712205621</v>
      </c>
      <c r="CM55" s="8">
        <f t="shared" si="13"/>
        <v>1</v>
      </c>
      <c r="CN55" s="8">
        <f t="shared" si="14"/>
        <v>0</v>
      </c>
      <c r="CO55" s="8">
        <f t="shared" si="15"/>
        <v>0</v>
      </c>
      <c r="CP55" s="23">
        <f t="shared" si="16"/>
        <v>2.7090827703182376</v>
      </c>
      <c r="CQ55" s="38">
        <f t="shared" si="17"/>
        <v>1</v>
      </c>
      <c r="DC55" s="24">
        <f t="shared" si="18"/>
        <v>8.6125033712205621</v>
      </c>
      <c r="DD55" s="8">
        <f t="shared" si="19"/>
        <v>1</v>
      </c>
      <c r="DE55" s="8">
        <f t="shared" si="20"/>
        <v>0</v>
      </c>
      <c r="DF55" s="8">
        <f t="shared" si="21"/>
        <v>0</v>
      </c>
      <c r="DG55" s="23">
        <f t="shared" si="22"/>
        <v>2.7090827703182376</v>
      </c>
      <c r="DH55" s="38">
        <f t="shared" si="23"/>
        <v>1</v>
      </c>
      <c r="DI55" s="8">
        <f t="shared" si="24"/>
        <v>0</v>
      </c>
      <c r="DU55" s="40">
        <f t="shared" si="25"/>
        <v>1</v>
      </c>
      <c r="DV55" s="42">
        <f t="shared" si="26"/>
        <v>5.5</v>
      </c>
      <c r="DW55" s="38">
        <f t="shared" si="27"/>
        <v>1</v>
      </c>
    </row>
    <row r="56" spans="1:127" x14ac:dyDescent="0.25">
      <c r="A56" s="25">
        <v>2000</v>
      </c>
      <c r="B56" s="26">
        <v>43.941368102866676</v>
      </c>
      <c r="C56">
        <v>5</v>
      </c>
      <c r="D56">
        <v>1</v>
      </c>
      <c r="E56">
        <v>1</v>
      </c>
      <c r="J56" s="7">
        <v>2000</v>
      </c>
      <c r="K56" s="8">
        <v>5</v>
      </c>
      <c r="L56" s="21">
        <v>43.941368102866676</v>
      </c>
      <c r="X56" s="7">
        <v>2000</v>
      </c>
      <c r="Y56" s="8">
        <v>5</v>
      </c>
      <c r="Z56" s="8">
        <f t="shared" si="3"/>
        <v>25</v>
      </c>
      <c r="AA56" s="23">
        <f t="shared" si="4"/>
        <v>2.2757598208116816E-2</v>
      </c>
      <c r="AK56" s="27">
        <f t="shared" si="5"/>
        <v>2000</v>
      </c>
      <c r="AL56" s="8">
        <v>5</v>
      </c>
      <c r="AM56" s="8">
        <v>25</v>
      </c>
      <c r="AN56" s="23">
        <v>3.7828562021765073</v>
      </c>
      <c r="AX56" s="24">
        <f t="shared" si="6"/>
        <v>7.6009024595420822</v>
      </c>
      <c r="AY56" s="8">
        <v>5</v>
      </c>
      <c r="AZ56" s="8">
        <f t="shared" si="7"/>
        <v>25</v>
      </c>
      <c r="BA56" s="23">
        <f t="shared" si="28"/>
        <v>3.7828562021765073</v>
      </c>
      <c r="BK56" s="7">
        <v>2000</v>
      </c>
      <c r="BL56" s="32">
        <f t="shared" si="8"/>
        <v>1</v>
      </c>
      <c r="BV56" s="24">
        <f t="shared" si="1"/>
        <v>7.6009024595420822</v>
      </c>
      <c r="BW56" s="8">
        <f t="shared" si="9"/>
        <v>5</v>
      </c>
      <c r="BX56" s="8">
        <f t="shared" si="10"/>
        <v>25</v>
      </c>
      <c r="BY56" s="23">
        <f t="shared" si="11"/>
        <v>3.7828562021765073</v>
      </c>
      <c r="BZ56" s="38">
        <f t="shared" si="12"/>
        <v>1</v>
      </c>
      <c r="CL56" s="24">
        <f t="shared" si="2"/>
        <v>7.6009024595420822</v>
      </c>
      <c r="CM56" s="8">
        <f t="shared" si="13"/>
        <v>0</v>
      </c>
      <c r="CN56" s="8">
        <f t="shared" si="14"/>
        <v>0</v>
      </c>
      <c r="CO56" s="8">
        <f t="shared" si="15"/>
        <v>0</v>
      </c>
      <c r="CP56" s="23">
        <f t="shared" si="16"/>
        <v>3.7828562021765073</v>
      </c>
      <c r="CQ56" s="38">
        <f t="shared" si="17"/>
        <v>1</v>
      </c>
      <c r="DC56" s="24">
        <f t="shared" si="18"/>
        <v>7.6009024595420822</v>
      </c>
      <c r="DD56" s="8">
        <f t="shared" si="19"/>
        <v>0</v>
      </c>
      <c r="DE56" s="8">
        <f t="shared" si="20"/>
        <v>0</v>
      </c>
      <c r="DF56" s="8">
        <f t="shared" si="21"/>
        <v>0</v>
      </c>
      <c r="DG56" s="23">
        <f t="shared" si="22"/>
        <v>3.7828562021765073</v>
      </c>
      <c r="DH56" s="38">
        <f t="shared" si="23"/>
        <v>1</v>
      </c>
      <c r="DI56" s="8">
        <f t="shared" si="24"/>
        <v>0</v>
      </c>
      <c r="DU56" s="40">
        <f t="shared" si="25"/>
        <v>1</v>
      </c>
      <c r="DV56" s="42">
        <f t="shared" si="26"/>
        <v>2</v>
      </c>
      <c r="DW56" s="38">
        <f t="shared" si="27"/>
        <v>1</v>
      </c>
    </row>
    <row r="57" spans="1:127" x14ac:dyDescent="0.25">
      <c r="A57" s="25">
        <v>9000</v>
      </c>
      <c r="B57" s="26">
        <v>34.872156230060853</v>
      </c>
      <c r="C57">
        <v>13</v>
      </c>
      <c r="D57">
        <v>0</v>
      </c>
      <c r="E57">
        <v>0</v>
      </c>
      <c r="J57" s="7">
        <v>9000</v>
      </c>
      <c r="K57" s="8">
        <v>13</v>
      </c>
      <c r="L57" s="21">
        <v>34.872156230060853</v>
      </c>
      <c r="X57" s="7">
        <v>9000</v>
      </c>
      <c r="Y57" s="8">
        <v>13</v>
      </c>
      <c r="Z57" s="8">
        <f t="shared" si="3"/>
        <v>169</v>
      </c>
      <c r="AA57" s="23">
        <f t="shared" si="4"/>
        <v>2.8676173431970629E-2</v>
      </c>
      <c r="AK57" s="27">
        <f t="shared" si="5"/>
        <v>9000</v>
      </c>
      <c r="AL57" s="8">
        <v>13</v>
      </c>
      <c r="AM57" s="8">
        <v>169</v>
      </c>
      <c r="AN57" s="23">
        <v>3.5516886950264475</v>
      </c>
      <c r="AX57" s="24">
        <f t="shared" si="6"/>
        <v>9.1049798563183568</v>
      </c>
      <c r="AY57" s="8">
        <v>13</v>
      </c>
      <c r="AZ57" s="8">
        <f t="shared" si="7"/>
        <v>169</v>
      </c>
      <c r="BA57" s="23">
        <f t="shared" si="28"/>
        <v>3.5516886950264475</v>
      </c>
      <c r="BK57" s="7">
        <v>9000</v>
      </c>
      <c r="BL57" s="32">
        <f t="shared" si="8"/>
        <v>0</v>
      </c>
      <c r="BV57" s="24">
        <f t="shared" si="1"/>
        <v>9.1049798563183568</v>
      </c>
      <c r="BW57" s="8">
        <f t="shared" si="9"/>
        <v>13</v>
      </c>
      <c r="BX57" s="8">
        <f t="shared" si="10"/>
        <v>169</v>
      </c>
      <c r="BY57" s="23">
        <f t="shared" si="11"/>
        <v>3.5516886950264475</v>
      </c>
      <c r="BZ57" s="38">
        <f t="shared" si="12"/>
        <v>0</v>
      </c>
      <c r="CL57" s="24">
        <f t="shared" si="2"/>
        <v>9.1049798563183568</v>
      </c>
      <c r="CM57" s="8">
        <f t="shared" si="13"/>
        <v>1</v>
      </c>
      <c r="CN57" s="8">
        <f t="shared" si="14"/>
        <v>0</v>
      </c>
      <c r="CO57" s="8">
        <f t="shared" si="15"/>
        <v>0</v>
      </c>
      <c r="CP57" s="23">
        <f t="shared" si="16"/>
        <v>3.5516886950264475</v>
      </c>
      <c r="CQ57" s="38">
        <f t="shared" si="17"/>
        <v>0</v>
      </c>
      <c r="DC57" s="24">
        <f t="shared" si="18"/>
        <v>9.1049798563183568</v>
      </c>
      <c r="DD57" s="8">
        <f t="shared" si="19"/>
        <v>1</v>
      </c>
      <c r="DE57" s="8">
        <f t="shared" si="20"/>
        <v>0</v>
      </c>
      <c r="DF57" s="8">
        <f t="shared" si="21"/>
        <v>0</v>
      </c>
      <c r="DG57" s="23">
        <f t="shared" si="22"/>
        <v>3.5516886950264475</v>
      </c>
      <c r="DH57" s="38">
        <f t="shared" si="23"/>
        <v>0</v>
      </c>
      <c r="DI57" s="8">
        <f t="shared" si="24"/>
        <v>0</v>
      </c>
      <c r="DU57" s="40">
        <f t="shared" si="25"/>
        <v>0</v>
      </c>
      <c r="DV57" s="42">
        <f t="shared" si="26"/>
        <v>9</v>
      </c>
      <c r="DW57" s="38">
        <f t="shared" si="27"/>
        <v>0</v>
      </c>
    </row>
    <row r="58" spans="1:127" x14ac:dyDescent="0.25">
      <c r="A58" s="25">
        <v>2500</v>
      </c>
      <c r="B58" s="26">
        <v>16.627938008314665</v>
      </c>
      <c r="C58">
        <v>4</v>
      </c>
      <c r="D58">
        <v>1</v>
      </c>
      <c r="E58">
        <v>1</v>
      </c>
      <c r="J58" s="7">
        <v>2500</v>
      </c>
      <c r="K58" s="8">
        <v>4</v>
      </c>
      <c r="L58" s="21">
        <v>16.627938008314665</v>
      </c>
      <c r="X58" s="7">
        <v>2500</v>
      </c>
      <c r="Y58" s="8">
        <v>4</v>
      </c>
      <c r="Z58" s="8">
        <f t="shared" si="3"/>
        <v>16</v>
      </c>
      <c r="AA58" s="23">
        <f t="shared" si="4"/>
        <v>6.0139747904999291E-2</v>
      </c>
      <c r="AK58" s="27">
        <f t="shared" si="5"/>
        <v>2500</v>
      </c>
      <c r="AL58" s="8">
        <v>4</v>
      </c>
      <c r="AM58" s="8">
        <v>16</v>
      </c>
      <c r="AN58" s="23">
        <v>2.8110842932330122</v>
      </c>
      <c r="AX58" s="24">
        <f t="shared" si="6"/>
        <v>7.8240460108562919</v>
      </c>
      <c r="AY58" s="8">
        <v>4</v>
      </c>
      <c r="AZ58" s="8">
        <f t="shared" si="7"/>
        <v>16</v>
      </c>
      <c r="BA58" s="23">
        <f t="shared" si="28"/>
        <v>2.8110842932330122</v>
      </c>
      <c r="BK58" s="7">
        <v>2500</v>
      </c>
      <c r="BL58" s="32">
        <f t="shared" si="8"/>
        <v>1</v>
      </c>
      <c r="BV58" s="24">
        <f t="shared" si="1"/>
        <v>7.8240460108562919</v>
      </c>
      <c r="BW58" s="8">
        <f t="shared" si="9"/>
        <v>4</v>
      </c>
      <c r="BX58" s="8">
        <f t="shared" si="10"/>
        <v>16</v>
      </c>
      <c r="BY58" s="23">
        <f t="shared" si="11"/>
        <v>2.8110842932330122</v>
      </c>
      <c r="BZ58" s="38">
        <f t="shared" si="12"/>
        <v>1</v>
      </c>
      <c r="CL58" s="24">
        <f t="shared" si="2"/>
        <v>7.8240460108562919</v>
      </c>
      <c r="CM58" s="8">
        <f t="shared" si="13"/>
        <v>0</v>
      </c>
      <c r="CN58" s="8">
        <f t="shared" si="14"/>
        <v>0</v>
      </c>
      <c r="CO58" s="8">
        <f t="shared" si="15"/>
        <v>0</v>
      </c>
      <c r="CP58" s="23">
        <f t="shared" si="16"/>
        <v>2.8110842932330122</v>
      </c>
      <c r="CQ58" s="38">
        <f t="shared" si="17"/>
        <v>1</v>
      </c>
      <c r="DC58" s="24">
        <f t="shared" si="18"/>
        <v>7.8240460108562919</v>
      </c>
      <c r="DD58" s="8">
        <f t="shared" si="19"/>
        <v>0</v>
      </c>
      <c r="DE58" s="8">
        <f t="shared" si="20"/>
        <v>0</v>
      </c>
      <c r="DF58" s="8">
        <f t="shared" si="21"/>
        <v>0</v>
      </c>
      <c r="DG58" s="23">
        <f t="shared" si="22"/>
        <v>2.8110842932330122</v>
      </c>
      <c r="DH58" s="38">
        <f t="shared" si="23"/>
        <v>1</v>
      </c>
      <c r="DI58" s="8">
        <f t="shared" si="24"/>
        <v>0</v>
      </c>
      <c r="DU58" s="40">
        <f t="shared" si="25"/>
        <v>1</v>
      </c>
      <c r="DV58" s="42">
        <f t="shared" si="26"/>
        <v>2.5</v>
      </c>
      <c r="DW58" s="38">
        <f t="shared" si="27"/>
        <v>1</v>
      </c>
    </row>
    <row r="59" spans="1:127" x14ac:dyDescent="0.25">
      <c r="A59" s="25">
        <v>2000</v>
      </c>
      <c r="B59" s="26">
        <v>25.81662930552519</v>
      </c>
      <c r="C59">
        <v>32</v>
      </c>
      <c r="D59">
        <v>0</v>
      </c>
      <c r="E59">
        <v>1</v>
      </c>
      <c r="J59" s="7">
        <v>2000</v>
      </c>
      <c r="K59" s="8">
        <v>32</v>
      </c>
      <c r="L59" s="21">
        <v>25.81662930552519</v>
      </c>
      <c r="X59" s="7">
        <v>2000</v>
      </c>
      <c r="Y59" s="8">
        <v>32</v>
      </c>
      <c r="Z59" s="8">
        <f t="shared" si="3"/>
        <v>1024</v>
      </c>
      <c r="AA59" s="23">
        <f t="shared" si="4"/>
        <v>3.8734723583220963E-2</v>
      </c>
      <c r="AK59" s="27">
        <f t="shared" si="5"/>
        <v>2000</v>
      </c>
      <c r="AL59" s="8">
        <v>32</v>
      </c>
      <c r="AM59" s="8">
        <v>1024</v>
      </c>
      <c r="AN59" s="23">
        <v>3.2510188310223271</v>
      </c>
      <c r="AX59" s="24">
        <f t="shared" si="6"/>
        <v>7.6009024595420822</v>
      </c>
      <c r="AY59" s="8">
        <v>32</v>
      </c>
      <c r="AZ59" s="8">
        <f t="shared" si="7"/>
        <v>1024</v>
      </c>
      <c r="BA59" s="23">
        <f t="shared" si="28"/>
        <v>3.2510188310223271</v>
      </c>
      <c r="BK59" s="7">
        <v>2000</v>
      </c>
      <c r="BL59" s="32">
        <f t="shared" si="8"/>
        <v>0</v>
      </c>
      <c r="BV59" s="24">
        <f t="shared" si="1"/>
        <v>7.6009024595420822</v>
      </c>
      <c r="BW59" s="8">
        <f t="shared" si="9"/>
        <v>32</v>
      </c>
      <c r="BX59" s="8">
        <f t="shared" si="10"/>
        <v>1024</v>
      </c>
      <c r="BY59" s="23">
        <f t="shared" si="11"/>
        <v>3.2510188310223271</v>
      </c>
      <c r="BZ59" s="38">
        <f t="shared" si="12"/>
        <v>0</v>
      </c>
      <c r="CL59" s="24">
        <f t="shared" si="2"/>
        <v>7.6009024595420822</v>
      </c>
      <c r="CM59" s="8">
        <f t="shared" si="13"/>
        <v>0</v>
      </c>
      <c r="CN59" s="8">
        <f t="shared" si="14"/>
        <v>1</v>
      </c>
      <c r="CO59" s="8">
        <f t="shared" si="15"/>
        <v>0</v>
      </c>
      <c r="CP59" s="23">
        <f t="shared" si="16"/>
        <v>3.2510188310223271</v>
      </c>
      <c r="CQ59" s="38">
        <f t="shared" si="17"/>
        <v>0</v>
      </c>
      <c r="DC59" s="24">
        <f t="shared" si="18"/>
        <v>7.6009024595420822</v>
      </c>
      <c r="DD59" s="8">
        <f t="shared" si="19"/>
        <v>0</v>
      </c>
      <c r="DE59" s="8">
        <f t="shared" si="20"/>
        <v>1</v>
      </c>
      <c r="DF59" s="8">
        <f t="shared" si="21"/>
        <v>0</v>
      </c>
      <c r="DG59" s="23">
        <f t="shared" si="22"/>
        <v>3.2510188310223271</v>
      </c>
      <c r="DH59" s="38">
        <f t="shared" si="23"/>
        <v>0</v>
      </c>
      <c r="DI59" s="8">
        <f t="shared" si="24"/>
        <v>0</v>
      </c>
      <c r="DU59" s="40">
        <f t="shared" si="25"/>
        <v>1</v>
      </c>
      <c r="DV59" s="42">
        <f t="shared" si="26"/>
        <v>2</v>
      </c>
      <c r="DW59" s="38">
        <f t="shared" si="27"/>
        <v>0</v>
      </c>
    </row>
    <row r="60" spans="1:127" x14ac:dyDescent="0.25">
      <c r="A60" s="25">
        <v>1500</v>
      </c>
      <c r="B60" s="26">
        <v>82.658839490968759</v>
      </c>
      <c r="C60">
        <v>8</v>
      </c>
      <c r="D60">
        <v>1</v>
      </c>
      <c r="E60">
        <v>1</v>
      </c>
      <c r="J60" s="7">
        <v>1500</v>
      </c>
      <c r="K60" s="8">
        <v>8</v>
      </c>
      <c r="L60" s="21">
        <v>82.658839490968759</v>
      </c>
      <c r="X60" s="7">
        <v>1500</v>
      </c>
      <c r="Y60" s="8">
        <v>8</v>
      </c>
      <c r="Z60" s="8">
        <f t="shared" si="3"/>
        <v>64</v>
      </c>
      <c r="AA60" s="23">
        <f t="shared" si="4"/>
        <v>1.2097919667856687E-2</v>
      </c>
      <c r="AK60" s="27">
        <f t="shared" si="5"/>
        <v>1500</v>
      </c>
      <c r="AL60" s="8">
        <v>8</v>
      </c>
      <c r="AM60" s="8">
        <v>64</v>
      </c>
      <c r="AN60" s="23">
        <v>4.4147217694371088</v>
      </c>
      <c r="AX60" s="24">
        <f t="shared" si="6"/>
        <v>7.3132203870903014</v>
      </c>
      <c r="AY60" s="8">
        <v>8</v>
      </c>
      <c r="AZ60" s="8">
        <f t="shared" si="7"/>
        <v>64</v>
      </c>
      <c r="BA60" s="23">
        <f t="shared" si="28"/>
        <v>4.4147217694371088</v>
      </c>
      <c r="BK60" s="7">
        <v>1500</v>
      </c>
      <c r="BL60" s="32">
        <f t="shared" si="8"/>
        <v>1</v>
      </c>
      <c r="BV60" s="24">
        <f t="shared" si="1"/>
        <v>7.3132203870903014</v>
      </c>
      <c r="BW60" s="8">
        <f t="shared" si="9"/>
        <v>8</v>
      </c>
      <c r="BX60" s="8">
        <f t="shared" si="10"/>
        <v>64</v>
      </c>
      <c r="BY60" s="23">
        <f t="shared" si="11"/>
        <v>4.4147217694371088</v>
      </c>
      <c r="BZ60" s="38">
        <f t="shared" si="12"/>
        <v>1</v>
      </c>
      <c r="CL60" s="24">
        <f t="shared" si="2"/>
        <v>7.3132203870903014</v>
      </c>
      <c r="CM60" s="8">
        <f t="shared" si="13"/>
        <v>1</v>
      </c>
      <c r="CN60" s="8">
        <f t="shared" si="14"/>
        <v>0</v>
      </c>
      <c r="CO60" s="8">
        <f t="shared" si="15"/>
        <v>0</v>
      </c>
      <c r="CP60" s="23">
        <f t="shared" si="16"/>
        <v>4.4147217694371088</v>
      </c>
      <c r="CQ60" s="38">
        <f t="shared" si="17"/>
        <v>1</v>
      </c>
      <c r="DC60" s="24">
        <f t="shared" si="18"/>
        <v>7.3132203870903014</v>
      </c>
      <c r="DD60" s="8">
        <f t="shared" si="19"/>
        <v>1</v>
      </c>
      <c r="DE60" s="8">
        <f t="shared" si="20"/>
        <v>0</v>
      </c>
      <c r="DF60" s="8">
        <f t="shared" si="21"/>
        <v>0</v>
      </c>
      <c r="DG60" s="23">
        <f t="shared" si="22"/>
        <v>4.4147217694371088</v>
      </c>
      <c r="DH60" s="38">
        <f t="shared" si="23"/>
        <v>1</v>
      </c>
      <c r="DI60" s="8">
        <f t="shared" si="24"/>
        <v>0</v>
      </c>
      <c r="DU60" s="40">
        <f t="shared" si="25"/>
        <v>1</v>
      </c>
      <c r="DV60" s="42">
        <f t="shared" si="26"/>
        <v>1.5</v>
      </c>
      <c r="DW60" s="38">
        <f t="shared" si="27"/>
        <v>1</v>
      </c>
    </row>
    <row r="61" spans="1:127" x14ac:dyDescent="0.25">
      <c r="A61" s="25">
        <v>2500</v>
      </c>
      <c r="B61" s="26">
        <v>87.433208446238396</v>
      </c>
      <c r="C61">
        <v>13</v>
      </c>
      <c r="D61">
        <v>1</v>
      </c>
      <c r="E61">
        <v>1</v>
      </c>
      <c r="J61" s="7">
        <v>2500</v>
      </c>
      <c r="K61" s="8">
        <v>13</v>
      </c>
      <c r="L61" s="21">
        <v>87.433208446238396</v>
      </c>
      <c r="X61" s="7">
        <v>2500</v>
      </c>
      <c r="Y61" s="8">
        <v>13</v>
      </c>
      <c r="Z61" s="8">
        <f t="shared" si="3"/>
        <v>169</v>
      </c>
      <c r="AA61" s="23">
        <f t="shared" si="4"/>
        <v>1.1437301887587572E-2</v>
      </c>
      <c r="AK61" s="27">
        <f t="shared" si="5"/>
        <v>2500</v>
      </c>
      <c r="AL61" s="8">
        <v>13</v>
      </c>
      <c r="AM61" s="8">
        <v>169</v>
      </c>
      <c r="AN61" s="23">
        <v>4.4708751698343319</v>
      </c>
      <c r="AX61" s="24">
        <f t="shared" si="6"/>
        <v>7.8240460108562919</v>
      </c>
      <c r="AY61" s="8">
        <v>13</v>
      </c>
      <c r="AZ61" s="8">
        <f t="shared" si="7"/>
        <v>169</v>
      </c>
      <c r="BA61" s="23">
        <f t="shared" si="28"/>
        <v>4.4708751698343319</v>
      </c>
      <c r="BK61" s="7">
        <v>2500</v>
      </c>
      <c r="BL61" s="32">
        <f t="shared" si="8"/>
        <v>1</v>
      </c>
      <c r="BV61" s="24">
        <f t="shared" si="1"/>
        <v>7.8240460108562919</v>
      </c>
      <c r="BW61" s="8">
        <f t="shared" si="9"/>
        <v>13</v>
      </c>
      <c r="BX61" s="8">
        <f t="shared" si="10"/>
        <v>169</v>
      </c>
      <c r="BY61" s="23">
        <f t="shared" si="11"/>
        <v>4.4708751698343319</v>
      </c>
      <c r="BZ61" s="38">
        <f t="shared" si="12"/>
        <v>1</v>
      </c>
      <c r="CL61" s="24">
        <f t="shared" si="2"/>
        <v>7.8240460108562919</v>
      </c>
      <c r="CM61" s="8">
        <f t="shared" si="13"/>
        <v>1</v>
      </c>
      <c r="CN61" s="8">
        <f t="shared" si="14"/>
        <v>0</v>
      </c>
      <c r="CO61" s="8">
        <f t="shared" si="15"/>
        <v>0</v>
      </c>
      <c r="CP61" s="23">
        <f t="shared" si="16"/>
        <v>4.4708751698343319</v>
      </c>
      <c r="CQ61" s="38">
        <f t="shared" si="17"/>
        <v>1</v>
      </c>
      <c r="DC61" s="24">
        <f t="shared" si="18"/>
        <v>7.8240460108562919</v>
      </c>
      <c r="DD61" s="8">
        <f t="shared" si="19"/>
        <v>1</v>
      </c>
      <c r="DE61" s="8">
        <f t="shared" si="20"/>
        <v>0</v>
      </c>
      <c r="DF61" s="8">
        <f t="shared" si="21"/>
        <v>0</v>
      </c>
      <c r="DG61" s="23">
        <f t="shared" si="22"/>
        <v>4.4708751698343319</v>
      </c>
      <c r="DH61" s="38">
        <f t="shared" si="23"/>
        <v>1</v>
      </c>
      <c r="DI61" s="8">
        <f t="shared" si="24"/>
        <v>0</v>
      </c>
      <c r="DU61" s="40">
        <f t="shared" si="25"/>
        <v>1</v>
      </c>
      <c r="DV61" s="42">
        <f t="shared" si="26"/>
        <v>2.5</v>
      </c>
      <c r="DW61" s="38">
        <f t="shared" si="27"/>
        <v>1</v>
      </c>
    </row>
    <row r="62" spans="1:127" x14ac:dyDescent="0.25">
      <c r="A62" s="25">
        <v>1000</v>
      </c>
      <c r="B62" s="26">
        <v>125.53740212017443</v>
      </c>
      <c r="C62">
        <v>27</v>
      </c>
      <c r="D62">
        <v>0</v>
      </c>
      <c r="E62">
        <v>1</v>
      </c>
      <c r="J62" s="7">
        <v>1000</v>
      </c>
      <c r="K62" s="8">
        <v>27</v>
      </c>
      <c r="L62" s="21">
        <v>125.53740212017443</v>
      </c>
      <c r="X62" s="7">
        <v>1000</v>
      </c>
      <c r="Y62" s="8">
        <v>27</v>
      </c>
      <c r="Z62" s="8">
        <f t="shared" si="3"/>
        <v>729</v>
      </c>
      <c r="AA62" s="23">
        <f t="shared" si="4"/>
        <v>7.9657534974534525E-3</v>
      </c>
      <c r="AK62" s="27">
        <f t="shared" si="5"/>
        <v>1000</v>
      </c>
      <c r="AL62" s="8">
        <v>27</v>
      </c>
      <c r="AM62" s="8">
        <v>729</v>
      </c>
      <c r="AN62" s="23">
        <v>4.8326037390331988</v>
      </c>
      <c r="AX62" s="24">
        <f t="shared" si="6"/>
        <v>6.9077552789821368</v>
      </c>
      <c r="AY62" s="8">
        <v>27</v>
      </c>
      <c r="AZ62" s="8">
        <f t="shared" si="7"/>
        <v>729</v>
      </c>
      <c r="BA62" s="23">
        <f t="shared" si="28"/>
        <v>4.8326037390331988</v>
      </c>
      <c r="BK62" s="7">
        <v>1000</v>
      </c>
      <c r="BL62" s="32">
        <f t="shared" si="8"/>
        <v>0</v>
      </c>
      <c r="BV62" s="24">
        <f t="shared" si="1"/>
        <v>6.9077552789821368</v>
      </c>
      <c r="BW62" s="8">
        <f t="shared" si="9"/>
        <v>27</v>
      </c>
      <c r="BX62" s="8">
        <f t="shared" si="10"/>
        <v>729</v>
      </c>
      <c r="BY62" s="23">
        <f t="shared" si="11"/>
        <v>4.8326037390331988</v>
      </c>
      <c r="BZ62" s="38">
        <f t="shared" si="12"/>
        <v>0</v>
      </c>
      <c r="CL62" s="24">
        <f t="shared" si="2"/>
        <v>6.9077552789821368</v>
      </c>
      <c r="CM62" s="8">
        <f t="shared" si="13"/>
        <v>0</v>
      </c>
      <c r="CN62" s="8">
        <f t="shared" si="14"/>
        <v>1</v>
      </c>
      <c r="CO62" s="8">
        <f t="shared" si="15"/>
        <v>0</v>
      </c>
      <c r="CP62" s="23">
        <f t="shared" si="16"/>
        <v>4.8326037390331988</v>
      </c>
      <c r="CQ62" s="38">
        <f t="shared" si="17"/>
        <v>0</v>
      </c>
      <c r="DC62" s="24">
        <f t="shared" si="18"/>
        <v>6.9077552789821368</v>
      </c>
      <c r="DD62" s="8">
        <f t="shared" si="19"/>
        <v>0</v>
      </c>
      <c r="DE62" s="8">
        <f t="shared" si="20"/>
        <v>1</v>
      </c>
      <c r="DF62" s="8">
        <f t="shared" si="21"/>
        <v>0</v>
      </c>
      <c r="DG62" s="23">
        <f t="shared" si="22"/>
        <v>4.8326037390331988</v>
      </c>
      <c r="DH62" s="38">
        <f t="shared" si="23"/>
        <v>0</v>
      </c>
      <c r="DI62" s="8">
        <f t="shared" si="24"/>
        <v>0</v>
      </c>
      <c r="DU62" s="40">
        <f t="shared" si="25"/>
        <v>1</v>
      </c>
      <c r="DV62" s="42">
        <f t="shared" si="26"/>
        <v>1</v>
      </c>
      <c r="DW62" s="38">
        <f t="shared" si="27"/>
        <v>0</v>
      </c>
    </row>
    <row r="63" spans="1:127" x14ac:dyDescent="0.25">
      <c r="A63" s="25">
        <v>1500</v>
      </c>
      <c r="B63" s="26">
        <v>30.677296021030482</v>
      </c>
      <c r="C63">
        <v>29</v>
      </c>
      <c r="D63">
        <v>1</v>
      </c>
      <c r="E63">
        <v>0</v>
      </c>
      <c r="J63" s="7">
        <v>1500</v>
      </c>
      <c r="K63" s="8">
        <v>29</v>
      </c>
      <c r="L63" s="21">
        <v>30.677296021030482</v>
      </c>
      <c r="X63" s="7">
        <v>1500</v>
      </c>
      <c r="Y63" s="8">
        <v>29</v>
      </c>
      <c r="Z63" s="8">
        <f t="shared" si="3"/>
        <v>841</v>
      </c>
      <c r="AA63" s="23">
        <f t="shared" si="4"/>
        <v>3.2597397088532869E-2</v>
      </c>
      <c r="AK63" s="27">
        <f t="shared" si="5"/>
        <v>1500</v>
      </c>
      <c r="AL63" s="8">
        <v>29</v>
      </c>
      <c r="AM63" s="8">
        <v>841</v>
      </c>
      <c r="AN63" s="23">
        <v>3.4235228377072047</v>
      </c>
      <c r="AX63" s="24">
        <f t="shared" si="6"/>
        <v>7.3132203870903014</v>
      </c>
      <c r="AY63" s="8">
        <v>29</v>
      </c>
      <c r="AZ63" s="8">
        <f t="shared" si="7"/>
        <v>841</v>
      </c>
      <c r="BA63" s="23">
        <f t="shared" si="28"/>
        <v>3.4235228377072047</v>
      </c>
      <c r="BK63" s="7">
        <v>1500</v>
      </c>
      <c r="BL63" s="32">
        <f t="shared" si="8"/>
        <v>1</v>
      </c>
      <c r="BV63" s="24">
        <f t="shared" si="1"/>
        <v>7.3132203870903014</v>
      </c>
      <c r="BW63" s="8">
        <f t="shared" si="9"/>
        <v>29</v>
      </c>
      <c r="BX63" s="8">
        <f t="shared" si="10"/>
        <v>841</v>
      </c>
      <c r="BY63" s="23">
        <f t="shared" si="11"/>
        <v>3.4235228377072047</v>
      </c>
      <c r="BZ63" s="38">
        <f t="shared" si="12"/>
        <v>1</v>
      </c>
      <c r="CL63" s="24">
        <f t="shared" si="2"/>
        <v>7.3132203870903014</v>
      </c>
      <c r="CM63" s="8">
        <f t="shared" si="13"/>
        <v>0</v>
      </c>
      <c r="CN63" s="8">
        <f t="shared" si="14"/>
        <v>1</v>
      </c>
      <c r="CO63" s="8">
        <f t="shared" si="15"/>
        <v>0</v>
      </c>
      <c r="CP63" s="23">
        <f t="shared" si="16"/>
        <v>3.4235228377072047</v>
      </c>
      <c r="CQ63" s="38">
        <f t="shared" si="17"/>
        <v>1</v>
      </c>
      <c r="DC63" s="24">
        <f t="shared" si="18"/>
        <v>7.3132203870903014</v>
      </c>
      <c r="DD63" s="8">
        <f t="shared" si="19"/>
        <v>0</v>
      </c>
      <c r="DE63" s="8">
        <f t="shared" si="20"/>
        <v>1</v>
      </c>
      <c r="DF63" s="8">
        <f t="shared" si="21"/>
        <v>0</v>
      </c>
      <c r="DG63" s="23">
        <f t="shared" si="22"/>
        <v>3.4235228377072047</v>
      </c>
      <c r="DH63" s="38">
        <f t="shared" si="23"/>
        <v>1</v>
      </c>
      <c r="DI63" s="8">
        <f t="shared" si="24"/>
        <v>0</v>
      </c>
      <c r="DU63" s="40">
        <f t="shared" si="25"/>
        <v>0</v>
      </c>
      <c r="DV63" s="42">
        <f t="shared" si="26"/>
        <v>1.5</v>
      </c>
      <c r="DW63" s="38">
        <f t="shared" si="27"/>
        <v>1</v>
      </c>
    </row>
    <row r="64" spans="1:127" x14ac:dyDescent="0.25">
      <c r="A64" s="25">
        <v>1500</v>
      </c>
      <c r="B64" s="26">
        <v>293.63347803906396</v>
      </c>
      <c r="C64">
        <v>28</v>
      </c>
      <c r="D64">
        <v>1</v>
      </c>
      <c r="E64">
        <v>1</v>
      </c>
      <c r="J64" s="7">
        <v>1500</v>
      </c>
      <c r="K64" s="8">
        <v>28</v>
      </c>
      <c r="L64" s="21">
        <v>293.63347803906396</v>
      </c>
      <c r="X64" s="7">
        <v>1500</v>
      </c>
      <c r="Y64" s="8">
        <v>28</v>
      </c>
      <c r="Z64" s="8">
        <f t="shared" si="3"/>
        <v>784</v>
      </c>
      <c r="AA64" s="23">
        <f t="shared" si="4"/>
        <v>3.4056062226901916E-3</v>
      </c>
      <c r="AK64" s="27">
        <f t="shared" si="5"/>
        <v>1500</v>
      </c>
      <c r="AL64" s="8">
        <v>28</v>
      </c>
      <c r="AM64" s="8">
        <v>784</v>
      </c>
      <c r="AN64" s="23">
        <v>5.6823323162584982</v>
      </c>
      <c r="AX64" s="24">
        <f t="shared" si="6"/>
        <v>7.3132203870903014</v>
      </c>
      <c r="AY64" s="8">
        <v>28</v>
      </c>
      <c r="AZ64" s="8">
        <f t="shared" si="7"/>
        <v>784</v>
      </c>
      <c r="BA64" s="23">
        <f t="shared" si="28"/>
        <v>5.6823323162584982</v>
      </c>
      <c r="BK64" s="7">
        <v>1500</v>
      </c>
      <c r="BL64" s="32">
        <f t="shared" si="8"/>
        <v>1</v>
      </c>
      <c r="BV64" s="24">
        <f t="shared" si="1"/>
        <v>7.3132203870903014</v>
      </c>
      <c r="BW64" s="8">
        <f t="shared" si="9"/>
        <v>28</v>
      </c>
      <c r="BX64" s="8">
        <f t="shared" si="10"/>
        <v>784</v>
      </c>
      <c r="BY64" s="23">
        <f t="shared" si="11"/>
        <v>5.6823323162584982</v>
      </c>
      <c r="BZ64" s="38">
        <f t="shared" si="12"/>
        <v>1</v>
      </c>
      <c r="CL64" s="24">
        <f t="shared" si="2"/>
        <v>7.3132203870903014</v>
      </c>
      <c r="CM64" s="8">
        <f t="shared" si="13"/>
        <v>0</v>
      </c>
      <c r="CN64" s="8">
        <f t="shared" si="14"/>
        <v>1</v>
      </c>
      <c r="CO64" s="8">
        <f t="shared" si="15"/>
        <v>0</v>
      </c>
      <c r="CP64" s="23">
        <f t="shared" si="16"/>
        <v>5.6823323162584982</v>
      </c>
      <c r="CQ64" s="38">
        <f t="shared" si="17"/>
        <v>1</v>
      </c>
      <c r="DC64" s="24">
        <f t="shared" si="18"/>
        <v>7.3132203870903014</v>
      </c>
      <c r="DD64" s="8">
        <f t="shared" si="19"/>
        <v>0</v>
      </c>
      <c r="DE64" s="8">
        <f t="shared" si="20"/>
        <v>1</v>
      </c>
      <c r="DF64" s="8">
        <f t="shared" si="21"/>
        <v>0</v>
      </c>
      <c r="DG64" s="23">
        <f t="shared" si="22"/>
        <v>5.6823323162584982</v>
      </c>
      <c r="DH64" s="38">
        <f t="shared" si="23"/>
        <v>1</v>
      </c>
      <c r="DI64" s="8">
        <f t="shared" si="24"/>
        <v>0</v>
      </c>
      <c r="DU64" s="40">
        <f t="shared" si="25"/>
        <v>1</v>
      </c>
      <c r="DV64" s="42">
        <f t="shared" si="26"/>
        <v>1.5</v>
      </c>
      <c r="DW64" s="38">
        <f t="shared" si="27"/>
        <v>1</v>
      </c>
    </row>
    <row r="65" spans="1:127" x14ac:dyDescent="0.25">
      <c r="A65" s="25">
        <v>1500</v>
      </c>
      <c r="B65" s="26">
        <v>13.246930788755751</v>
      </c>
      <c r="C65">
        <v>24</v>
      </c>
      <c r="D65">
        <v>0</v>
      </c>
      <c r="E65">
        <v>1</v>
      </c>
      <c r="J65" s="7">
        <v>1500</v>
      </c>
      <c r="K65" s="8">
        <v>24</v>
      </c>
      <c r="L65" s="21">
        <v>13.246930788755751</v>
      </c>
      <c r="X65" s="7">
        <v>1500</v>
      </c>
      <c r="Y65" s="8">
        <v>24</v>
      </c>
      <c r="Z65" s="8">
        <f t="shared" si="3"/>
        <v>576</v>
      </c>
      <c r="AA65" s="23">
        <f t="shared" si="4"/>
        <v>7.5489184321006583E-2</v>
      </c>
      <c r="AK65" s="27">
        <f t="shared" si="5"/>
        <v>1500</v>
      </c>
      <c r="AL65" s="8">
        <v>24</v>
      </c>
      <c r="AM65" s="8">
        <v>576</v>
      </c>
      <c r="AN65" s="23">
        <v>2.583765887015399</v>
      </c>
      <c r="AX65" s="24">
        <f t="shared" si="6"/>
        <v>7.3132203870903014</v>
      </c>
      <c r="AY65" s="8">
        <v>24</v>
      </c>
      <c r="AZ65" s="8">
        <f t="shared" si="7"/>
        <v>576</v>
      </c>
      <c r="BA65" s="23">
        <f t="shared" si="28"/>
        <v>2.583765887015399</v>
      </c>
      <c r="BK65" s="7">
        <v>1500</v>
      </c>
      <c r="BL65" s="32">
        <f t="shared" si="8"/>
        <v>0</v>
      </c>
      <c r="BV65" s="24">
        <f t="shared" si="1"/>
        <v>7.3132203870903014</v>
      </c>
      <c r="BW65" s="8">
        <f t="shared" si="9"/>
        <v>24</v>
      </c>
      <c r="BX65" s="8">
        <f t="shared" si="10"/>
        <v>576</v>
      </c>
      <c r="BY65" s="23">
        <f t="shared" si="11"/>
        <v>2.583765887015399</v>
      </c>
      <c r="BZ65" s="38">
        <f t="shared" si="12"/>
        <v>0</v>
      </c>
      <c r="CL65" s="24">
        <f t="shared" si="2"/>
        <v>7.3132203870903014</v>
      </c>
      <c r="CM65" s="8">
        <f t="shared" si="13"/>
        <v>0</v>
      </c>
      <c r="CN65" s="8">
        <f t="shared" si="14"/>
        <v>1</v>
      </c>
      <c r="CO65" s="8">
        <f t="shared" si="15"/>
        <v>0</v>
      </c>
      <c r="CP65" s="23">
        <f t="shared" si="16"/>
        <v>2.583765887015399</v>
      </c>
      <c r="CQ65" s="38">
        <f t="shared" si="17"/>
        <v>0</v>
      </c>
      <c r="DC65" s="24">
        <f t="shared" si="18"/>
        <v>7.3132203870903014</v>
      </c>
      <c r="DD65" s="8">
        <f t="shared" si="19"/>
        <v>0</v>
      </c>
      <c r="DE65" s="8">
        <f t="shared" si="20"/>
        <v>1</v>
      </c>
      <c r="DF65" s="8">
        <f t="shared" si="21"/>
        <v>0</v>
      </c>
      <c r="DG65" s="23">
        <f t="shared" si="22"/>
        <v>2.583765887015399</v>
      </c>
      <c r="DH65" s="38">
        <f t="shared" si="23"/>
        <v>0</v>
      </c>
      <c r="DI65" s="8">
        <f t="shared" si="24"/>
        <v>0</v>
      </c>
      <c r="DU65" s="40">
        <f t="shared" si="25"/>
        <v>1</v>
      </c>
      <c r="DV65" s="42">
        <f t="shared" si="26"/>
        <v>1.5</v>
      </c>
      <c r="DW65" s="38">
        <f t="shared" si="27"/>
        <v>0</v>
      </c>
    </row>
    <row r="66" spans="1:127" x14ac:dyDescent="0.25">
      <c r="A66" s="25">
        <v>2000</v>
      </c>
      <c r="B66" s="26">
        <v>9.2163460593003794</v>
      </c>
      <c r="C66">
        <v>32</v>
      </c>
      <c r="D66">
        <v>1</v>
      </c>
      <c r="E66">
        <v>1</v>
      </c>
      <c r="J66" s="7">
        <v>2000</v>
      </c>
      <c r="K66" s="8">
        <v>32</v>
      </c>
      <c r="L66" s="21">
        <v>9.2163460593003794</v>
      </c>
      <c r="X66" s="7">
        <v>2000</v>
      </c>
      <c r="Y66" s="8">
        <v>32</v>
      </c>
      <c r="Z66" s="8">
        <f t="shared" si="3"/>
        <v>1024</v>
      </c>
      <c r="AA66" s="23">
        <f t="shared" si="4"/>
        <v>0.10850287017932472</v>
      </c>
      <c r="AK66" s="27">
        <f t="shared" si="5"/>
        <v>2000</v>
      </c>
      <c r="AL66" s="8">
        <v>32</v>
      </c>
      <c r="AM66" s="8">
        <v>1024</v>
      </c>
      <c r="AN66" s="23">
        <v>2.2209786530858389</v>
      </c>
      <c r="AX66" s="24">
        <f t="shared" si="6"/>
        <v>7.6009024595420822</v>
      </c>
      <c r="AY66" s="8">
        <v>32</v>
      </c>
      <c r="AZ66" s="8">
        <f t="shared" si="7"/>
        <v>1024</v>
      </c>
      <c r="BA66" s="23">
        <f t="shared" si="28"/>
        <v>2.2209786530858389</v>
      </c>
      <c r="BK66" s="7">
        <v>2000</v>
      </c>
      <c r="BL66" s="32">
        <f t="shared" si="8"/>
        <v>1</v>
      </c>
      <c r="BV66" s="24">
        <f t="shared" si="1"/>
        <v>7.6009024595420822</v>
      </c>
      <c r="BW66" s="8">
        <f t="shared" si="9"/>
        <v>32</v>
      </c>
      <c r="BX66" s="8">
        <f t="shared" si="10"/>
        <v>1024</v>
      </c>
      <c r="BY66" s="23">
        <f t="shared" si="11"/>
        <v>2.2209786530858389</v>
      </c>
      <c r="BZ66" s="38">
        <f t="shared" si="12"/>
        <v>1</v>
      </c>
      <c r="CL66" s="24">
        <f t="shared" si="2"/>
        <v>7.6009024595420822</v>
      </c>
      <c r="CM66" s="8">
        <f t="shared" si="13"/>
        <v>0</v>
      </c>
      <c r="CN66" s="8">
        <f t="shared" si="14"/>
        <v>1</v>
      </c>
      <c r="CO66" s="8">
        <f t="shared" si="15"/>
        <v>0</v>
      </c>
      <c r="CP66" s="23">
        <f t="shared" si="16"/>
        <v>2.2209786530858389</v>
      </c>
      <c r="CQ66" s="38">
        <f t="shared" si="17"/>
        <v>1</v>
      </c>
      <c r="DC66" s="24">
        <f t="shared" si="18"/>
        <v>7.6009024595420822</v>
      </c>
      <c r="DD66" s="8">
        <f t="shared" si="19"/>
        <v>0</v>
      </c>
      <c r="DE66" s="8">
        <f t="shared" si="20"/>
        <v>1</v>
      </c>
      <c r="DF66" s="8">
        <f t="shared" si="21"/>
        <v>0</v>
      </c>
      <c r="DG66" s="23">
        <f t="shared" si="22"/>
        <v>2.2209786530858389</v>
      </c>
      <c r="DH66" s="38">
        <f t="shared" si="23"/>
        <v>1</v>
      </c>
      <c r="DI66" s="8">
        <f t="shared" si="24"/>
        <v>0</v>
      </c>
      <c r="DU66" s="40">
        <f t="shared" si="25"/>
        <v>1</v>
      </c>
      <c r="DV66" s="42">
        <f t="shared" si="26"/>
        <v>2</v>
      </c>
      <c r="DW66" s="38">
        <f t="shared" si="27"/>
        <v>1</v>
      </c>
    </row>
    <row r="67" spans="1:127" x14ac:dyDescent="0.25">
      <c r="A67" s="25">
        <v>7000</v>
      </c>
      <c r="B67" s="26">
        <v>39.262498737778486</v>
      </c>
      <c r="C67">
        <v>8</v>
      </c>
      <c r="D67">
        <v>1</v>
      </c>
      <c r="E67">
        <v>1</v>
      </c>
      <c r="J67" s="7">
        <v>7000</v>
      </c>
      <c r="K67" s="8">
        <v>8</v>
      </c>
      <c r="L67" s="21">
        <v>39.262498737778486</v>
      </c>
      <c r="X67" s="7">
        <v>7000</v>
      </c>
      <c r="Y67" s="8">
        <v>8</v>
      </c>
      <c r="Z67" s="8">
        <f t="shared" si="3"/>
        <v>64</v>
      </c>
      <c r="AA67" s="23">
        <f t="shared" si="4"/>
        <v>2.5469596488972242E-2</v>
      </c>
      <c r="AK67" s="27">
        <f t="shared" si="5"/>
        <v>7000</v>
      </c>
      <c r="AL67" s="8">
        <v>8</v>
      </c>
      <c r="AM67" s="8">
        <v>64</v>
      </c>
      <c r="AN67" s="23">
        <v>3.6702698327164929</v>
      </c>
      <c r="AX67" s="24">
        <f t="shared" si="6"/>
        <v>8.8536654280374503</v>
      </c>
      <c r="AY67" s="8">
        <v>8</v>
      </c>
      <c r="AZ67" s="8">
        <f t="shared" si="7"/>
        <v>64</v>
      </c>
      <c r="BA67" s="23">
        <f t="shared" si="28"/>
        <v>3.6702698327164929</v>
      </c>
      <c r="BK67" s="7">
        <v>7000</v>
      </c>
      <c r="BL67" s="32">
        <f t="shared" si="8"/>
        <v>1</v>
      </c>
      <c r="BV67" s="24">
        <f t="shared" si="1"/>
        <v>8.8536654280374503</v>
      </c>
      <c r="BW67" s="8">
        <f t="shared" si="9"/>
        <v>8</v>
      </c>
      <c r="BX67" s="8">
        <f t="shared" si="10"/>
        <v>64</v>
      </c>
      <c r="BY67" s="23">
        <f t="shared" si="11"/>
        <v>3.6702698327164929</v>
      </c>
      <c r="BZ67" s="38">
        <f t="shared" si="12"/>
        <v>1</v>
      </c>
      <c r="CL67" s="24">
        <f t="shared" si="2"/>
        <v>8.8536654280374503</v>
      </c>
      <c r="CM67" s="8">
        <f t="shared" si="13"/>
        <v>1</v>
      </c>
      <c r="CN67" s="8">
        <f t="shared" si="14"/>
        <v>0</v>
      </c>
      <c r="CO67" s="8">
        <f t="shared" si="15"/>
        <v>0</v>
      </c>
      <c r="CP67" s="23">
        <f t="shared" si="16"/>
        <v>3.6702698327164929</v>
      </c>
      <c r="CQ67" s="38">
        <f t="shared" si="17"/>
        <v>1</v>
      </c>
      <c r="DC67" s="24">
        <f t="shared" si="18"/>
        <v>8.8536654280374503</v>
      </c>
      <c r="DD67" s="8">
        <f t="shared" si="19"/>
        <v>1</v>
      </c>
      <c r="DE67" s="8">
        <f t="shared" si="20"/>
        <v>0</v>
      </c>
      <c r="DF67" s="8">
        <f t="shared" si="21"/>
        <v>0</v>
      </c>
      <c r="DG67" s="23">
        <f t="shared" si="22"/>
        <v>3.6702698327164929</v>
      </c>
      <c r="DH67" s="38">
        <f t="shared" si="23"/>
        <v>1</v>
      </c>
      <c r="DI67" s="8">
        <f t="shared" si="24"/>
        <v>0</v>
      </c>
      <c r="DU67" s="40">
        <f t="shared" si="25"/>
        <v>1</v>
      </c>
      <c r="DV67" s="42">
        <f t="shared" si="26"/>
        <v>7</v>
      </c>
      <c r="DW67" s="38">
        <f t="shared" si="27"/>
        <v>1</v>
      </c>
    </row>
    <row r="68" spans="1:127" x14ac:dyDescent="0.25">
      <c r="A68" s="25">
        <v>8000</v>
      </c>
      <c r="B68" s="26">
        <v>27.301405318787001</v>
      </c>
      <c r="C68">
        <v>13</v>
      </c>
      <c r="D68">
        <v>1</v>
      </c>
      <c r="E68">
        <v>1</v>
      </c>
      <c r="J68" s="7">
        <v>8000</v>
      </c>
      <c r="K68" s="8">
        <v>13</v>
      </c>
      <c r="L68" s="21">
        <v>27.301405318787001</v>
      </c>
      <c r="X68" s="7">
        <v>8000</v>
      </c>
      <c r="Y68" s="8">
        <v>13</v>
      </c>
      <c r="Z68" s="8">
        <f t="shared" si="3"/>
        <v>169</v>
      </c>
      <c r="AA68" s="23">
        <f t="shared" si="4"/>
        <v>3.6628151127146076E-2</v>
      </c>
      <c r="AK68" s="27">
        <f t="shared" si="5"/>
        <v>8000</v>
      </c>
      <c r="AL68" s="8">
        <v>13</v>
      </c>
      <c r="AM68" s="8">
        <v>169</v>
      </c>
      <c r="AN68" s="23">
        <v>3.3069381777446698</v>
      </c>
      <c r="AX68" s="24">
        <f t="shared" si="6"/>
        <v>8.987196820661973</v>
      </c>
      <c r="AY68" s="8">
        <v>13</v>
      </c>
      <c r="AZ68" s="8">
        <f t="shared" si="7"/>
        <v>169</v>
      </c>
      <c r="BA68" s="23">
        <f t="shared" si="28"/>
        <v>3.3069381777446698</v>
      </c>
      <c r="BK68" s="7">
        <v>8000</v>
      </c>
      <c r="BL68" s="32">
        <f t="shared" si="8"/>
        <v>1</v>
      </c>
      <c r="BV68" s="24">
        <f t="shared" si="1"/>
        <v>8.987196820661973</v>
      </c>
      <c r="BW68" s="8">
        <f t="shared" si="9"/>
        <v>13</v>
      </c>
      <c r="BX68" s="8">
        <f t="shared" si="10"/>
        <v>169</v>
      </c>
      <c r="BY68" s="23">
        <f t="shared" si="11"/>
        <v>3.3069381777446698</v>
      </c>
      <c r="BZ68" s="38">
        <f t="shared" si="12"/>
        <v>1</v>
      </c>
      <c r="CL68" s="24">
        <f t="shared" si="2"/>
        <v>8.987196820661973</v>
      </c>
      <c r="CM68" s="8">
        <f t="shared" si="13"/>
        <v>1</v>
      </c>
      <c r="CN68" s="8">
        <f t="shared" si="14"/>
        <v>0</v>
      </c>
      <c r="CO68" s="8">
        <f t="shared" si="15"/>
        <v>0</v>
      </c>
      <c r="CP68" s="23">
        <f t="shared" si="16"/>
        <v>3.3069381777446698</v>
      </c>
      <c r="CQ68" s="38">
        <f t="shared" si="17"/>
        <v>1</v>
      </c>
      <c r="DC68" s="24">
        <f t="shared" si="18"/>
        <v>8.987196820661973</v>
      </c>
      <c r="DD68" s="8">
        <f t="shared" si="19"/>
        <v>1</v>
      </c>
      <c r="DE68" s="8">
        <f t="shared" si="20"/>
        <v>0</v>
      </c>
      <c r="DF68" s="8">
        <f t="shared" si="21"/>
        <v>0</v>
      </c>
      <c r="DG68" s="23">
        <f t="shared" si="22"/>
        <v>3.3069381777446698</v>
      </c>
      <c r="DH68" s="38">
        <f t="shared" si="23"/>
        <v>1</v>
      </c>
      <c r="DI68" s="8">
        <f t="shared" si="24"/>
        <v>0</v>
      </c>
      <c r="DU68" s="40">
        <f t="shared" si="25"/>
        <v>1</v>
      </c>
      <c r="DV68" s="42">
        <f t="shared" si="26"/>
        <v>8</v>
      </c>
      <c r="DW68" s="38">
        <f t="shared" si="27"/>
        <v>1</v>
      </c>
    </row>
    <row r="69" spans="1:127" x14ac:dyDescent="0.25">
      <c r="A69" s="25">
        <v>5000</v>
      </c>
      <c r="B69" s="26">
        <v>11.672078989774619</v>
      </c>
      <c r="C69">
        <v>15</v>
      </c>
      <c r="D69">
        <v>1</v>
      </c>
      <c r="E69">
        <v>1</v>
      </c>
      <c r="J69" s="7">
        <v>5000</v>
      </c>
      <c r="K69" s="8">
        <v>15</v>
      </c>
      <c r="L69" s="21">
        <v>11.672078989774619</v>
      </c>
      <c r="X69" s="7">
        <v>5000</v>
      </c>
      <c r="Y69" s="8">
        <v>15</v>
      </c>
      <c r="Z69" s="8">
        <f t="shared" ref="Z69:Z103" si="29">Y69^2</f>
        <v>225</v>
      </c>
      <c r="AA69" s="23">
        <f t="shared" ref="AA69:AA103" si="30">1/L69</f>
        <v>8.5674540146280273E-2</v>
      </c>
      <c r="AK69" s="27">
        <f t="shared" ref="AK69:AK103" si="31">A69</f>
        <v>5000</v>
      </c>
      <c r="AL69" s="8">
        <v>15</v>
      </c>
      <c r="AM69" s="8">
        <v>225</v>
      </c>
      <c r="AN69" s="23">
        <v>2.4571995786560001</v>
      </c>
      <c r="AX69" s="24">
        <f t="shared" ref="AX69:AX103" si="32">LN($A69)</f>
        <v>8.5171931914162382</v>
      </c>
      <c r="AY69" s="8">
        <v>15</v>
      </c>
      <c r="AZ69" s="8">
        <f t="shared" ref="AZ69:AZ103" si="33">AY69^2</f>
        <v>225</v>
      </c>
      <c r="BA69" s="23">
        <f t="shared" ref="BA69:BA103" si="34">LN(L69)</f>
        <v>2.4571995786560001</v>
      </c>
      <c r="BK69" s="7">
        <v>5000</v>
      </c>
      <c r="BL69" s="32">
        <f t="shared" ref="BL69:BL103" si="35">D69</f>
        <v>1</v>
      </c>
      <c r="BV69" s="24">
        <f t="shared" ref="BV69:BV103" si="36">LN($A69)</f>
        <v>8.5171931914162382</v>
      </c>
      <c r="BW69" s="8">
        <f t="shared" ref="BW69:BW103" si="37">$C69</f>
        <v>15</v>
      </c>
      <c r="BX69" s="8">
        <f t="shared" ref="BX69:BX103" si="38">BW69^2</f>
        <v>225</v>
      </c>
      <c r="BY69" s="23">
        <f t="shared" ref="BY69:BY103" si="39">LN($B69)</f>
        <v>2.4571995786560001</v>
      </c>
      <c r="BZ69" s="38">
        <f t="shared" ref="BZ69:BZ103" si="40">$D69</f>
        <v>1</v>
      </c>
      <c r="CL69" s="24">
        <f t="shared" ref="CL69:CL103" si="41">LN($A69)</f>
        <v>8.5171931914162382</v>
      </c>
      <c r="CM69" s="8">
        <f t="shared" ref="CM69:CM103" si="42">IF(AND($C69&lt;=15,$C69&gt;5),1,0)</f>
        <v>1</v>
      </c>
      <c r="CN69" s="8">
        <f t="shared" ref="CN69:CN103" si="43">IF(AND($C69&lt;=35,$C69&gt;15),1,0)</f>
        <v>0</v>
      </c>
      <c r="CO69" s="8">
        <f t="shared" ref="CO69:CO103" si="44">IF($C69&gt;35,1,0)</f>
        <v>0</v>
      </c>
      <c r="CP69" s="23">
        <f t="shared" ref="CP69:CP103" si="45">LN($B69)</f>
        <v>2.4571995786560001</v>
      </c>
      <c r="CQ69" s="38">
        <f t="shared" ref="CQ69:CQ103" si="46">$D69</f>
        <v>1</v>
      </c>
      <c r="DC69" s="24">
        <f t="shared" ref="DC69:DC103" si="47">LN($A69)</f>
        <v>8.5171931914162382</v>
      </c>
      <c r="DD69" s="8">
        <f t="shared" ref="DD69:DD103" si="48">IF(AND($C69&lt;=15,$C69&gt;5),1,0)</f>
        <v>1</v>
      </c>
      <c r="DE69" s="8">
        <f t="shared" ref="DE69:DE103" si="49">IF(AND($C69&lt;=35,$C69&gt;15),1,0)</f>
        <v>0</v>
      </c>
      <c r="DF69" s="8">
        <f t="shared" ref="DF69:DF103" si="50">IF($C69&gt;35,1,0)</f>
        <v>0</v>
      </c>
      <c r="DG69" s="23">
        <f t="shared" ref="DG69:DG103" si="51">LN($B69)</f>
        <v>2.4571995786560001</v>
      </c>
      <c r="DH69" s="38">
        <f t="shared" ref="DH69:DH103" si="52">$D69</f>
        <v>1</v>
      </c>
      <c r="DI69" s="8">
        <f t="shared" ref="DI69:DI103" si="53">DH69*DF69</f>
        <v>0</v>
      </c>
      <c r="DU69" s="40">
        <f t="shared" ref="DU69:DU103" si="54">E69</f>
        <v>1</v>
      </c>
      <c r="DV69" s="42">
        <f t="shared" ref="DV69:DV103" si="55">A69/1000</f>
        <v>5</v>
      </c>
      <c r="DW69" s="38">
        <f t="shared" ref="DW69:DW103" si="56">$D69</f>
        <v>1</v>
      </c>
    </row>
    <row r="70" spans="1:127" x14ac:dyDescent="0.25">
      <c r="A70" s="25">
        <v>10000</v>
      </c>
      <c r="B70" s="26">
        <v>1.0227575551126999</v>
      </c>
      <c r="C70">
        <v>1</v>
      </c>
      <c r="D70">
        <v>1</v>
      </c>
      <c r="E70">
        <v>0</v>
      </c>
      <c r="J70" s="7">
        <v>10000</v>
      </c>
      <c r="K70" s="8">
        <v>1</v>
      </c>
      <c r="L70" s="21">
        <v>1.0227575551126999</v>
      </c>
      <c r="X70" s="7">
        <v>10000</v>
      </c>
      <c r="Y70" s="8">
        <v>1</v>
      </c>
      <c r="Z70" s="8">
        <f t="shared" si="29"/>
        <v>1</v>
      </c>
      <c r="AA70" s="23">
        <f t="shared" si="30"/>
        <v>0.97774882717909406</v>
      </c>
      <c r="AK70" s="27">
        <f t="shared" si="31"/>
        <v>10000</v>
      </c>
      <c r="AL70" s="8">
        <v>1</v>
      </c>
      <c r="AM70" s="8">
        <v>1</v>
      </c>
      <c r="AN70" s="23">
        <v>2.2502464857236511E-2</v>
      </c>
      <c r="AX70" s="24">
        <f t="shared" si="32"/>
        <v>9.2103403719761836</v>
      </c>
      <c r="AY70" s="8">
        <v>1</v>
      </c>
      <c r="AZ70" s="8">
        <f t="shared" si="33"/>
        <v>1</v>
      </c>
      <c r="BA70" s="23">
        <f t="shared" si="34"/>
        <v>2.2502464857236511E-2</v>
      </c>
      <c r="BK70" s="7">
        <v>10000</v>
      </c>
      <c r="BL70" s="32">
        <f t="shared" si="35"/>
        <v>1</v>
      </c>
      <c r="BV70" s="24">
        <f t="shared" si="36"/>
        <v>9.2103403719761836</v>
      </c>
      <c r="BW70" s="8">
        <f t="shared" si="37"/>
        <v>1</v>
      </c>
      <c r="BX70" s="8">
        <f t="shared" si="38"/>
        <v>1</v>
      </c>
      <c r="BY70" s="23">
        <f t="shared" si="39"/>
        <v>2.2502464857236511E-2</v>
      </c>
      <c r="BZ70" s="38">
        <f t="shared" si="40"/>
        <v>1</v>
      </c>
      <c r="CL70" s="24">
        <f t="shared" si="41"/>
        <v>9.2103403719761836</v>
      </c>
      <c r="CM70" s="8">
        <f t="shared" si="42"/>
        <v>0</v>
      </c>
      <c r="CN70" s="8">
        <f t="shared" si="43"/>
        <v>0</v>
      </c>
      <c r="CO70" s="8">
        <f t="shared" si="44"/>
        <v>0</v>
      </c>
      <c r="CP70" s="23">
        <f t="shared" si="45"/>
        <v>2.2502464857236511E-2</v>
      </c>
      <c r="CQ70" s="38">
        <f t="shared" si="46"/>
        <v>1</v>
      </c>
      <c r="DC70" s="24">
        <f t="shared" si="47"/>
        <v>9.2103403719761836</v>
      </c>
      <c r="DD70" s="8">
        <f t="shared" si="48"/>
        <v>0</v>
      </c>
      <c r="DE70" s="8">
        <f t="shared" si="49"/>
        <v>0</v>
      </c>
      <c r="DF70" s="8">
        <f t="shared" si="50"/>
        <v>0</v>
      </c>
      <c r="DG70" s="23">
        <f t="shared" si="51"/>
        <v>2.2502464857236511E-2</v>
      </c>
      <c r="DH70" s="38">
        <f t="shared" si="52"/>
        <v>1</v>
      </c>
      <c r="DI70" s="8">
        <f t="shared" si="53"/>
        <v>0</v>
      </c>
      <c r="DU70" s="40">
        <f t="shared" si="54"/>
        <v>0</v>
      </c>
      <c r="DV70" s="42">
        <f t="shared" si="55"/>
        <v>10</v>
      </c>
      <c r="DW70" s="38">
        <f t="shared" si="56"/>
        <v>1</v>
      </c>
    </row>
    <row r="71" spans="1:127" x14ac:dyDescent="0.25">
      <c r="A71" s="25">
        <v>8000</v>
      </c>
      <c r="B71" s="26">
        <v>32.583392648908195</v>
      </c>
      <c r="C71">
        <v>32</v>
      </c>
      <c r="D71">
        <v>1</v>
      </c>
      <c r="E71">
        <v>1</v>
      </c>
      <c r="J71" s="7">
        <v>8000</v>
      </c>
      <c r="K71" s="8">
        <v>32</v>
      </c>
      <c r="L71" s="21">
        <v>32.583392648908195</v>
      </c>
      <c r="X71" s="7">
        <v>8000</v>
      </c>
      <c r="Y71" s="8">
        <v>32</v>
      </c>
      <c r="Z71" s="8">
        <f t="shared" si="29"/>
        <v>1024</v>
      </c>
      <c r="AA71" s="23">
        <f t="shared" si="30"/>
        <v>3.0690481214622936E-2</v>
      </c>
      <c r="AK71" s="27">
        <f t="shared" si="31"/>
        <v>8000</v>
      </c>
      <c r="AL71" s="8">
        <v>32</v>
      </c>
      <c r="AM71" s="8">
        <v>1024</v>
      </c>
      <c r="AN71" s="23">
        <v>3.4838027306225583</v>
      </c>
      <c r="AX71" s="24">
        <f t="shared" si="32"/>
        <v>8.987196820661973</v>
      </c>
      <c r="AY71" s="8">
        <v>32</v>
      </c>
      <c r="AZ71" s="8">
        <f t="shared" si="33"/>
        <v>1024</v>
      </c>
      <c r="BA71" s="23">
        <f t="shared" si="34"/>
        <v>3.4838027306225583</v>
      </c>
      <c r="BK71" s="7">
        <v>8000</v>
      </c>
      <c r="BL71" s="32">
        <f t="shared" si="35"/>
        <v>1</v>
      </c>
      <c r="BV71" s="24">
        <f t="shared" si="36"/>
        <v>8.987196820661973</v>
      </c>
      <c r="BW71" s="8">
        <f t="shared" si="37"/>
        <v>32</v>
      </c>
      <c r="BX71" s="8">
        <f t="shared" si="38"/>
        <v>1024</v>
      </c>
      <c r="BY71" s="23">
        <f t="shared" si="39"/>
        <v>3.4838027306225583</v>
      </c>
      <c r="BZ71" s="38">
        <f t="shared" si="40"/>
        <v>1</v>
      </c>
      <c r="CL71" s="24">
        <f t="shared" si="41"/>
        <v>8.987196820661973</v>
      </c>
      <c r="CM71" s="8">
        <f t="shared" si="42"/>
        <v>0</v>
      </c>
      <c r="CN71" s="8">
        <f t="shared" si="43"/>
        <v>1</v>
      </c>
      <c r="CO71" s="8">
        <f t="shared" si="44"/>
        <v>0</v>
      </c>
      <c r="CP71" s="23">
        <f t="shared" si="45"/>
        <v>3.4838027306225583</v>
      </c>
      <c r="CQ71" s="38">
        <f t="shared" si="46"/>
        <v>1</v>
      </c>
      <c r="DC71" s="24">
        <f t="shared" si="47"/>
        <v>8.987196820661973</v>
      </c>
      <c r="DD71" s="8">
        <f t="shared" si="48"/>
        <v>0</v>
      </c>
      <c r="DE71" s="8">
        <f t="shared" si="49"/>
        <v>1</v>
      </c>
      <c r="DF71" s="8">
        <f t="shared" si="50"/>
        <v>0</v>
      </c>
      <c r="DG71" s="23">
        <f t="shared" si="51"/>
        <v>3.4838027306225583</v>
      </c>
      <c r="DH71" s="38">
        <f t="shared" si="52"/>
        <v>1</v>
      </c>
      <c r="DI71" s="8">
        <f t="shared" si="53"/>
        <v>0</v>
      </c>
      <c r="DU71" s="40">
        <f t="shared" si="54"/>
        <v>1</v>
      </c>
      <c r="DV71" s="42">
        <f t="shared" si="55"/>
        <v>8</v>
      </c>
      <c r="DW71" s="38">
        <f t="shared" si="56"/>
        <v>1</v>
      </c>
    </row>
    <row r="72" spans="1:127" x14ac:dyDescent="0.25">
      <c r="A72" s="25">
        <v>5500</v>
      </c>
      <c r="B72" s="26">
        <v>33.634578091361647</v>
      </c>
      <c r="C72">
        <v>14</v>
      </c>
      <c r="D72">
        <v>1</v>
      </c>
      <c r="E72">
        <v>1</v>
      </c>
      <c r="J72" s="7">
        <v>5500</v>
      </c>
      <c r="K72" s="8">
        <v>14</v>
      </c>
      <c r="L72" s="21">
        <v>33.634578091361647</v>
      </c>
      <c r="X72" s="7">
        <v>5500</v>
      </c>
      <c r="Y72" s="8">
        <v>14</v>
      </c>
      <c r="Z72" s="8">
        <f t="shared" si="29"/>
        <v>196</v>
      </c>
      <c r="AA72" s="23">
        <f t="shared" si="30"/>
        <v>2.9731307979654117E-2</v>
      </c>
      <c r="AK72" s="27">
        <f t="shared" si="31"/>
        <v>5500</v>
      </c>
      <c r="AL72" s="8">
        <v>14</v>
      </c>
      <c r="AM72" s="8">
        <v>196</v>
      </c>
      <c r="AN72" s="23">
        <v>3.515554647660577</v>
      </c>
      <c r="AX72" s="24">
        <f t="shared" si="32"/>
        <v>8.6125033712205621</v>
      </c>
      <c r="AY72" s="8">
        <v>14</v>
      </c>
      <c r="AZ72" s="8">
        <f t="shared" si="33"/>
        <v>196</v>
      </c>
      <c r="BA72" s="23">
        <f t="shared" si="34"/>
        <v>3.515554647660577</v>
      </c>
      <c r="BK72" s="7">
        <v>5500</v>
      </c>
      <c r="BL72" s="32">
        <f t="shared" si="35"/>
        <v>1</v>
      </c>
      <c r="BV72" s="24">
        <f t="shared" si="36"/>
        <v>8.6125033712205621</v>
      </c>
      <c r="BW72" s="8">
        <f t="shared" si="37"/>
        <v>14</v>
      </c>
      <c r="BX72" s="8">
        <f t="shared" si="38"/>
        <v>196</v>
      </c>
      <c r="BY72" s="23">
        <f t="shared" si="39"/>
        <v>3.515554647660577</v>
      </c>
      <c r="BZ72" s="38">
        <f t="shared" si="40"/>
        <v>1</v>
      </c>
      <c r="CL72" s="24">
        <f t="shared" si="41"/>
        <v>8.6125033712205621</v>
      </c>
      <c r="CM72" s="8">
        <f t="shared" si="42"/>
        <v>1</v>
      </c>
      <c r="CN72" s="8">
        <f t="shared" si="43"/>
        <v>0</v>
      </c>
      <c r="CO72" s="8">
        <f t="shared" si="44"/>
        <v>0</v>
      </c>
      <c r="CP72" s="23">
        <f t="shared" si="45"/>
        <v>3.515554647660577</v>
      </c>
      <c r="CQ72" s="38">
        <f t="shared" si="46"/>
        <v>1</v>
      </c>
      <c r="DC72" s="24">
        <f t="shared" si="47"/>
        <v>8.6125033712205621</v>
      </c>
      <c r="DD72" s="8">
        <f t="shared" si="48"/>
        <v>1</v>
      </c>
      <c r="DE72" s="8">
        <f t="shared" si="49"/>
        <v>0</v>
      </c>
      <c r="DF72" s="8">
        <f t="shared" si="50"/>
        <v>0</v>
      </c>
      <c r="DG72" s="23">
        <f t="shared" si="51"/>
        <v>3.515554647660577</v>
      </c>
      <c r="DH72" s="38">
        <f t="shared" si="52"/>
        <v>1</v>
      </c>
      <c r="DI72" s="8">
        <f t="shared" si="53"/>
        <v>0</v>
      </c>
      <c r="DU72" s="40">
        <f t="shared" si="54"/>
        <v>1</v>
      </c>
      <c r="DV72" s="42">
        <f t="shared" si="55"/>
        <v>5.5</v>
      </c>
      <c r="DW72" s="38">
        <f t="shared" si="56"/>
        <v>1</v>
      </c>
    </row>
    <row r="73" spans="1:127" x14ac:dyDescent="0.25">
      <c r="A73" s="25">
        <v>6000</v>
      </c>
      <c r="B73" s="26">
        <v>36.183918826268723</v>
      </c>
      <c r="C73">
        <v>15</v>
      </c>
      <c r="D73">
        <v>1</v>
      </c>
      <c r="E73">
        <v>1</v>
      </c>
      <c r="J73" s="7">
        <v>6000</v>
      </c>
      <c r="K73" s="8">
        <v>15</v>
      </c>
      <c r="L73" s="21">
        <v>36.183918826268723</v>
      </c>
      <c r="X73" s="7">
        <v>6000</v>
      </c>
      <c r="Y73" s="8">
        <v>15</v>
      </c>
      <c r="Z73" s="8">
        <f t="shared" si="29"/>
        <v>225</v>
      </c>
      <c r="AA73" s="23">
        <f t="shared" si="30"/>
        <v>2.7636586429494812E-2</v>
      </c>
      <c r="AK73" s="27">
        <f t="shared" si="31"/>
        <v>6000</v>
      </c>
      <c r="AL73" s="8">
        <v>15</v>
      </c>
      <c r="AM73" s="8">
        <v>225</v>
      </c>
      <c r="AN73" s="23">
        <v>3.588614788813218</v>
      </c>
      <c r="AX73" s="24">
        <f t="shared" si="32"/>
        <v>8.6995147482101913</v>
      </c>
      <c r="AY73" s="8">
        <v>15</v>
      </c>
      <c r="AZ73" s="8">
        <f t="shared" si="33"/>
        <v>225</v>
      </c>
      <c r="BA73" s="23">
        <f t="shared" si="34"/>
        <v>3.588614788813218</v>
      </c>
      <c r="BK73" s="7">
        <v>6000</v>
      </c>
      <c r="BL73" s="32">
        <f t="shared" si="35"/>
        <v>1</v>
      </c>
      <c r="BV73" s="24">
        <f t="shared" si="36"/>
        <v>8.6995147482101913</v>
      </c>
      <c r="BW73" s="8">
        <f t="shared" si="37"/>
        <v>15</v>
      </c>
      <c r="BX73" s="8">
        <f t="shared" si="38"/>
        <v>225</v>
      </c>
      <c r="BY73" s="23">
        <f t="shared" si="39"/>
        <v>3.588614788813218</v>
      </c>
      <c r="BZ73" s="38">
        <f t="shared" si="40"/>
        <v>1</v>
      </c>
      <c r="CL73" s="24">
        <f t="shared" si="41"/>
        <v>8.6995147482101913</v>
      </c>
      <c r="CM73" s="8">
        <f t="shared" si="42"/>
        <v>1</v>
      </c>
      <c r="CN73" s="8">
        <f t="shared" si="43"/>
        <v>0</v>
      </c>
      <c r="CO73" s="8">
        <f t="shared" si="44"/>
        <v>0</v>
      </c>
      <c r="CP73" s="23">
        <f t="shared" si="45"/>
        <v>3.588614788813218</v>
      </c>
      <c r="CQ73" s="38">
        <f t="shared" si="46"/>
        <v>1</v>
      </c>
      <c r="DC73" s="24">
        <f t="shared" si="47"/>
        <v>8.6995147482101913</v>
      </c>
      <c r="DD73" s="8">
        <f t="shared" si="48"/>
        <v>1</v>
      </c>
      <c r="DE73" s="8">
        <f t="shared" si="49"/>
        <v>0</v>
      </c>
      <c r="DF73" s="8">
        <f t="shared" si="50"/>
        <v>0</v>
      </c>
      <c r="DG73" s="23">
        <f t="shared" si="51"/>
        <v>3.588614788813218</v>
      </c>
      <c r="DH73" s="38">
        <f t="shared" si="52"/>
        <v>1</v>
      </c>
      <c r="DI73" s="8">
        <f t="shared" si="53"/>
        <v>0</v>
      </c>
      <c r="DU73" s="40">
        <f t="shared" si="54"/>
        <v>1</v>
      </c>
      <c r="DV73" s="42">
        <f t="shared" si="55"/>
        <v>6</v>
      </c>
      <c r="DW73" s="38">
        <f t="shared" si="56"/>
        <v>1</v>
      </c>
    </row>
    <row r="74" spans="1:127" x14ac:dyDescent="0.25">
      <c r="A74" s="25">
        <v>5500</v>
      </c>
      <c r="B74" s="26">
        <v>58.404293637445136</v>
      </c>
      <c r="C74">
        <v>12</v>
      </c>
      <c r="D74">
        <v>1</v>
      </c>
      <c r="E74">
        <v>1</v>
      </c>
      <c r="J74" s="7">
        <v>5500</v>
      </c>
      <c r="K74" s="8">
        <v>12</v>
      </c>
      <c r="L74" s="21">
        <v>58.404293637445136</v>
      </c>
      <c r="X74" s="7">
        <v>5500</v>
      </c>
      <c r="Y74" s="8">
        <v>12</v>
      </c>
      <c r="Z74" s="8">
        <f t="shared" si="29"/>
        <v>144</v>
      </c>
      <c r="AA74" s="23">
        <f t="shared" si="30"/>
        <v>1.7122028839312308E-2</v>
      </c>
      <c r="AK74" s="27">
        <f t="shared" si="31"/>
        <v>5500</v>
      </c>
      <c r="AL74" s="8">
        <v>12</v>
      </c>
      <c r="AM74" s="8">
        <v>144</v>
      </c>
      <c r="AN74" s="23">
        <v>4.0673894083207607</v>
      </c>
      <c r="AX74" s="24">
        <f t="shared" si="32"/>
        <v>8.6125033712205621</v>
      </c>
      <c r="AY74" s="8">
        <v>12</v>
      </c>
      <c r="AZ74" s="8">
        <f t="shared" si="33"/>
        <v>144</v>
      </c>
      <c r="BA74" s="23">
        <f t="shared" si="34"/>
        <v>4.0673894083207607</v>
      </c>
      <c r="BK74" s="7">
        <v>5500</v>
      </c>
      <c r="BL74" s="32">
        <f t="shared" si="35"/>
        <v>1</v>
      </c>
      <c r="BV74" s="24">
        <f t="shared" si="36"/>
        <v>8.6125033712205621</v>
      </c>
      <c r="BW74" s="8">
        <f t="shared" si="37"/>
        <v>12</v>
      </c>
      <c r="BX74" s="8">
        <f t="shared" si="38"/>
        <v>144</v>
      </c>
      <c r="BY74" s="23">
        <f t="shared" si="39"/>
        <v>4.0673894083207607</v>
      </c>
      <c r="BZ74" s="38">
        <f t="shared" si="40"/>
        <v>1</v>
      </c>
      <c r="CL74" s="24">
        <f t="shared" si="41"/>
        <v>8.6125033712205621</v>
      </c>
      <c r="CM74" s="8">
        <f t="shared" si="42"/>
        <v>1</v>
      </c>
      <c r="CN74" s="8">
        <f t="shared" si="43"/>
        <v>0</v>
      </c>
      <c r="CO74" s="8">
        <f t="shared" si="44"/>
        <v>0</v>
      </c>
      <c r="CP74" s="23">
        <f t="shared" si="45"/>
        <v>4.0673894083207607</v>
      </c>
      <c r="CQ74" s="38">
        <f t="shared" si="46"/>
        <v>1</v>
      </c>
      <c r="DC74" s="24">
        <f t="shared" si="47"/>
        <v>8.6125033712205621</v>
      </c>
      <c r="DD74" s="8">
        <f t="shared" si="48"/>
        <v>1</v>
      </c>
      <c r="DE74" s="8">
        <f t="shared" si="49"/>
        <v>0</v>
      </c>
      <c r="DF74" s="8">
        <f t="shared" si="50"/>
        <v>0</v>
      </c>
      <c r="DG74" s="23">
        <f t="shared" si="51"/>
        <v>4.0673894083207607</v>
      </c>
      <c r="DH74" s="38">
        <f t="shared" si="52"/>
        <v>1</v>
      </c>
      <c r="DI74" s="8">
        <f t="shared" si="53"/>
        <v>0</v>
      </c>
      <c r="DU74" s="40">
        <f t="shared" si="54"/>
        <v>1</v>
      </c>
      <c r="DV74" s="42">
        <f t="shared" si="55"/>
        <v>5.5</v>
      </c>
      <c r="DW74" s="38">
        <f t="shared" si="56"/>
        <v>1</v>
      </c>
    </row>
    <row r="75" spans="1:127" x14ac:dyDescent="0.25">
      <c r="A75" s="25">
        <v>3500</v>
      </c>
      <c r="B75" s="26">
        <v>7.93669295075662</v>
      </c>
      <c r="C75">
        <v>25</v>
      </c>
      <c r="D75">
        <v>1</v>
      </c>
      <c r="E75">
        <v>1</v>
      </c>
      <c r="J75" s="7">
        <v>3500</v>
      </c>
      <c r="K75" s="8">
        <v>25</v>
      </c>
      <c r="L75" s="21">
        <v>7.93669295075662</v>
      </c>
      <c r="X75" s="7">
        <v>3500</v>
      </c>
      <c r="Y75" s="8">
        <v>25</v>
      </c>
      <c r="Z75" s="8">
        <f t="shared" si="29"/>
        <v>625</v>
      </c>
      <c r="AA75" s="23">
        <f t="shared" si="30"/>
        <v>0.12599706278225972</v>
      </c>
      <c r="AK75" s="27">
        <f t="shared" si="31"/>
        <v>3500</v>
      </c>
      <c r="AL75" s="8">
        <v>25</v>
      </c>
      <c r="AM75" s="8">
        <v>625</v>
      </c>
      <c r="AN75" s="23">
        <v>2.0714966835542774</v>
      </c>
      <c r="AX75" s="24">
        <f t="shared" si="32"/>
        <v>8.1605182474775049</v>
      </c>
      <c r="AY75" s="8">
        <v>25</v>
      </c>
      <c r="AZ75" s="8">
        <f t="shared" si="33"/>
        <v>625</v>
      </c>
      <c r="BA75" s="23">
        <f t="shared" si="34"/>
        <v>2.0714966835542774</v>
      </c>
      <c r="BK75" s="7">
        <v>3500</v>
      </c>
      <c r="BL75" s="32">
        <f t="shared" si="35"/>
        <v>1</v>
      </c>
      <c r="BV75" s="24">
        <f t="shared" si="36"/>
        <v>8.1605182474775049</v>
      </c>
      <c r="BW75" s="8">
        <f t="shared" si="37"/>
        <v>25</v>
      </c>
      <c r="BX75" s="8">
        <f t="shared" si="38"/>
        <v>625</v>
      </c>
      <c r="BY75" s="23">
        <f t="shared" si="39"/>
        <v>2.0714966835542774</v>
      </c>
      <c r="BZ75" s="38">
        <f t="shared" si="40"/>
        <v>1</v>
      </c>
      <c r="CL75" s="24">
        <f t="shared" si="41"/>
        <v>8.1605182474775049</v>
      </c>
      <c r="CM75" s="8">
        <f t="shared" si="42"/>
        <v>0</v>
      </c>
      <c r="CN75" s="8">
        <f t="shared" si="43"/>
        <v>1</v>
      </c>
      <c r="CO75" s="8">
        <f t="shared" si="44"/>
        <v>0</v>
      </c>
      <c r="CP75" s="23">
        <f t="shared" si="45"/>
        <v>2.0714966835542774</v>
      </c>
      <c r="CQ75" s="38">
        <f t="shared" si="46"/>
        <v>1</v>
      </c>
      <c r="DC75" s="24">
        <f t="shared" si="47"/>
        <v>8.1605182474775049</v>
      </c>
      <c r="DD75" s="8">
        <f t="shared" si="48"/>
        <v>0</v>
      </c>
      <c r="DE75" s="8">
        <f t="shared" si="49"/>
        <v>1</v>
      </c>
      <c r="DF75" s="8">
        <f t="shared" si="50"/>
        <v>0</v>
      </c>
      <c r="DG75" s="23">
        <f t="shared" si="51"/>
        <v>2.0714966835542774</v>
      </c>
      <c r="DH75" s="38">
        <f t="shared" si="52"/>
        <v>1</v>
      </c>
      <c r="DI75" s="8">
        <f t="shared" si="53"/>
        <v>0</v>
      </c>
      <c r="DU75" s="40">
        <f t="shared" si="54"/>
        <v>1</v>
      </c>
      <c r="DV75" s="42">
        <f t="shared" si="55"/>
        <v>3.5</v>
      </c>
      <c r="DW75" s="38">
        <f t="shared" si="56"/>
        <v>1</v>
      </c>
    </row>
    <row r="76" spans="1:127" x14ac:dyDescent="0.25">
      <c r="A76" s="25">
        <v>500</v>
      </c>
      <c r="B76" s="26">
        <v>344.99026482667301</v>
      </c>
      <c r="C76">
        <v>28</v>
      </c>
      <c r="D76">
        <v>0</v>
      </c>
      <c r="E76">
        <v>1</v>
      </c>
      <c r="J76" s="7">
        <v>500</v>
      </c>
      <c r="K76" s="8">
        <v>28</v>
      </c>
      <c r="L76" s="21">
        <v>344.99026482667301</v>
      </c>
      <c r="X76" s="7">
        <v>500</v>
      </c>
      <c r="Y76" s="8">
        <v>28</v>
      </c>
      <c r="Z76" s="8">
        <f t="shared" si="29"/>
        <v>784</v>
      </c>
      <c r="AA76" s="23">
        <f t="shared" si="30"/>
        <v>2.8986325179419519E-3</v>
      </c>
      <c r="AK76" s="27">
        <f t="shared" si="31"/>
        <v>500</v>
      </c>
      <c r="AL76" s="8">
        <v>28</v>
      </c>
      <c r="AM76" s="8">
        <v>784</v>
      </c>
      <c r="AN76" s="23">
        <v>5.8435161987395263</v>
      </c>
      <c r="AX76" s="24">
        <f t="shared" si="32"/>
        <v>6.2146080984221914</v>
      </c>
      <c r="AY76" s="8">
        <v>28</v>
      </c>
      <c r="AZ76" s="8">
        <f t="shared" si="33"/>
        <v>784</v>
      </c>
      <c r="BA76" s="23">
        <f t="shared" si="34"/>
        <v>5.8435161987395263</v>
      </c>
      <c r="BK76" s="7">
        <v>500</v>
      </c>
      <c r="BL76" s="32">
        <f t="shared" si="35"/>
        <v>0</v>
      </c>
      <c r="BV76" s="24">
        <f t="shared" si="36"/>
        <v>6.2146080984221914</v>
      </c>
      <c r="BW76" s="8">
        <f t="shared" si="37"/>
        <v>28</v>
      </c>
      <c r="BX76" s="8">
        <f t="shared" si="38"/>
        <v>784</v>
      </c>
      <c r="BY76" s="23">
        <f t="shared" si="39"/>
        <v>5.8435161987395263</v>
      </c>
      <c r="BZ76" s="38">
        <f t="shared" si="40"/>
        <v>0</v>
      </c>
      <c r="CL76" s="24">
        <f t="shared" si="41"/>
        <v>6.2146080984221914</v>
      </c>
      <c r="CM76" s="8">
        <f t="shared" si="42"/>
        <v>0</v>
      </c>
      <c r="CN76" s="8">
        <f t="shared" si="43"/>
        <v>1</v>
      </c>
      <c r="CO76" s="8">
        <f t="shared" si="44"/>
        <v>0</v>
      </c>
      <c r="CP76" s="23">
        <f t="shared" si="45"/>
        <v>5.8435161987395263</v>
      </c>
      <c r="CQ76" s="38">
        <f t="shared" si="46"/>
        <v>0</v>
      </c>
      <c r="DC76" s="24">
        <f t="shared" si="47"/>
        <v>6.2146080984221914</v>
      </c>
      <c r="DD76" s="8">
        <f t="shared" si="48"/>
        <v>0</v>
      </c>
      <c r="DE76" s="8">
        <f t="shared" si="49"/>
        <v>1</v>
      </c>
      <c r="DF76" s="8">
        <f t="shared" si="50"/>
        <v>0</v>
      </c>
      <c r="DG76" s="23">
        <f t="shared" si="51"/>
        <v>5.8435161987395263</v>
      </c>
      <c r="DH76" s="38">
        <f t="shared" si="52"/>
        <v>0</v>
      </c>
      <c r="DI76" s="8">
        <f t="shared" si="53"/>
        <v>0</v>
      </c>
      <c r="DU76" s="40">
        <f t="shared" si="54"/>
        <v>1</v>
      </c>
      <c r="DV76" s="42">
        <f t="shared" si="55"/>
        <v>0.5</v>
      </c>
      <c r="DW76" s="38">
        <f t="shared" si="56"/>
        <v>0</v>
      </c>
    </row>
    <row r="77" spans="1:127" x14ac:dyDescent="0.25">
      <c r="A77" s="25">
        <v>1000</v>
      </c>
      <c r="B77" s="26">
        <v>23.514569778869323</v>
      </c>
      <c r="C77">
        <v>24</v>
      </c>
      <c r="D77">
        <v>1</v>
      </c>
      <c r="E77">
        <v>1</v>
      </c>
      <c r="J77" s="7">
        <v>1000</v>
      </c>
      <c r="K77" s="8">
        <v>24</v>
      </c>
      <c r="L77" s="21">
        <v>23.514569778869323</v>
      </c>
      <c r="X77" s="7">
        <v>1000</v>
      </c>
      <c r="Y77" s="8">
        <v>24</v>
      </c>
      <c r="Z77" s="8">
        <f t="shared" si="29"/>
        <v>576</v>
      </c>
      <c r="AA77" s="23">
        <f t="shared" si="30"/>
        <v>4.2526825257871423E-2</v>
      </c>
      <c r="AK77" s="27">
        <f t="shared" si="31"/>
        <v>1000</v>
      </c>
      <c r="AL77" s="8">
        <v>24</v>
      </c>
      <c r="AM77" s="8">
        <v>576</v>
      </c>
      <c r="AN77" s="23">
        <v>3.1576202196255334</v>
      </c>
      <c r="AX77" s="24">
        <f t="shared" si="32"/>
        <v>6.9077552789821368</v>
      </c>
      <c r="AY77" s="8">
        <v>24</v>
      </c>
      <c r="AZ77" s="8">
        <f t="shared" si="33"/>
        <v>576</v>
      </c>
      <c r="BA77" s="23">
        <f t="shared" si="34"/>
        <v>3.1576202196255334</v>
      </c>
      <c r="BK77" s="7">
        <v>1000</v>
      </c>
      <c r="BL77" s="32">
        <f t="shared" si="35"/>
        <v>1</v>
      </c>
      <c r="BV77" s="24">
        <f t="shared" si="36"/>
        <v>6.9077552789821368</v>
      </c>
      <c r="BW77" s="8">
        <f t="shared" si="37"/>
        <v>24</v>
      </c>
      <c r="BX77" s="8">
        <f t="shared" si="38"/>
        <v>576</v>
      </c>
      <c r="BY77" s="23">
        <f t="shared" si="39"/>
        <v>3.1576202196255334</v>
      </c>
      <c r="BZ77" s="38">
        <f t="shared" si="40"/>
        <v>1</v>
      </c>
      <c r="CL77" s="24">
        <f t="shared" si="41"/>
        <v>6.9077552789821368</v>
      </c>
      <c r="CM77" s="8">
        <f t="shared" si="42"/>
        <v>0</v>
      </c>
      <c r="CN77" s="8">
        <f t="shared" si="43"/>
        <v>1</v>
      </c>
      <c r="CO77" s="8">
        <f t="shared" si="44"/>
        <v>0</v>
      </c>
      <c r="CP77" s="23">
        <f t="shared" si="45"/>
        <v>3.1576202196255334</v>
      </c>
      <c r="CQ77" s="38">
        <f t="shared" si="46"/>
        <v>1</v>
      </c>
      <c r="DC77" s="24">
        <f t="shared" si="47"/>
        <v>6.9077552789821368</v>
      </c>
      <c r="DD77" s="8">
        <f t="shared" si="48"/>
        <v>0</v>
      </c>
      <c r="DE77" s="8">
        <f t="shared" si="49"/>
        <v>1</v>
      </c>
      <c r="DF77" s="8">
        <f t="shared" si="50"/>
        <v>0</v>
      </c>
      <c r="DG77" s="23">
        <f t="shared" si="51"/>
        <v>3.1576202196255334</v>
      </c>
      <c r="DH77" s="38">
        <f t="shared" si="52"/>
        <v>1</v>
      </c>
      <c r="DI77" s="8">
        <f t="shared" si="53"/>
        <v>0</v>
      </c>
      <c r="DU77" s="40">
        <f t="shared" si="54"/>
        <v>1</v>
      </c>
      <c r="DV77" s="42">
        <f t="shared" si="55"/>
        <v>1</v>
      </c>
      <c r="DW77" s="38">
        <f t="shared" si="56"/>
        <v>1</v>
      </c>
    </row>
    <row r="78" spans="1:127" x14ac:dyDescent="0.25">
      <c r="A78" s="25">
        <v>2000</v>
      </c>
      <c r="B78" s="26">
        <v>10.037897915891495</v>
      </c>
      <c r="C78">
        <v>12</v>
      </c>
      <c r="D78">
        <v>1</v>
      </c>
      <c r="E78">
        <v>0</v>
      </c>
      <c r="J78" s="7">
        <v>2000</v>
      </c>
      <c r="K78" s="8">
        <v>12</v>
      </c>
      <c r="L78" s="21">
        <v>10.037897915891495</v>
      </c>
      <c r="X78" s="7">
        <v>2000</v>
      </c>
      <c r="Y78" s="8">
        <v>12</v>
      </c>
      <c r="Z78" s="8">
        <f t="shared" si="29"/>
        <v>144</v>
      </c>
      <c r="AA78" s="23">
        <f t="shared" si="30"/>
        <v>9.9622451670568421E-2</v>
      </c>
      <c r="AK78" s="27">
        <f t="shared" si="31"/>
        <v>2000</v>
      </c>
      <c r="AL78" s="8">
        <v>12</v>
      </c>
      <c r="AM78" s="8">
        <v>144</v>
      </c>
      <c r="AN78" s="23">
        <v>2.3063677214152887</v>
      </c>
      <c r="AX78" s="24">
        <f t="shared" si="32"/>
        <v>7.6009024595420822</v>
      </c>
      <c r="AY78" s="8">
        <v>12</v>
      </c>
      <c r="AZ78" s="8">
        <f t="shared" si="33"/>
        <v>144</v>
      </c>
      <c r="BA78" s="23">
        <f t="shared" si="34"/>
        <v>2.3063677214152887</v>
      </c>
      <c r="BK78" s="7">
        <v>2000</v>
      </c>
      <c r="BL78" s="32">
        <f t="shared" si="35"/>
        <v>1</v>
      </c>
      <c r="BV78" s="24">
        <f t="shared" si="36"/>
        <v>7.6009024595420822</v>
      </c>
      <c r="BW78" s="8">
        <f t="shared" si="37"/>
        <v>12</v>
      </c>
      <c r="BX78" s="8">
        <f t="shared" si="38"/>
        <v>144</v>
      </c>
      <c r="BY78" s="23">
        <f t="shared" si="39"/>
        <v>2.3063677214152887</v>
      </c>
      <c r="BZ78" s="38">
        <f t="shared" si="40"/>
        <v>1</v>
      </c>
      <c r="CL78" s="24">
        <f t="shared" si="41"/>
        <v>7.6009024595420822</v>
      </c>
      <c r="CM78" s="8">
        <f t="shared" si="42"/>
        <v>1</v>
      </c>
      <c r="CN78" s="8">
        <f t="shared" si="43"/>
        <v>0</v>
      </c>
      <c r="CO78" s="8">
        <f t="shared" si="44"/>
        <v>0</v>
      </c>
      <c r="CP78" s="23">
        <f t="shared" si="45"/>
        <v>2.3063677214152887</v>
      </c>
      <c r="CQ78" s="38">
        <f t="shared" si="46"/>
        <v>1</v>
      </c>
      <c r="DC78" s="24">
        <f t="shared" si="47"/>
        <v>7.6009024595420822</v>
      </c>
      <c r="DD78" s="8">
        <f t="shared" si="48"/>
        <v>1</v>
      </c>
      <c r="DE78" s="8">
        <f t="shared" si="49"/>
        <v>0</v>
      </c>
      <c r="DF78" s="8">
        <f t="shared" si="50"/>
        <v>0</v>
      </c>
      <c r="DG78" s="23">
        <f t="shared" si="51"/>
        <v>2.3063677214152887</v>
      </c>
      <c r="DH78" s="38">
        <f t="shared" si="52"/>
        <v>1</v>
      </c>
      <c r="DI78" s="8">
        <f t="shared" si="53"/>
        <v>0</v>
      </c>
      <c r="DU78" s="40">
        <f t="shared" si="54"/>
        <v>0</v>
      </c>
      <c r="DV78" s="42">
        <f t="shared" si="55"/>
        <v>2</v>
      </c>
      <c r="DW78" s="38">
        <f t="shared" si="56"/>
        <v>1</v>
      </c>
    </row>
    <row r="79" spans="1:127" x14ac:dyDescent="0.25">
      <c r="A79" s="25">
        <v>2500</v>
      </c>
      <c r="B79" s="26">
        <v>121.23158721087216</v>
      </c>
      <c r="C79">
        <v>23</v>
      </c>
      <c r="D79">
        <v>1</v>
      </c>
      <c r="E79">
        <v>1</v>
      </c>
      <c r="J79" s="7">
        <v>2500</v>
      </c>
      <c r="K79" s="8">
        <v>23</v>
      </c>
      <c r="L79" s="21">
        <v>121.23158721087216</v>
      </c>
      <c r="X79" s="7">
        <v>2500</v>
      </c>
      <c r="Y79" s="8">
        <v>23</v>
      </c>
      <c r="Z79" s="8">
        <f t="shared" si="29"/>
        <v>529</v>
      </c>
      <c r="AA79" s="23">
        <f t="shared" si="30"/>
        <v>8.2486753081982174E-3</v>
      </c>
      <c r="AK79" s="27">
        <f t="shared" si="31"/>
        <v>2500</v>
      </c>
      <c r="AL79" s="8">
        <v>23</v>
      </c>
      <c r="AM79" s="8">
        <v>529</v>
      </c>
      <c r="AN79" s="23">
        <v>4.7977026602313284</v>
      </c>
      <c r="AX79" s="24">
        <f t="shared" si="32"/>
        <v>7.8240460108562919</v>
      </c>
      <c r="AY79" s="8">
        <v>23</v>
      </c>
      <c r="AZ79" s="8">
        <f t="shared" si="33"/>
        <v>529</v>
      </c>
      <c r="BA79" s="23">
        <f t="shared" si="34"/>
        <v>4.7977026602313284</v>
      </c>
      <c r="BK79" s="7">
        <v>2500</v>
      </c>
      <c r="BL79" s="32">
        <f t="shared" si="35"/>
        <v>1</v>
      </c>
      <c r="BV79" s="24">
        <f t="shared" si="36"/>
        <v>7.8240460108562919</v>
      </c>
      <c r="BW79" s="8">
        <f t="shared" si="37"/>
        <v>23</v>
      </c>
      <c r="BX79" s="8">
        <f t="shared" si="38"/>
        <v>529</v>
      </c>
      <c r="BY79" s="23">
        <f t="shared" si="39"/>
        <v>4.7977026602313284</v>
      </c>
      <c r="BZ79" s="38">
        <f t="shared" si="40"/>
        <v>1</v>
      </c>
      <c r="CL79" s="24">
        <f t="shared" si="41"/>
        <v>7.8240460108562919</v>
      </c>
      <c r="CM79" s="8">
        <f t="shared" si="42"/>
        <v>0</v>
      </c>
      <c r="CN79" s="8">
        <f t="shared" si="43"/>
        <v>1</v>
      </c>
      <c r="CO79" s="8">
        <f t="shared" si="44"/>
        <v>0</v>
      </c>
      <c r="CP79" s="23">
        <f t="shared" si="45"/>
        <v>4.7977026602313284</v>
      </c>
      <c r="CQ79" s="38">
        <f t="shared" si="46"/>
        <v>1</v>
      </c>
      <c r="DC79" s="24">
        <f t="shared" si="47"/>
        <v>7.8240460108562919</v>
      </c>
      <c r="DD79" s="8">
        <f t="shared" si="48"/>
        <v>0</v>
      </c>
      <c r="DE79" s="8">
        <f t="shared" si="49"/>
        <v>1</v>
      </c>
      <c r="DF79" s="8">
        <f t="shared" si="50"/>
        <v>0</v>
      </c>
      <c r="DG79" s="23">
        <f t="shared" si="51"/>
        <v>4.7977026602313284</v>
      </c>
      <c r="DH79" s="38">
        <f t="shared" si="52"/>
        <v>1</v>
      </c>
      <c r="DI79" s="8">
        <f t="shared" si="53"/>
        <v>0</v>
      </c>
      <c r="DU79" s="40">
        <f t="shared" si="54"/>
        <v>1</v>
      </c>
      <c r="DV79" s="42">
        <f t="shared" si="55"/>
        <v>2.5</v>
      </c>
      <c r="DW79" s="38">
        <f t="shared" si="56"/>
        <v>1</v>
      </c>
    </row>
    <row r="80" spans="1:127" x14ac:dyDescent="0.25">
      <c r="A80" s="25">
        <v>1500</v>
      </c>
      <c r="B80" s="26">
        <v>452.52186304497798</v>
      </c>
      <c r="C80">
        <v>22</v>
      </c>
      <c r="D80">
        <v>1</v>
      </c>
      <c r="E80">
        <v>1</v>
      </c>
      <c r="J80" s="7">
        <v>1500</v>
      </c>
      <c r="K80" s="8">
        <v>22</v>
      </c>
      <c r="L80" s="21">
        <v>452.52186304497798</v>
      </c>
      <c r="X80" s="7">
        <v>1500</v>
      </c>
      <c r="Y80" s="8">
        <v>22</v>
      </c>
      <c r="Z80" s="8">
        <f t="shared" si="29"/>
        <v>484</v>
      </c>
      <c r="AA80" s="23">
        <f t="shared" si="30"/>
        <v>2.209837980580854E-3</v>
      </c>
      <c r="AK80" s="27">
        <f t="shared" si="31"/>
        <v>1500</v>
      </c>
      <c r="AL80" s="8">
        <v>22</v>
      </c>
      <c r="AM80" s="8">
        <v>484</v>
      </c>
      <c r="AN80" s="23">
        <v>6.1148360780942932</v>
      </c>
      <c r="AX80" s="24">
        <f t="shared" si="32"/>
        <v>7.3132203870903014</v>
      </c>
      <c r="AY80" s="8">
        <v>22</v>
      </c>
      <c r="AZ80" s="8">
        <f t="shared" si="33"/>
        <v>484</v>
      </c>
      <c r="BA80" s="23">
        <f t="shared" si="34"/>
        <v>6.1148360780942932</v>
      </c>
      <c r="BK80" s="7">
        <v>1500</v>
      </c>
      <c r="BL80" s="32">
        <f t="shared" si="35"/>
        <v>1</v>
      </c>
      <c r="BV80" s="24">
        <f t="shared" si="36"/>
        <v>7.3132203870903014</v>
      </c>
      <c r="BW80" s="8">
        <f t="shared" si="37"/>
        <v>22</v>
      </c>
      <c r="BX80" s="8">
        <f t="shared" si="38"/>
        <v>484</v>
      </c>
      <c r="BY80" s="23">
        <f t="shared" si="39"/>
        <v>6.1148360780942932</v>
      </c>
      <c r="BZ80" s="38">
        <f t="shared" si="40"/>
        <v>1</v>
      </c>
      <c r="CL80" s="24">
        <f t="shared" si="41"/>
        <v>7.3132203870903014</v>
      </c>
      <c r="CM80" s="8">
        <f t="shared" si="42"/>
        <v>0</v>
      </c>
      <c r="CN80" s="8">
        <f t="shared" si="43"/>
        <v>1</v>
      </c>
      <c r="CO80" s="8">
        <f t="shared" si="44"/>
        <v>0</v>
      </c>
      <c r="CP80" s="23">
        <f t="shared" si="45"/>
        <v>6.1148360780942932</v>
      </c>
      <c r="CQ80" s="38">
        <f t="shared" si="46"/>
        <v>1</v>
      </c>
      <c r="DC80" s="24">
        <f t="shared" si="47"/>
        <v>7.3132203870903014</v>
      </c>
      <c r="DD80" s="8">
        <f t="shared" si="48"/>
        <v>0</v>
      </c>
      <c r="DE80" s="8">
        <f t="shared" si="49"/>
        <v>1</v>
      </c>
      <c r="DF80" s="8">
        <f t="shared" si="50"/>
        <v>0</v>
      </c>
      <c r="DG80" s="23">
        <f t="shared" si="51"/>
        <v>6.1148360780942932</v>
      </c>
      <c r="DH80" s="38">
        <f t="shared" si="52"/>
        <v>1</v>
      </c>
      <c r="DI80" s="8">
        <f t="shared" si="53"/>
        <v>0</v>
      </c>
      <c r="DU80" s="40">
        <f t="shared" si="54"/>
        <v>1</v>
      </c>
      <c r="DV80" s="42">
        <f t="shared" si="55"/>
        <v>1.5</v>
      </c>
      <c r="DW80" s="38">
        <f t="shared" si="56"/>
        <v>1</v>
      </c>
    </row>
    <row r="81" spans="1:127" x14ac:dyDescent="0.25">
      <c r="A81" s="25">
        <v>2000</v>
      </c>
      <c r="B81" s="26">
        <v>9.8492882255329786</v>
      </c>
      <c r="C81">
        <v>14</v>
      </c>
      <c r="D81">
        <v>0</v>
      </c>
      <c r="E81">
        <v>0</v>
      </c>
      <c r="J81" s="7">
        <v>2000</v>
      </c>
      <c r="K81" s="8">
        <v>14</v>
      </c>
      <c r="L81" s="21">
        <v>9.8492882255329786</v>
      </c>
      <c r="X81" s="7">
        <v>2000</v>
      </c>
      <c r="Y81" s="8">
        <v>14</v>
      </c>
      <c r="Z81" s="8">
        <f t="shared" si="29"/>
        <v>196</v>
      </c>
      <c r="AA81" s="23">
        <f t="shared" si="30"/>
        <v>0.10153017934916679</v>
      </c>
      <c r="AK81" s="27">
        <f t="shared" si="31"/>
        <v>2000</v>
      </c>
      <c r="AL81" s="8">
        <v>14</v>
      </c>
      <c r="AM81" s="8">
        <v>196</v>
      </c>
      <c r="AN81" s="23">
        <v>2.2873991912058087</v>
      </c>
      <c r="AX81" s="24">
        <f t="shared" si="32"/>
        <v>7.6009024595420822</v>
      </c>
      <c r="AY81" s="8">
        <v>14</v>
      </c>
      <c r="AZ81" s="8">
        <f t="shared" si="33"/>
        <v>196</v>
      </c>
      <c r="BA81" s="23">
        <f t="shared" si="34"/>
        <v>2.2873991912058087</v>
      </c>
      <c r="BK81" s="7">
        <v>2000</v>
      </c>
      <c r="BL81" s="32">
        <f t="shared" si="35"/>
        <v>0</v>
      </c>
      <c r="BV81" s="24">
        <f t="shared" si="36"/>
        <v>7.6009024595420822</v>
      </c>
      <c r="BW81" s="8">
        <f t="shared" si="37"/>
        <v>14</v>
      </c>
      <c r="BX81" s="8">
        <f t="shared" si="38"/>
        <v>196</v>
      </c>
      <c r="BY81" s="23">
        <f t="shared" si="39"/>
        <v>2.2873991912058087</v>
      </c>
      <c r="BZ81" s="38">
        <f t="shared" si="40"/>
        <v>0</v>
      </c>
      <c r="CL81" s="24">
        <f t="shared" si="41"/>
        <v>7.6009024595420822</v>
      </c>
      <c r="CM81" s="8">
        <f t="shared" si="42"/>
        <v>1</v>
      </c>
      <c r="CN81" s="8">
        <f t="shared" si="43"/>
        <v>0</v>
      </c>
      <c r="CO81" s="8">
        <f t="shared" si="44"/>
        <v>0</v>
      </c>
      <c r="CP81" s="23">
        <f t="shared" si="45"/>
        <v>2.2873991912058087</v>
      </c>
      <c r="CQ81" s="38">
        <f t="shared" si="46"/>
        <v>0</v>
      </c>
      <c r="DC81" s="24">
        <f t="shared" si="47"/>
        <v>7.6009024595420822</v>
      </c>
      <c r="DD81" s="8">
        <f t="shared" si="48"/>
        <v>1</v>
      </c>
      <c r="DE81" s="8">
        <f t="shared" si="49"/>
        <v>0</v>
      </c>
      <c r="DF81" s="8">
        <f t="shared" si="50"/>
        <v>0</v>
      </c>
      <c r="DG81" s="23">
        <f t="shared" si="51"/>
        <v>2.2873991912058087</v>
      </c>
      <c r="DH81" s="38">
        <f t="shared" si="52"/>
        <v>0</v>
      </c>
      <c r="DI81" s="8">
        <f t="shared" si="53"/>
        <v>0</v>
      </c>
      <c r="DU81" s="40">
        <f t="shared" si="54"/>
        <v>0</v>
      </c>
      <c r="DV81" s="42">
        <f t="shared" si="55"/>
        <v>2</v>
      </c>
      <c r="DW81" s="38">
        <f t="shared" si="56"/>
        <v>0</v>
      </c>
    </row>
    <row r="82" spans="1:127" x14ac:dyDescent="0.25">
      <c r="A82" s="25">
        <v>3500</v>
      </c>
      <c r="B82" s="26">
        <v>4.0270256749410258</v>
      </c>
      <c r="C82">
        <v>28</v>
      </c>
      <c r="D82">
        <v>1</v>
      </c>
      <c r="E82">
        <v>1</v>
      </c>
      <c r="J82" s="7">
        <v>3500</v>
      </c>
      <c r="K82" s="8">
        <v>28</v>
      </c>
      <c r="L82" s="21">
        <v>4.0270256749410258</v>
      </c>
      <c r="X82" s="7">
        <v>3500</v>
      </c>
      <c r="Y82" s="8">
        <v>28</v>
      </c>
      <c r="Z82" s="8">
        <f t="shared" si="29"/>
        <v>784</v>
      </c>
      <c r="AA82" s="23">
        <f t="shared" si="30"/>
        <v>0.24832223102591583</v>
      </c>
      <c r="AK82" s="27">
        <f t="shared" si="31"/>
        <v>3500</v>
      </c>
      <c r="AL82" s="8">
        <v>28</v>
      </c>
      <c r="AM82" s="8">
        <v>784</v>
      </c>
      <c r="AN82" s="23">
        <v>1.3930280575482787</v>
      </c>
      <c r="AX82" s="24">
        <f t="shared" si="32"/>
        <v>8.1605182474775049</v>
      </c>
      <c r="AY82" s="8">
        <v>28</v>
      </c>
      <c r="AZ82" s="8">
        <f t="shared" si="33"/>
        <v>784</v>
      </c>
      <c r="BA82" s="23">
        <f t="shared" si="34"/>
        <v>1.3930280575482787</v>
      </c>
      <c r="BK82" s="7">
        <v>3500</v>
      </c>
      <c r="BL82" s="32">
        <f t="shared" si="35"/>
        <v>1</v>
      </c>
      <c r="BV82" s="24">
        <f t="shared" si="36"/>
        <v>8.1605182474775049</v>
      </c>
      <c r="BW82" s="8">
        <f t="shared" si="37"/>
        <v>28</v>
      </c>
      <c r="BX82" s="8">
        <f t="shared" si="38"/>
        <v>784</v>
      </c>
      <c r="BY82" s="23">
        <f t="shared" si="39"/>
        <v>1.3930280575482787</v>
      </c>
      <c r="BZ82" s="38">
        <f t="shared" si="40"/>
        <v>1</v>
      </c>
      <c r="CL82" s="24">
        <f t="shared" si="41"/>
        <v>8.1605182474775049</v>
      </c>
      <c r="CM82" s="8">
        <f t="shared" si="42"/>
        <v>0</v>
      </c>
      <c r="CN82" s="8">
        <f t="shared" si="43"/>
        <v>1</v>
      </c>
      <c r="CO82" s="8">
        <f t="shared" si="44"/>
        <v>0</v>
      </c>
      <c r="CP82" s="23">
        <f t="shared" si="45"/>
        <v>1.3930280575482787</v>
      </c>
      <c r="CQ82" s="38">
        <f t="shared" si="46"/>
        <v>1</v>
      </c>
      <c r="DC82" s="24">
        <f t="shared" si="47"/>
        <v>8.1605182474775049</v>
      </c>
      <c r="DD82" s="8">
        <f t="shared" si="48"/>
        <v>0</v>
      </c>
      <c r="DE82" s="8">
        <f t="shared" si="49"/>
        <v>1</v>
      </c>
      <c r="DF82" s="8">
        <f t="shared" si="50"/>
        <v>0</v>
      </c>
      <c r="DG82" s="23">
        <f t="shared" si="51"/>
        <v>1.3930280575482787</v>
      </c>
      <c r="DH82" s="38">
        <f t="shared" si="52"/>
        <v>1</v>
      </c>
      <c r="DI82" s="8">
        <f t="shared" si="53"/>
        <v>0</v>
      </c>
      <c r="DU82" s="40">
        <f t="shared" si="54"/>
        <v>1</v>
      </c>
      <c r="DV82" s="42">
        <f t="shared" si="55"/>
        <v>3.5</v>
      </c>
      <c r="DW82" s="38">
        <f t="shared" si="56"/>
        <v>1</v>
      </c>
    </row>
    <row r="83" spans="1:127" x14ac:dyDescent="0.25">
      <c r="A83" s="25">
        <v>3000</v>
      </c>
      <c r="B83" s="26">
        <v>30.827262931034646</v>
      </c>
      <c r="C83">
        <v>6</v>
      </c>
      <c r="D83">
        <v>1</v>
      </c>
      <c r="E83">
        <v>1</v>
      </c>
      <c r="J83" s="7">
        <v>3000</v>
      </c>
      <c r="K83" s="8">
        <v>6</v>
      </c>
      <c r="L83" s="21">
        <v>30.827262931034646</v>
      </c>
      <c r="X83" s="7">
        <v>3000</v>
      </c>
      <c r="Y83" s="8">
        <v>6</v>
      </c>
      <c r="Z83" s="8">
        <f t="shared" si="29"/>
        <v>36</v>
      </c>
      <c r="AA83" s="23">
        <f t="shared" si="30"/>
        <v>3.2438818919381676E-2</v>
      </c>
      <c r="AK83" s="27">
        <f t="shared" si="31"/>
        <v>3000</v>
      </c>
      <c r="AL83" s="8">
        <v>6</v>
      </c>
      <c r="AM83" s="8">
        <v>36</v>
      </c>
      <c r="AN83" s="23">
        <v>3.4283994585548796</v>
      </c>
      <c r="AX83" s="24">
        <f t="shared" si="32"/>
        <v>8.0063675676502459</v>
      </c>
      <c r="AY83" s="8">
        <v>6</v>
      </c>
      <c r="AZ83" s="8">
        <f t="shared" si="33"/>
        <v>36</v>
      </c>
      <c r="BA83" s="23">
        <f t="shared" si="34"/>
        <v>3.4283994585548796</v>
      </c>
      <c r="BK83" s="7">
        <v>3000</v>
      </c>
      <c r="BL83" s="32">
        <f t="shared" si="35"/>
        <v>1</v>
      </c>
      <c r="BV83" s="24">
        <f t="shared" si="36"/>
        <v>8.0063675676502459</v>
      </c>
      <c r="BW83" s="8">
        <f t="shared" si="37"/>
        <v>6</v>
      </c>
      <c r="BX83" s="8">
        <f t="shared" si="38"/>
        <v>36</v>
      </c>
      <c r="BY83" s="23">
        <f t="shared" si="39"/>
        <v>3.4283994585548796</v>
      </c>
      <c r="BZ83" s="38">
        <f t="shared" si="40"/>
        <v>1</v>
      </c>
      <c r="CL83" s="24">
        <f t="shared" si="41"/>
        <v>8.0063675676502459</v>
      </c>
      <c r="CM83" s="8">
        <f t="shared" si="42"/>
        <v>1</v>
      </c>
      <c r="CN83" s="8">
        <f t="shared" si="43"/>
        <v>0</v>
      </c>
      <c r="CO83" s="8">
        <f t="shared" si="44"/>
        <v>0</v>
      </c>
      <c r="CP83" s="23">
        <f t="shared" si="45"/>
        <v>3.4283994585548796</v>
      </c>
      <c r="CQ83" s="38">
        <f t="shared" si="46"/>
        <v>1</v>
      </c>
      <c r="DC83" s="24">
        <f t="shared" si="47"/>
        <v>8.0063675676502459</v>
      </c>
      <c r="DD83" s="8">
        <f t="shared" si="48"/>
        <v>1</v>
      </c>
      <c r="DE83" s="8">
        <f t="shared" si="49"/>
        <v>0</v>
      </c>
      <c r="DF83" s="8">
        <f t="shared" si="50"/>
        <v>0</v>
      </c>
      <c r="DG83" s="23">
        <f t="shared" si="51"/>
        <v>3.4283994585548796</v>
      </c>
      <c r="DH83" s="38">
        <f t="shared" si="52"/>
        <v>1</v>
      </c>
      <c r="DI83" s="8">
        <f t="shared" si="53"/>
        <v>0</v>
      </c>
      <c r="DU83" s="40">
        <f t="shared" si="54"/>
        <v>1</v>
      </c>
      <c r="DV83" s="42">
        <f t="shared" si="55"/>
        <v>3</v>
      </c>
      <c r="DW83" s="38">
        <f t="shared" si="56"/>
        <v>1</v>
      </c>
    </row>
    <row r="84" spans="1:127" x14ac:dyDescent="0.25">
      <c r="A84" s="25">
        <v>4500</v>
      </c>
      <c r="B84" s="26">
        <v>133.91324316262435</v>
      </c>
      <c r="C84">
        <v>15</v>
      </c>
      <c r="D84">
        <v>1</v>
      </c>
      <c r="E84">
        <v>0</v>
      </c>
      <c r="J84" s="7">
        <v>4500</v>
      </c>
      <c r="K84" s="8">
        <v>15</v>
      </c>
      <c r="L84" s="21">
        <v>133.91324316262435</v>
      </c>
      <c r="X84" s="7">
        <v>4500</v>
      </c>
      <c r="Y84" s="8">
        <v>15</v>
      </c>
      <c r="Z84" s="8">
        <f t="shared" si="29"/>
        <v>225</v>
      </c>
      <c r="AA84" s="23">
        <f t="shared" si="30"/>
        <v>7.4675213323420085E-3</v>
      </c>
      <c r="AK84" s="27">
        <f t="shared" si="31"/>
        <v>4500</v>
      </c>
      <c r="AL84" s="8">
        <v>15</v>
      </c>
      <c r="AM84" s="8">
        <v>225</v>
      </c>
      <c r="AN84" s="23">
        <v>4.8971921511868262</v>
      </c>
      <c r="AX84" s="24">
        <f t="shared" si="32"/>
        <v>8.4118326757584114</v>
      </c>
      <c r="AY84" s="8">
        <v>15</v>
      </c>
      <c r="AZ84" s="8">
        <f t="shared" si="33"/>
        <v>225</v>
      </c>
      <c r="BA84" s="23">
        <f t="shared" si="34"/>
        <v>4.8971921511868262</v>
      </c>
      <c r="BK84" s="7">
        <v>4500</v>
      </c>
      <c r="BL84" s="32">
        <f t="shared" si="35"/>
        <v>1</v>
      </c>
      <c r="BV84" s="24">
        <f t="shared" si="36"/>
        <v>8.4118326757584114</v>
      </c>
      <c r="BW84" s="8">
        <f t="shared" si="37"/>
        <v>15</v>
      </c>
      <c r="BX84" s="8">
        <f t="shared" si="38"/>
        <v>225</v>
      </c>
      <c r="BY84" s="23">
        <f t="shared" si="39"/>
        <v>4.8971921511868262</v>
      </c>
      <c r="BZ84" s="38">
        <f t="shared" si="40"/>
        <v>1</v>
      </c>
      <c r="CL84" s="24">
        <f t="shared" si="41"/>
        <v>8.4118326757584114</v>
      </c>
      <c r="CM84" s="8">
        <f t="shared" si="42"/>
        <v>1</v>
      </c>
      <c r="CN84" s="8">
        <f t="shared" si="43"/>
        <v>0</v>
      </c>
      <c r="CO84" s="8">
        <f t="shared" si="44"/>
        <v>0</v>
      </c>
      <c r="CP84" s="23">
        <f t="shared" si="45"/>
        <v>4.8971921511868262</v>
      </c>
      <c r="CQ84" s="38">
        <f t="shared" si="46"/>
        <v>1</v>
      </c>
      <c r="DC84" s="24">
        <f t="shared" si="47"/>
        <v>8.4118326757584114</v>
      </c>
      <c r="DD84" s="8">
        <f t="shared" si="48"/>
        <v>1</v>
      </c>
      <c r="DE84" s="8">
        <f t="shared" si="49"/>
        <v>0</v>
      </c>
      <c r="DF84" s="8">
        <f t="shared" si="50"/>
        <v>0</v>
      </c>
      <c r="DG84" s="23">
        <f t="shared" si="51"/>
        <v>4.8971921511868262</v>
      </c>
      <c r="DH84" s="38">
        <f t="shared" si="52"/>
        <v>1</v>
      </c>
      <c r="DI84" s="8">
        <f t="shared" si="53"/>
        <v>0</v>
      </c>
      <c r="DU84" s="40">
        <f t="shared" si="54"/>
        <v>0</v>
      </c>
      <c r="DV84" s="42">
        <f t="shared" si="55"/>
        <v>4.5</v>
      </c>
      <c r="DW84" s="38">
        <f t="shared" si="56"/>
        <v>1</v>
      </c>
    </row>
    <row r="85" spans="1:127" x14ac:dyDescent="0.25">
      <c r="A85" s="25">
        <v>1500</v>
      </c>
      <c r="B85" s="26">
        <v>47.133398519458687</v>
      </c>
      <c r="C85">
        <v>17</v>
      </c>
      <c r="D85">
        <v>1</v>
      </c>
      <c r="E85">
        <v>1</v>
      </c>
      <c r="J85" s="7">
        <v>1500</v>
      </c>
      <c r="K85" s="8">
        <v>17</v>
      </c>
      <c r="L85" s="21">
        <v>47.133398519458687</v>
      </c>
      <c r="X85" s="7">
        <v>1500</v>
      </c>
      <c r="Y85" s="8">
        <v>17</v>
      </c>
      <c r="Z85" s="8">
        <f t="shared" si="29"/>
        <v>289</v>
      </c>
      <c r="AA85" s="23">
        <f t="shared" si="30"/>
        <v>2.1216378012443918E-2</v>
      </c>
      <c r="AK85" s="27">
        <f t="shared" si="31"/>
        <v>1500</v>
      </c>
      <c r="AL85" s="8">
        <v>17</v>
      </c>
      <c r="AM85" s="8">
        <v>289</v>
      </c>
      <c r="AN85" s="23">
        <v>3.8529818478087958</v>
      </c>
      <c r="AX85" s="24">
        <f t="shared" si="32"/>
        <v>7.3132203870903014</v>
      </c>
      <c r="AY85" s="8">
        <v>17</v>
      </c>
      <c r="AZ85" s="8">
        <f t="shared" si="33"/>
        <v>289</v>
      </c>
      <c r="BA85" s="23">
        <f t="shared" si="34"/>
        <v>3.8529818478087958</v>
      </c>
      <c r="BK85" s="7">
        <v>1500</v>
      </c>
      <c r="BL85" s="32">
        <f t="shared" si="35"/>
        <v>1</v>
      </c>
      <c r="BV85" s="24">
        <f t="shared" si="36"/>
        <v>7.3132203870903014</v>
      </c>
      <c r="BW85" s="8">
        <f t="shared" si="37"/>
        <v>17</v>
      </c>
      <c r="BX85" s="8">
        <f t="shared" si="38"/>
        <v>289</v>
      </c>
      <c r="BY85" s="23">
        <f t="shared" si="39"/>
        <v>3.8529818478087958</v>
      </c>
      <c r="BZ85" s="38">
        <f t="shared" si="40"/>
        <v>1</v>
      </c>
      <c r="CL85" s="24">
        <f t="shared" si="41"/>
        <v>7.3132203870903014</v>
      </c>
      <c r="CM85" s="8">
        <f t="shared" si="42"/>
        <v>0</v>
      </c>
      <c r="CN85" s="8">
        <f t="shared" si="43"/>
        <v>1</v>
      </c>
      <c r="CO85" s="8">
        <f t="shared" si="44"/>
        <v>0</v>
      </c>
      <c r="CP85" s="23">
        <f t="shared" si="45"/>
        <v>3.8529818478087958</v>
      </c>
      <c r="CQ85" s="38">
        <f t="shared" si="46"/>
        <v>1</v>
      </c>
      <c r="DC85" s="24">
        <f t="shared" si="47"/>
        <v>7.3132203870903014</v>
      </c>
      <c r="DD85" s="8">
        <f t="shared" si="48"/>
        <v>0</v>
      </c>
      <c r="DE85" s="8">
        <f t="shared" si="49"/>
        <v>1</v>
      </c>
      <c r="DF85" s="8">
        <f t="shared" si="50"/>
        <v>0</v>
      </c>
      <c r="DG85" s="23">
        <f t="shared" si="51"/>
        <v>3.8529818478087958</v>
      </c>
      <c r="DH85" s="38">
        <f t="shared" si="52"/>
        <v>1</v>
      </c>
      <c r="DI85" s="8">
        <f t="shared" si="53"/>
        <v>0</v>
      </c>
      <c r="DU85" s="40">
        <f t="shared" si="54"/>
        <v>1</v>
      </c>
      <c r="DV85" s="42">
        <f t="shared" si="55"/>
        <v>1.5</v>
      </c>
      <c r="DW85" s="38">
        <f t="shared" si="56"/>
        <v>1</v>
      </c>
    </row>
    <row r="86" spans="1:127" x14ac:dyDescent="0.25">
      <c r="A86" s="25">
        <v>4000</v>
      </c>
      <c r="B86" s="26">
        <v>14.414925141437539</v>
      </c>
      <c r="C86">
        <v>4</v>
      </c>
      <c r="D86">
        <v>1</v>
      </c>
      <c r="E86">
        <v>1</v>
      </c>
      <c r="J86" s="7">
        <v>4000</v>
      </c>
      <c r="K86" s="8">
        <v>4</v>
      </c>
      <c r="L86" s="21">
        <v>14.414925141437539</v>
      </c>
      <c r="X86" s="7">
        <v>4000</v>
      </c>
      <c r="Y86" s="8">
        <v>4</v>
      </c>
      <c r="Z86" s="8">
        <f t="shared" si="29"/>
        <v>16</v>
      </c>
      <c r="AA86" s="23">
        <f t="shared" si="30"/>
        <v>6.9372542013789062E-2</v>
      </c>
      <c r="AK86" s="27">
        <f t="shared" si="31"/>
        <v>4000</v>
      </c>
      <c r="AL86" s="8">
        <v>4</v>
      </c>
      <c r="AM86" s="8">
        <v>16</v>
      </c>
      <c r="AN86" s="23">
        <v>2.6682641379750804</v>
      </c>
      <c r="AX86" s="24">
        <f t="shared" si="32"/>
        <v>8.2940496401020276</v>
      </c>
      <c r="AY86" s="8">
        <v>4</v>
      </c>
      <c r="AZ86" s="8">
        <f t="shared" si="33"/>
        <v>16</v>
      </c>
      <c r="BA86" s="23">
        <f t="shared" si="34"/>
        <v>2.6682641379750804</v>
      </c>
      <c r="BK86" s="7">
        <v>4000</v>
      </c>
      <c r="BL86" s="32">
        <f t="shared" si="35"/>
        <v>1</v>
      </c>
      <c r="BV86" s="24">
        <f t="shared" si="36"/>
        <v>8.2940496401020276</v>
      </c>
      <c r="BW86" s="8">
        <f t="shared" si="37"/>
        <v>4</v>
      </c>
      <c r="BX86" s="8">
        <f t="shared" si="38"/>
        <v>16</v>
      </c>
      <c r="BY86" s="23">
        <f t="shared" si="39"/>
        <v>2.6682641379750804</v>
      </c>
      <c r="BZ86" s="38">
        <f t="shared" si="40"/>
        <v>1</v>
      </c>
      <c r="CL86" s="24">
        <f t="shared" si="41"/>
        <v>8.2940496401020276</v>
      </c>
      <c r="CM86" s="8">
        <f t="shared" si="42"/>
        <v>0</v>
      </c>
      <c r="CN86" s="8">
        <f t="shared" si="43"/>
        <v>0</v>
      </c>
      <c r="CO86" s="8">
        <f t="shared" si="44"/>
        <v>0</v>
      </c>
      <c r="CP86" s="23">
        <f t="shared" si="45"/>
        <v>2.6682641379750804</v>
      </c>
      <c r="CQ86" s="38">
        <f t="shared" si="46"/>
        <v>1</v>
      </c>
      <c r="DC86" s="24">
        <f t="shared" si="47"/>
        <v>8.2940496401020276</v>
      </c>
      <c r="DD86" s="8">
        <f t="shared" si="48"/>
        <v>0</v>
      </c>
      <c r="DE86" s="8">
        <f t="shared" si="49"/>
        <v>0</v>
      </c>
      <c r="DF86" s="8">
        <f t="shared" si="50"/>
        <v>0</v>
      </c>
      <c r="DG86" s="23">
        <f t="shared" si="51"/>
        <v>2.6682641379750804</v>
      </c>
      <c r="DH86" s="38">
        <f t="shared" si="52"/>
        <v>1</v>
      </c>
      <c r="DI86" s="8">
        <f t="shared" si="53"/>
        <v>0</v>
      </c>
      <c r="DU86" s="40">
        <f t="shared" si="54"/>
        <v>1</v>
      </c>
      <c r="DV86" s="42">
        <f t="shared" si="55"/>
        <v>4</v>
      </c>
      <c r="DW86" s="38">
        <f t="shared" si="56"/>
        <v>1</v>
      </c>
    </row>
    <row r="87" spans="1:127" x14ac:dyDescent="0.25">
      <c r="A87" s="25">
        <v>4000</v>
      </c>
      <c r="B87" s="26">
        <v>14.286903072399801</v>
      </c>
      <c r="C87">
        <v>30</v>
      </c>
      <c r="D87">
        <v>1</v>
      </c>
      <c r="E87">
        <v>1</v>
      </c>
      <c r="J87" s="7">
        <v>4000</v>
      </c>
      <c r="K87" s="8">
        <v>30</v>
      </c>
      <c r="L87" s="21">
        <v>14.286903072399801</v>
      </c>
      <c r="X87" s="7">
        <v>4000</v>
      </c>
      <c r="Y87" s="8">
        <v>30</v>
      </c>
      <c r="Z87" s="8">
        <f t="shared" si="29"/>
        <v>900</v>
      </c>
      <c r="AA87" s="23">
        <f t="shared" si="30"/>
        <v>6.999417542993297E-2</v>
      </c>
      <c r="AK87" s="27">
        <f t="shared" si="31"/>
        <v>4000</v>
      </c>
      <c r="AL87" s="8">
        <v>30</v>
      </c>
      <c r="AM87" s="8">
        <v>900</v>
      </c>
      <c r="AN87" s="23">
        <v>2.6593432485385824</v>
      </c>
      <c r="AX87" s="24">
        <f t="shared" si="32"/>
        <v>8.2940496401020276</v>
      </c>
      <c r="AY87" s="8">
        <v>30</v>
      </c>
      <c r="AZ87" s="8">
        <f t="shared" si="33"/>
        <v>900</v>
      </c>
      <c r="BA87" s="23">
        <f t="shared" si="34"/>
        <v>2.6593432485385824</v>
      </c>
      <c r="BK87" s="7">
        <v>4000</v>
      </c>
      <c r="BL87" s="32">
        <f t="shared" si="35"/>
        <v>1</v>
      </c>
      <c r="BV87" s="24">
        <f t="shared" si="36"/>
        <v>8.2940496401020276</v>
      </c>
      <c r="BW87" s="8">
        <f t="shared" si="37"/>
        <v>30</v>
      </c>
      <c r="BX87" s="8">
        <f t="shared" si="38"/>
        <v>900</v>
      </c>
      <c r="BY87" s="23">
        <f t="shared" si="39"/>
        <v>2.6593432485385824</v>
      </c>
      <c r="BZ87" s="38">
        <f t="shared" si="40"/>
        <v>1</v>
      </c>
      <c r="CL87" s="24">
        <f t="shared" si="41"/>
        <v>8.2940496401020276</v>
      </c>
      <c r="CM87" s="8">
        <f t="shared" si="42"/>
        <v>0</v>
      </c>
      <c r="CN87" s="8">
        <f t="shared" si="43"/>
        <v>1</v>
      </c>
      <c r="CO87" s="8">
        <f t="shared" si="44"/>
        <v>0</v>
      </c>
      <c r="CP87" s="23">
        <f t="shared" si="45"/>
        <v>2.6593432485385824</v>
      </c>
      <c r="CQ87" s="38">
        <f t="shared" si="46"/>
        <v>1</v>
      </c>
      <c r="DC87" s="24">
        <f t="shared" si="47"/>
        <v>8.2940496401020276</v>
      </c>
      <c r="DD87" s="8">
        <f t="shared" si="48"/>
        <v>0</v>
      </c>
      <c r="DE87" s="8">
        <f t="shared" si="49"/>
        <v>1</v>
      </c>
      <c r="DF87" s="8">
        <f t="shared" si="50"/>
        <v>0</v>
      </c>
      <c r="DG87" s="23">
        <f t="shared" si="51"/>
        <v>2.6593432485385824</v>
      </c>
      <c r="DH87" s="38">
        <f t="shared" si="52"/>
        <v>1</v>
      </c>
      <c r="DI87" s="8">
        <f t="shared" si="53"/>
        <v>0</v>
      </c>
      <c r="DU87" s="40">
        <f t="shared" si="54"/>
        <v>1</v>
      </c>
      <c r="DV87" s="42">
        <f t="shared" si="55"/>
        <v>4</v>
      </c>
      <c r="DW87" s="38">
        <f t="shared" si="56"/>
        <v>1</v>
      </c>
    </row>
    <row r="88" spans="1:127" x14ac:dyDescent="0.25">
      <c r="A88" s="25">
        <v>1000</v>
      </c>
      <c r="B88" s="26">
        <v>31.98338489427088</v>
      </c>
      <c r="C88">
        <v>29</v>
      </c>
      <c r="D88">
        <v>1</v>
      </c>
      <c r="E88">
        <v>0</v>
      </c>
      <c r="J88" s="7">
        <v>1000</v>
      </c>
      <c r="K88" s="8">
        <v>29</v>
      </c>
      <c r="L88" s="21">
        <v>31.98338489427088</v>
      </c>
      <c r="X88" s="7">
        <v>1000</v>
      </c>
      <c r="Y88" s="8">
        <v>29</v>
      </c>
      <c r="Z88" s="8">
        <f t="shared" si="29"/>
        <v>841</v>
      </c>
      <c r="AA88" s="23">
        <f t="shared" si="30"/>
        <v>3.1266234118300845E-2</v>
      </c>
      <c r="AK88" s="27">
        <f t="shared" si="31"/>
        <v>1000</v>
      </c>
      <c r="AL88" s="8">
        <v>29</v>
      </c>
      <c r="AM88" s="8">
        <v>841</v>
      </c>
      <c r="AN88" s="23">
        <v>3.4652165459032434</v>
      </c>
      <c r="AX88" s="24">
        <f t="shared" si="32"/>
        <v>6.9077552789821368</v>
      </c>
      <c r="AY88" s="8">
        <v>29</v>
      </c>
      <c r="AZ88" s="8">
        <f t="shared" si="33"/>
        <v>841</v>
      </c>
      <c r="BA88" s="23">
        <f t="shared" si="34"/>
        <v>3.4652165459032434</v>
      </c>
      <c r="BK88" s="7">
        <v>1000</v>
      </c>
      <c r="BL88" s="32">
        <f t="shared" si="35"/>
        <v>1</v>
      </c>
      <c r="BV88" s="24">
        <f t="shared" si="36"/>
        <v>6.9077552789821368</v>
      </c>
      <c r="BW88" s="8">
        <f t="shared" si="37"/>
        <v>29</v>
      </c>
      <c r="BX88" s="8">
        <f t="shared" si="38"/>
        <v>841</v>
      </c>
      <c r="BY88" s="23">
        <f t="shared" si="39"/>
        <v>3.4652165459032434</v>
      </c>
      <c r="BZ88" s="38">
        <f t="shared" si="40"/>
        <v>1</v>
      </c>
      <c r="CL88" s="24">
        <f t="shared" si="41"/>
        <v>6.9077552789821368</v>
      </c>
      <c r="CM88" s="8">
        <f t="shared" si="42"/>
        <v>0</v>
      </c>
      <c r="CN88" s="8">
        <f t="shared" si="43"/>
        <v>1</v>
      </c>
      <c r="CO88" s="8">
        <f t="shared" si="44"/>
        <v>0</v>
      </c>
      <c r="CP88" s="23">
        <f t="shared" si="45"/>
        <v>3.4652165459032434</v>
      </c>
      <c r="CQ88" s="38">
        <f t="shared" si="46"/>
        <v>1</v>
      </c>
      <c r="DC88" s="24">
        <f t="shared" si="47"/>
        <v>6.9077552789821368</v>
      </c>
      <c r="DD88" s="8">
        <f t="shared" si="48"/>
        <v>0</v>
      </c>
      <c r="DE88" s="8">
        <f t="shared" si="49"/>
        <v>1</v>
      </c>
      <c r="DF88" s="8">
        <f t="shared" si="50"/>
        <v>0</v>
      </c>
      <c r="DG88" s="23">
        <f t="shared" si="51"/>
        <v>3.4652165459032434</v>
      </c>
      <c r="DH88" s="38">
        <f t="shared" si="52"/>
        <v>1</v>
      </c>
      <c r="DI88" s="8">
        <f t="shared" si="53"/>
        <v>0</v>
      </c>
      <c r="DU88" s="40">
        <f t="shared" si="54"/>
        <v>0</v>
      </c>
      <c r="DV88" s="42">
        <f t="shared" si="55"/>
        <v>1</v>
      </c>
      <c r="DW88" s="38">
        <f t="shared" si="56"/>
        <v>1</v>
      </c>
    </row>
    <row r="89" spans="1:127" x14ac:dyDescent="0.25">
      <c r="A89" s="25">
        <v>5500</v>
      </c>
      <c r="B89" s="26">
        <v>19.408633430870118</v>
      </c>
      <c r="C89">
        <v>37</v>
      </c>
      <c r="D89">
        <v>0</v>
      </c>
      <c r="E89">
        <v>1</v>
      </c>
      <c r="J89" s="7">
        <v>5500</v>
      </c>
      <c r="K89" s="8">
        <v>37</v>
      </c>
      <c r="L89" s="21">
        <v>19.408633430870118</v>
      </c>
      <c r="X89" s="7">
        <v>5500</v>
      </c>
      <c r="Y89" s="8">
        <v>37</v>
      </c>
      <c r="Z89" s="8">
        <f t="shared" si="29"/>
        <v>1369</v>
      </c>
      <c r="AA89" s="23">
        <f t="shared" si="30"/>
        <v>5.1523462667364545E-2</v>
      </c>
      <c r="AK89" s="27">
        <f t="shared" si="31"/>
        <v>5500</v>
      </c>
      <c r="AL89" s="8">
        <v>37</v>
      </c>
      <c r="AM89" s="8">
        <v>1369</v>
      </c>
      <c r="AN89" s="23">
        <v>2.965717989286067</v>
      </c>
      <c r="AX89" s="24">
        <f t="shared" si="32"/>
        <v>8.6125033712205621</v>
      </c>
      <c r="AY89" s="8">
        <v>37</v>
      </c>
      <c r="AZ89" s="8">
        <f t="shared" si="33"/>
        <v>1369</v>
      </c>
      <c r="BA89" s="23">
        <f t="shared" si="34"/>
        <v>2.965717989286067</v>
      </c>
      <c r="BK89" s="7">
        <v>5500</v>
      </c>
      <c r="BL89" s="32">
        <f t="shared" si="35"/>
        <v>0</v>
      </c>
      <c r="BV89" s="24">
        <f t="shared" si="36"/>
        <v>8.6125033712205621</v>
      </c>
      <c r="BW89" s="8">
        <f t="shared" si="37"/>
        <v>37</v>
      </c>
      <c r="BX89" s="8">
        <f t="shared" si="38"/>
        <v>1369</v>
      </c>
      <c r="BY89" s="23">
        <f t="shared" si="39"/>
        <v>2.965717989286067</v>
      </c>
      <c r="BZ89" s="38">
        <f t="shared" si="40"/>
        <v>0</v>
      </c>
      <c r="CL89" s="24">
        <f t="shared" si="41"/>
        <v>8.6125033712205621</v>
      </c>
      <c r="CM89" s="8">
        <f t="shared" si="42"/>
        <v>0</v>
      </c>
      <c r="CN89" s="8">
        <f t="shared" si="43"/>
        <v>0</v>
      </c>
      <c r="CO89" s="8">
        <f t="shared" si="44"/>
        <v>1</v>
      </c>
      <c r="CP89" s="23">
        <f t="shared" si="45"/>
        <v>2.965717989286067</v>
      </c>
      <c r="CQ89" s="38">
        <f t="shared" si="46"/>
        <v>0</v>
      </c>
      <c r="DC89" s="24">
        <f t="shared" si="47"/>
        <v>8.6125033712205621</v>
      </c>
      <c r="DD89" s="8">
        <f t="shared" si="48"/>
        <v>0</v>
      </c>
      <c r="DE89" s="8">
        <f t="shared" si="49"/>
        <v>0</v>
      </c>
      <c r="DF89" s="8">
        <f t="shared" si="50"/>
        <v>1</v>
      </c>
      <c r="DG89" s="23">
        <f t="shared" si="51"/>
        <v>2.965717989286067</v>
      </c>
      <c r="DH89" s="38">
        <f t="shared" si="52"/>
        <v>0</v>
      </c>
      <c r="DI89" s="8">
        <f t="shared" si="53"/>
        <v>0</v>
      </c>
      <c r="DU89" s="40">
        <f t="shared" si="54"/>
        <v>1</v>
      </c>
      <c r="DV89" s="42">
        <f t="shared" si="55"/>
        <v>5.5</v>
      </c>
      <c r="DW89" s="38">
        <f t="shared" si="56"/>
        <v>0</v>
      </c>
    </row>
    <row r="90" spans="1:127" x14ac:dyDescent="0.25">
      <c r="A90" s="25">
        <v>8500</v>
      </c>
      <c r="B90" s="26">
        <v>31.117932167421714</v>
      </c>
      <c r="C90">
        <v>9</v>
      </c>
      <c r="D90">
        <v>1</v>
      </c>
      <c r="E90">
        <v>1</v>
      </c>
      <c r="J90" s="7">
        <v>8500</v>
      </c>
      <c r="K90" s="8">
        <v>9</v>
      </c>
      <c r="L90" s="21">
        <v>31.117932167421714</v>
      </c>
      <c r="X90" s="7">
        <v>8500</v>
      </c>
      <c r="Y90" s="8">
        <v>9</v>
      </c>
      <c r="Z90" s="8">
        <f t="shared" si="29"/>
        <v>81</v>
      </c>
      <c r="AA90" s="23">
        <f t="shared" si="30"/>
        <v>3.2135811422808157E-2</v>
      </c>
      <c r="AK90" s="27">
        <f t="shared" si="31"/>
        <v>8500</v>
      </c>
      <c r="AL90" s="8">
        <v>9</v>
      </c>
      <c r="AM90" s="8">
        <v>81</v>
      </c>
      <c r="AN90" s="23">
        <v>3.4377842500402029</v>
      </c>
      <c r="AX90" s="24">
        <f t="shared" si="32"/>
        <v>9.0478214424784085</v>
      </c>
      <c r="AY90" s="8">
        <v>9</v>
      </c>
      <c r="AZ90" s="8">
        <f t="shared" si="33"/>
        <v>81</v>
      </c>
      <c r="BA90" s="23">
        <f t="shared" si="34"/>
        <v>3.4377842500402029</v>
      </c>
      <c r="BK90" s="7">
        <v>8500</v>
      </c>
      <c r="BL90" s="32">
        <f t="shared" si="35"/>
        <v>1</v>
      </c>
      <c r="BV90" s="24">
        <f t="shared" si="36"/>
        <v>9.0478214424784085</v>
      </c>
      <c r="BW90" s="8">
        <f t="shared" si="37"/>
        <v>9</v>
      </c>
      <c r="BX90" s="8">
        <f t="shared" si="38"/>
        <v>81</v>
      </c>
      <c r="BY90" s="23">
        <f t="shared" si="39"/>
        <v>3.4377842500402029</v>
      </c>
      <c r="BZ90" s="38">
        <f t="shared" si="40"/>
        <v>1</v>
      </c>
      <c r="CL90" s="24">
        <f t="shared" si="41"/>
        <v>9.0478214424784085</v>
      </c>
      <c r="CM90" s="8">
        <f t="shared" si="42"/>
        <v>1</v>
      </c>
      <c r="CN90" s="8">
        <f t="shared" si="43"/>
        <v>0</v>
      </c>
      <c r="CO90" s="8">
        <f t="shared" si="44"/>
        <v>0</v>
      </c>
      <c r="CP90" s="23">
        <f t="shared" si="45"/>
        <v>3.4377842500402029</v>
      </c>
      <c r="CQ90" s="38">
        <f t="shared" si="46"/>
        <v>1</v>
      </c>
      <c r="DC90" s="24">
        <f t="shared" si="47"/>
        <v>9.0478214424784085</v>
      </c>
      <c r="DD90" s="8">
        <f t="shared" si="48"/>
        <v>1</v>
      </c>
      <c r="DE90" s="8">
        <f t="shared" si="49"/>
        <v>0</v>
      </c>
      <c r="DF90" s="8">
        <f t="shared" si="50"/>
        <v>0</v>
      </c>
      <c r="DG90" s="23">
        <f t="shared" si="51"/>
        <v>3.4377842500402029</v>
      </c>
      <c r="DH90" s="38">
        <f t="shared" si="52"/>
        <v>1</v>
      </c>
      <c r="DI90" s="8">
        <f t="shared" si="53"/>
        <v>0</v>
      </c>
      <c r="DU90" s="40">
        <f t="shared" si="54"/>
        <v>1</v>
      </c>
      <c r="DV90" s="42">
        <f t="shared" si="55"/>
        <v>8.5</v>
      </c>
      <c r="DW90" s="38">
        <f t="shared" si="56"/>
        <v>1</v>
      </c>
    </row>
    <row r="91" spans="1:127" x14ac:dyDescent="0.25">
      <c r="A91" s="25">
        <v>2000</v>
      </c>
      <c r="B91" s="26">
        <v>71.963096307568136</v>
      </c>
      <c r="C91">
        <v>25</v>
      </c>
      <c r="D91">
        <v>0</v>
      </c>
      <c r="E91">
        <v>1</v>
      </c>
      <c r="J91" s="7">
        <v>2000</v>
      </c>
      <c r="K91" s="8">
        <v>25</v>
      </c>
      <c r="L91" s="21">
        <v>71.963096307568136</v>
      </c>
      <c r="X91" s="7">
        <v>2000</v>
      </c>
      <c r="Y91" s="8">
        <v>25</v>
      </c>
      <c r="Z91" s="8">
        <f t="shared" si="29"/>
        <v>625</v>
      </c>
      <c r="AA91" s="23">
        <f t="shared" si="30"/>
        <v>1.3896011307323822E-2</v>
      </c>
      <c r="AK91" s="27">
        <f t="shared" si="31"/>
        <v>2000</v>
      </c>
      <c r="AL91" s="8">
        <v>25</v>
      </c>
      <c r="AM91" s="8">
        <v>625</v>
      </c>
      <c r="AN91" s="23">
        <v>4.2761534363329687</v>
      </c>
      <c r="AX91" s="24">
        <f t="shared" si="32"/>
        <v>7.6009024595420822</v>
      </c>
      <c r="AY91" s="8">
        <v>25</v>
      </c>
      <c r="AZ91" s="8">
        <f t="shared" si="33"/>
        <v>625</v>
      </c>
      <c r="BA91" s="23">
        <f t="shared" si="34"/>
        <v>4.2761534363329687</v>
      </c>
      <c r="BK91" s="7">
        <v>2000</v>
      </c>
      <c r="BL91" s="32">
        <f t="shared" si="35"/>
        <v>0</v>
      </c>
      <c r="BV91" s="24">
        <f t="shared" si="36"/>
        <v>7.6009024595420822</v>
      </c>
      <c r="BW91" s="8">
        <f t="shared" si="37"/>
        <v>25</v>
      </c>
      <c r="BX91" s="8">
        <f t="shared" si="38"/>
        <v>625</v>
      </c>
      <c r="BY91" s="23">
        <f t="shared" si="39"/>
        <v>4.2761534363329687</v>
      </c>
      <c r="BZ91" s="38">
        <f t="shared" si="40"/>
        <v>0</v>
      </c>
      <c r="CL91" s="24">
        <f t="shared" si="41"/>
        <v>7.6009024595420822</v>
      </c>
      <c r="CM91" s="8">
        <f t="shared" si="42"/>
        <v>0</v>
      </c>
      <c r="CN91" s="8">
        <f t="shared" si="43"/>
        <v>1</v>
      </c>
      <c r="CO91" s="8">
        <f t="shared" si="44"/>
        <v>0</v>
      </c>
      <c r="CP91" s="23">
        <f t="shared" si="45"/>
        <v>4.2761534363329687</v>
      </c>
      <c r="CQ91" s="38">
        <f t="shared" si="46"/>
        <v>0</v>
      </c>
      <c r="DC91" s="24">
        <f t="shared" si="47"/>
        <v>7.6009024595420822</v>
      </c>
      <c r="DD91" s="8">
        <f t="shared" si="48"/>
        <v>0</v>
      </c>
      <c r="DE91" s="8">
        <f t="shared" si="49"/>
        <v>1</v>
      </c>
      <c r="DF91" s="8">
        <f t="shared" si="50"/>
        <v>0</v>
      </c>
      <c r="DG91" s="23">
        <f t="shared" si="51"/>
        <v>4.2761534363329687</v>
      </c>
      <c r="DH91" s="38">
        <f t="shared" si="52"/>
        <v>0</v>
      </c>
      <c r="DI91" s="8">
        <f t="shared" si="53"/>
        <v>0</v>
      </c>
      <c r="DU91" s="40">
        <f t="shared" si="54"/>
        <v>1</v>
      </c>
      <c r="DV91" s="42">
        <f t="shared" si="55"/>
        <v>2</v>
      </c>
      <c r="DW91" s="38">
        <f t="shared" si="56"/>
        <v>0</v>
      </c>
    </row>
    <row r="92" spans="1:127" x14ac:dyDescent="0.25">
      <c r="A92" s="25">
        <v>11500</v>
      </c>
      <c r="B92" s="26">
        <v>1.7621448513326901</v>
      </c>
      <c r="C92">
        <v>15</v>
      </c>
      <c r="D92">
        <v>1</v>
      </c>
      <c r="E92">
        <v>0</v>
      </c>
      <c r="J92" s="7">
        <v>11500</v>
      </c>
      <c r="K92" s="8">
        <v>15</v>
      </c>
      <c r="L92" s="21">
        <v>1.7621448513326901</v>
      </c>
      <c r="X92" s="7">
        <v>11500</v>
      </c>
      <c r="Y92" s="8">
        <v>15</v>
      </c>
      <c r="Z92" s="8">
        <f t="shared" si="29"/>
        <v>225</v>
      </c>
      <c r="AA92" s="23">
        <f t="shared" si="30"/>
        <v>0.56749023739093374</v>
      </c>
      <c r="AK92" s="27">
        <f t="shared" si="31"/>
        <v>11500</v>
      </c>
      <c r="AL92" s="8">
        <v>15</v>
      </c>
      <c r="AM92" s="8">
        <v>225</v>
      </c>
      <c r="AN92" s="23">
        <v>0.56653173260990874</v>
      </c>
      <c r="AX92" s="24">
        <f t="shared" si="32"/>
        <v>9.3501023143513411</v>
      </c>
      <c r="AY92" s="8">
        <v>15</v>
      </c>
      <c r="AZ92" s="8">
        <f t="shared" si="33"/>
        <v>225</v>
      </c>
      <c r="BA92" s="23">
        <f t="shared" si="34"/>
        <v>0.56653173260990874</v>
      </c>
      <c r="BK92" s="7">
        <v>11500</v>
      </c>
      <c r="BL92" s="32">
        <f t="shared" si="35"/>
        <v>1</v>
      </c>
      <c r="BV92" s="24">
        <f t="shared" si="36"/>
        <v>9.3501023143513411</v>
      </c>
      <c r="BW92" s="8">
        <f t="shared" si="37"/>
        <v>15</v>
      </c>
      <c r="BX92" s="8">
        <f t="shared" si="38"/>
        <v>225</v>
      </c>
      <c r="BY92" s="23">
        <f t="shared" si="39"/>
        <v>0.56653173260990874</v>
      </c>
      <c r="BZ92" s="38">
        <f t="shared" si="40"/>
        <v>1</v>
      </c>
      <c r="CL92" s="24">
        <f t="shared" si="41"/>
        <v>9.3501023143513411</v>
      </c>
      <c r="CM92" s="8">
        <f t="shared" si="42"/>
        <v>1</v>
      </c>
      <c r="CN92" s="8">
        <f t="shared" si="43"/>
        <v>0</v>
      </c>
      <c r="CO92" s="8">
        <f t="shared" si="44"/>
        <v>0</v>
      </c>
      <c r="CP92" s="23">
        <f t="shared" si="45"/>
        <v>0.56653173260990874</v>
      </c>
      <c r="CQ92" s="38">
        <f t="shared" si="46"/>
        <v>1</v>
      </c>
      <c r="DC92" s="24">
        <f t="shared" si="47"/>
        <v>9.3501023143513411</v>
      </c>
      <c r="DD92" s="8">
        <f t="shared" si="48"/>
        <v>1</v>
      </c>
      <c r="DE92" s="8">
        <f t="shared" si="49"/>
        <v>0</v>
      </c>
      <c r="DF92" s="8">
        <f t="shared" si="50"/>
        <v>0</v>
      </c>
      <c r="DG92" s="23">
        <f t="shared" si="51"/>
        <v>0.56653173260990874</v>
      </c>
      <c r="DH92" s="38">
        <f t="shared" si="52"/>
        <v>1</v>
      </c>
      <c r="DI92" s="8">
        <f t="shared" si="53"/>
        <v>0</v>
      </c>
      <c r="DU92" s="40">
        <f t="shared" si="54"/>
        <v>0</v>
      </c>
      <c r="DV92" s="42">
        <f t="shared" si="55"/>
        <v>11.5</v>
      </c>
      <c r="DW92" s="38">
        <f t="shared" si="56"/>
        <v>1</v>
      </c>
    </row>
    <row r="93" spans="1:127" x14ac:dyDescent="0.25">
      <c r="A93" s="25">
        <v>2500</v>
      </c>
      <c r="B93" s="26">
        <v>27.663364905784903</v>
      </c>
      <c r="C93">
        <v>11</v>
      </c>
      <c r="D93">
        <v>1</v>
      </c>
      <c r="E93">
        <v>0</v>
      </c>
      <c r="J93" s="7">
        <v>2500</v>
      </c>
      <c r="K93" s="8">
        <v>11</v>
      </c>
      <c r="L93" s="21">
        <v>27.663364905784903</v>
      </c>
      <c r="X93" s="7">
        <v>2500</v>
      </c>
      <c r="Y93" s="8">
        <v>11</v>
      </c>
      <c r="Z93" s="8">
        <f t="shared" si="29"/>
        <v>121</v>
      </c>
      <c r="AA93" s="23">
        <f t="shared" si="30"/>
        <v>3.6148892349349815E-2</v>
      </c>
      <c r="AK93" s="27">
        <f t="shared" si="31"/>
        <v>2500</v>
      </c>
      <c r="AL93" s="8">
        <v>11</v>
      </c>
      <c r="AM93" s="8">
        <v>121</v>
      </c>
      <c r="AN93" s="23">
        <v>3.3201089712520511</v>
      </c>
      <c r="AX93" s="24">
        <f t="shared" si="32"/>
        <v>7.8240460108562919</v>
      </c>
      <c r="AY93" s="8">
        <v>11</v>
      </c>
      <c r="AZ93" s="8">
        <f t="shared" si="33"/>
        <v>121</v>
      </c>
      <c r="BA93" s="23">
        <f t="shared" si="34"/>
        <v>3.3201089712520511</v>
      </c>
      <c r="BK93" s="7">
        <v>2500</v>
      </c>
      <c r="BL93" s="32">
        <f t="shared" si="35"/>
        <v>1</v>
      </c>
      <c r="BV93" s="24">
        <f t="shared" si="36"/>
        <v>7.8240460108562919</v>
      </c>
      <c r="BW93" s="8">
        <f t="shared" si="37"/>
        <v>11</v>
      </c>
      <c r="BX93" s="8">
        <f t="shared" si="38"/>
        <v>121</v>
      </c>
      <c r="BY93" s="23">
        <f t="shared" si="39"/>
        <v>3.3201089712520511</v>
      </c>
      <c r="BZ93" s="38">
        <f t="shared" si="40"/>
        <v>1</v>
      </c>
      <c r="CL93" s="24">
        <f t="shared" si="41"/>
        <v>7.8240460108562919</v>
      </c>
      <c r="CM93" s="8">
        <f t="shared" si="42"/>
        <v>1</v>
      </c>
      <c r="CN93" s="8">
        <f t="shared" si="43"/>
        <v>0</v>
      </c>
      <c r="CO93" s="8">
        <f t="shared" si="44"/>
        <v>0</v>
      </c>
      <c r="CP93" s="23">
        <f t="shared" si="45"/>
        <v>3.3201089712520511</v>
      </c>
      <c r="CQ93" s="38">
        <f t="shared" si="46"/>
        <v>1</v>
      </c>
      <c r="DC93" s="24">
        <f t="shared" si="47"/>
        <v>7.8240460108562919</v>
      </c>
      <c r="DD93" s="8">
        <f t="shared" si="48"/>
        <v>1</v>
      </c>
      <c r="DE93" s="8">
        <f t="shared" si="49"/>
        <v>0</v>
      </c>
      <c r="DF93" s="8">
        <f t="shared" si="50"/>
        <v>0</v>
      </c>
      <c r="DG93" s="23">
        <f t="shared" si="51"/>
        <v>3.3201089712520511</v>
      </c>
      <c r="DH93" s="38">
        <f t="shared" si="52"/>
        <v>1</v>
      </c>
      <c r="DI93" s="8">
        <f t="shared" si="53"/>
        <v>0</v>
      </c>
      <c r="DU93" s="40">
        <f t="shared" si="54"/>
        <v>0</v>
      </c>
      <c r="DV93" s="42">
        <f t="shared" si="55"/>
        <v>2.5</v>
      </c>
      <c r="DW93" s="38">
        <f t="shared" si="56"/>
        <v>1</v>
      </c>
    </row>
    <row r="94" spans="1:127" x14ac:dyDescent="0.25">
      <c r="A94" s="25">
        <v>1500</v>
      </c>
      <c r="B94" s="26">
        <v>23.759839610943789</v>
      </c>
      <c r="C94">
        <v>19</v>
      </c>
      <c r="D94">
        <v>1</v>
      </c>
      <c r="E94">
        <v>1</v>
      </c>
      <c r="J94" s="7">
        <v>1500</v>
      </c>
      <c r="K94" s="8">
        <v>19</v>
      </c>
      <c r="L94" s="21">
        <v>23.759839610943789</v>
      </c>
      <c r="X94" s="7">
        <v>1500</v>
      </c>
      <c r="Y94" s="8">
        <v>19</v>
      </c>
      <c r="Z94" s="8">
        <f t="shared" si="29"/>
        <v>361</v>
      </c>
      <c r="AA94" s="23">
        <f t="shared" si="30"/>
        <v>4.2087826196410841E-2</v>
      </c>
      <c r="AK94" s="27">
        <f t="shared" si="31"/>
        <v>1500</v>
      </c>
      <c r="AL94" s="8">
        <v>19</v>
      </c>
      <c r="AM94" s="8">
        <v>361</v>
      </c>
      <c r="AN94" s="23">
        <v>3.1679967440905066</v>
      </c>
      <c r="AX94" s="24">
        <f t="shared" si="32"/>
        <v>7.3132203870903014</v>
      </c>
      <c r="AY94" s="8">
        <v>19</v>
      </c>
      <c r="AZ94" s="8">
        <f t="shared" si="33"/>
        <v>361</v>
      </c>
      <c r="BA94" s="23">
        <f t="shared" si="34"/>
        <v>3.1679967440905066</v>
      </c>
      <c r="BK94" s="7">
        <v>1500</v>
      </c>
      <c r="BL94" s="32">
        <f t="shared" si="35"/>
        <v>1</v>
      </c>
      <c r="BV94" s="24">
        <f t="shared" si="36"/>
        <v>7.3132203870903014</v>
      </c>
      <c r="BW94" s="8">
        <f t="shared" si="37"/>
        <v>19</v>
      </c>
      <c r="BX94" s="8">
        <f t="shared" si="38"/>
        <v>361</v>
      </c>
      <c r="BY94" s="23">
        <f t="shared" si="39"/>
        <v>3.1679967440905066</v>
      </c>
      <c r="BZ94" s="38">
        <f t="shared" si="40"/>
        <v>1</v>
      </c>
      <c r="CL94" s="24">
        <f t="shared" si="41"/>
        <v>7.3132203870903014</v>
      </c>
      <c r="CM94" s="8">
        <f t="shared" si="42"/>
        <v>0</v>
      </c>
      <c r="CN94" s="8">
        <f t="shared" si="43"/>
        <v>1</v>
      </c>
      <c r="CO94" s="8">
        <f t="shared" si="44"/>
        <v>0</v>
      </c>
      <c r="CP94" s="23">
        <f t="shared" si="45"/>
        <v>3.1679967440905066</v>
      </c>
      <c r="CQ94" s="38">
        <f t="shared" si="46"/>
        <v>1</v>
      </c>
      <c r="DC94" s="24">
        <f t="shared" si="47"/>
        <v>7.3132203870903014</v>
      </c>
      <c r="DD94" s="8">
        <f t="shared" si="48"/>
        <v>0</v>
      </c>
      <c r="DE94" s="8">
        <f t="shared" si="49"/>
        <v>1</v>
      </c>
      <c r="DF94" s="8">
        <f t="shared" si="50"/>
        <v>0</v>
      </c>
      <c r="DG94" s="23">
        <f t="shared" si="51"/>
        <v>3.1679967440905066</v>
      </c>
      <c r="DH94" s="38">
        <f t="shared" si="52"/>
        <v>1</v>
      </c>
      <c r="DI94" s="8">
        <f t="shared" si="53"/>
        <v>0</v>
      </c>
      <c r="DU94" s="40">
        <f t="shared" si="54"/>
        <v>1</v>
      </c>
      <c r="DV94" s="42">
        <f t="shared" si="55"/>
        <v>1.5</v>
      </c>
      <c r="DW94" s="38">
        <f t="shared" si="56"/>
        <v>1</v>
      </c>
    </row>
    <row r="95" spans="1:127" x14ac:dyDescent="0.25">
      <c r="A95" s="25">
        <v>1500</v>
      </c>
      <c r="B95" s="26">
        <v>11.146928951201</v>
      </c>
      <c r="C95">
        <v>28</v>
      </c>
      <c r="D95">
        <v>0</v>
      </c>
      <c r="E95">
        <v>1</v>
      </c>
      <c r="J95" s="7">
        <v>1500</v>
      </c>
      <c r="K95" s="8">
        <v>28</v>
      </c>
      <c r="L95" s="21">
        <v>11.146928951201</v>
      </c>
      <c r="X95" s="7">
        <v>1500</v>
      </c>
      <c r="Y95" s="8">
        <v>28</v>
      </c>
      <c r="Z95" s="8">
        <f t="shared" si="29"/>
        <v>784</v>
      </c>
      <c r="AA95" s="23">
        <f t="shared" si="30"/>
        <v>8.971080773707249E-2</v>
      </c>
      <c r="AK95" s="27">
        <f t="shared" si="31"/>
        <v>1500</v>
      </c>
      <c r="AL95" s="8">
        <v>28</v>
      </c>
      <c r="AM95" s="8">
        <v>784</v>
      </c>
      <c r="AN95" s="23">
        <v>2.4111640295826522</v>
      </c>
      <c r="AX95" s="24">
        <f t="shared" si="32"/>
        <v>7.3132203870903014</v>
      </c>
      <c r="AY95" s="8">
        <v>28</v>
      </c>
      <c r="AZ95" s="8">
        <f t="shared" si="33"/>
        <v>784</v>
      </c>
      <c r="BA95" s="23">
        <f t="shared" si="34"/>
        <v>2.4111640295826522</v>
      </c>
      <c r="BK95" s="7">
        <v>1500</v>
      </c>
      <c r="BL95" s="32">
        <f t="shared" si="35"/>
        <v>0</v>
      </c>
      <c r="BV95" s="24">
        <f t="shared" si="36"/>
        <v>7.3132203870903014</v>
      </c>
      <c r="BW95" s="8">
        <f t="shared" si="37"/>
        <v>28</v>
      </c>
      <c r="BX95" s="8">
        <f t="shared" si="38"/>
        <v>784</v>
      </c>
      <c r="BY95" s="23">
        <f t="shared" si="39"/>
        <v>2.4111640295826522</v>
      </c>
      <c r="BZ95" s="38">
        <f t="shared" si="40"/>
        <v>0</v>
      </c>
      <c r="CL95" s="24">
        <f t="shared" si="41"/>
        <v>7.3132203870903014</v>
      </c>
      <c r="CM95" s="8">
        <f t="shared" si="42"/>
        <v>0</v>
      </c>
      <c r="CN95" s="8">
        <f t="shared" si="43"/>
        <v>1</v>
      </c>
      <c r="CO95" s="8">
        <f t="shared" si="44"/>
        <v>0</v>
      </c>
      <c r="CP95" s="23">
        <f t="shared" si="45"/>
        <v>2.4111640295826522</v>
      </c>
      <c r="CQ95" s="38">
        <f t="shared" si="46"/>
        <v>0</v>
      </c>
      <c r="DC95" s="24">
        <f t="shared" si="47"/>
        <v>7.3132203870903014</v>
      </c>
      <c r="DD95" s="8">
        <f t="shared" si="48"/>
        <v>0</v>
      </c>
      <c r="DE95" s="8">
        <f t="shared" si="49"/>
        <v>1</v>
      </c>
      <c r="DF95" s="8">
        <f t="shared" si="50"/>
        <v>0</v>
      </c>
      <c r="DG95" s="23">
        <f t="shared" si="51"/>
        <v>2.4111640295826522</v>
      </c>
      <c r="DH95" s="38">
        <f t="shared" si="52"/>
        <v>0</v>
      </c>
      <c r="DI95" s="8">
        <f t="shared" si="53"/>
        <v>0</v>
      </c>
      <c r="DU95" s="40">
        <f t="shared" si="54"/>
        <v>1</v>
      </c>
      <c r="DV95" s="42">
        <f t="shared" si="55"/>
        <v>1.5</v>
      </c>
      <c r="DW95" s="38">
        <f t="shared" si="56"/>
        <v>0</v>
      </c>
    </row>
    <row r="96" spans="1:127" x14ac:dyDescent="0.25">
      <c r="A96" s="25">
        <v>6000</v>
      </c>
      <c r="B96" s="26">
        <v>1.9628881565673706</v>
      </c>
      <c r="C96">
        <v>9</v>
      </c>
      <c r="D96">
        <v>1</v>
      </c>
      <c r="E96">
        <v>1</v>
      </c>
      <c r="J96" s="7">
        <v>6000</v>
      </c>
      <c r="K96" s="8">
        <v>9</v>
      </c>
      <c r="L96" s="21">
        <v>1.9628881565673706</v>
      </c>
      <c r="X96" s="7">
        <v>6000</v>
      </c>
      <c r="Y96" s="8">
        <v>9</v>
      </c>
      <c r="Z96" s="8">
        <f t="shared" si="29"/>
        <v>81</v>
      </c>
      <c r="AA96" s="23">
        <f t="shared" si="30"/>
        <v>0.5094533769813786</v>
      </c>
      <c r="AK96" s="27">
        <f t="shared" si="31"/>
        <v>6000</v>
      </c>
      <c r="AL96" s="8">
        <v>9</v>
      </c>
      <c r="AM96" s="8">
        <v>81</v>
      </c>
      <c r="AN96" s="23">
        <v>0.67441693790312018</v>
      </c>
      <c r="AX96" s="24">
        <f t="shared" si="32"/>
        <v>8.6995147482101913</v>
      </c>
      <c r="AY96" s="8">
        <v>9</v>
      </c>
      <c r="AZ96" s="8">
        <f t="shared" si="33"/>
        <v>81</v>
      </c>
      <c r="BA96" s="23">
        <f t="shared" si="34"/>
        <v>0.67441693790312018</v>
      </c>
      <c r="BK96" s="7">
        <v>6000</v>
      </c>
      <c r="BL96" s="32">
        <f t="shared" si="35"/>
        <v>1</v>
      </c>
      <c r="BV96" s="24">
        <f t="shared" si="36"/>
        <v>8.6995147482101913</v>
      </c>
      <c r="BW96" s="8">
        <f t="shared" si="37"/>
        <v>9</v>
      </c>
      <c r="BX96" s="8">
        <f t="shared" si="38"/>
        <v>81</v>
      </c>
      <c r="BY96" s="23">
        <f t="shared" si="39"/>
        <v>0.67441693790312018</v>
      </c>
      <c r="BZ96" s="38">
        <f t="shared" si="40"/>
        <v>1</v>
      </c>
      <c r="CL96" s="24">
        <f t="shared" si="41"/>
        <v>8.6995147482101913</v>
      </c>
      <c r="CM96" s="8">
        <f t="shared" si="42"/>
        <v>1</v>
      </c>
      <c r="CN96" s="8">
        <f t="shared" si="43"/>
        <v>0</v>
      </c>
      <c r="CO96" s="8">
        <f t="shared" si="44"/>
        <v>0</v>
      </c>
      <c r="CP96" s="23">
        <f t="shared" si="45"/>
        <v>0.67441693790312018</v>
      </c>
      <c r="CQ96" s="38">
        <f t="shared" si="46"/>
        <v>1</v>
      </c>
      <c r="DC96" s="24">
        <f t="shared" si="47"/>
        <v>8.6995147482101913</v>
      </c>
      <c r="DD96" s="8">
        <f t="shared" si="48"/>
        <v>1</v>
      </c>
      <c r="DE96" s="8">
        <f t="shared" si="49"/>
        <v>0</v>
      </c>
      <c r="DF96" s="8">
        <f t="shared" si="50"/>
        <v>0</v>
      </c>
      <c r="DG96" s="23">
        <f t="shared" si="51"/>
        <v>0.67441693790312018</v>
      </c>
      <c r="DH96" s="38">
        <f t="shared" si="52"/>
        <v>1</v>
      </c>
      <c r="DI96" s="8">
        <f t="shared" si="53"/>
        <v>0</v>
      </c>
      <c r="DU96" s="40">
        <f t="shared" si="54"/>
        <v>1</v>
      </c>
      <c r="DV96" s="42">
        <f t="shared" si="55"/>
        <v>6</v>
      </c>
      <c r="DW96" s="38">
        <f t="shared" si="56"/>
        <v>1</v>
      </c>
    </row>
    <row r="97" spans="1:127" x14ac:dyDescent="0.25">
      <c r="A97" s="25">
        <v>4000</v>
      </c>
      <c r="B97" s="26">
        <v>84.532983435285331</v>
      </c>
      <c r="C97">
        <v>13</v>
      </c>
      <c r="D97">
        <v>1</v>
      </c>
      <c r="E97">
        <v>1</v>
      </c>
      <c r="J97" s="7">
        <v>4000</v>
      </c>
      <c r="K97" s="8">
        <v>13</v>
      </c>
      <c r="L97" s="21">
        <v>84.532983435285331</v>
      </c>
      <c r="X97" s="7">
        <v>4000</v>
      </c>
      <c r="Y97" s="8">
        <v>13</v>
      </c>
      <c r="Z97" s="8">
        <f t="shared" si="29"/>
        <v>169</v>
      </c>
      <c r="AA97" s="23">
        <f t="shared" si="30"/>
        <v>1.1829701962022376E-2</v>
      </c>
      <c r="AK97" s="27">
        <f t="shared" si="31"/>
        <v>4000</v>
      </c>
      <c r="AL97" s="8">
        <v>13</v>
      </c>
      <c r="AM97" s="8">
        <v>169</v>
      </c>
      <c r="AN97" s="23">
        <v>4.4371417947139022</v>
      </c>
      <c r="AX97" s="24">
        <f t="shared" si="32"/>
        <v>8.2940496401020276</v>
      </c>
      <c r="AY97" s="8">
        <v>13</v>
      </c>
      <c r="AZ97" s="8">
        <f t="shared" si="33"/>
        <v>169</v>
      </c>
      <c r="BA97" s="23">
        <f t="shared" si="34"/>
        <v>4.4371417947139022</v>
      </c>
      <c r="BK97" s="7">
        <v>4000</v>
      </c>
      <c r="BL97" s="32">
        <f t="shared" si="35"/>
        <v>1</v>
      </c>
      <c r="BV97" s="24">
        <f t="shared" si="36"/>
        <v>8.2940496401020276</v>
      </c>
      <c r="BW97" s="8">
        <f t="shared" si="37"/>
        <v>13</v>
      </c>
      <c r="BX97" s="8">
        <f t="shared" si="38"/>
        <v>169</v>
      </c>
      <c r="BY97" s="23">
        <f t="shared" si="39"/>
        <v>4.4371417947139022</v>
      </c>
      <c r="BZ97" s="38">
        <f t="shared" si="40"/>
        <v>1</v>
      </c>
      <c r="CL97" s="24">
        <f t="shared" si="41"/>
        <v>8.2940496401020276</v>
      </c>
      <c r="CM97" s="8">
        <f t="shared" si="42"/>
        <v>1</v>
      </c>
      <c r="CN97" s="8">
        <f t="shared" si="43"/>
        <v>0</v>
      </c>
      <c r="CO97" s="8">
        <f t="shared" si="44"/>
        <v>0</v>
      </c>
      <c r="CP97" s="23">
        <f t="shared" si="45"/>
        <v>4.4371417947139022</v>
      </c>
      <c r="CQ97" s="38">
        <f t="shared" si="46"/>
        <v>1</v>
      </c>
      <c r="DC97" s="24">
        <f t="shared" si="47"/>
        <v>8.2940496401020276</v>
      </c>
      <c r="DD97" s="8">
        <f t="shared" si="48"/>
        <v>1</v>
      </c>
      <c r="DE97" s="8">
        <f t="shared" si="49"/>
        <v>0</v>
      </c>
      <c r="DF97" s="8">
        <f t="shared" si="50"/>
        <v>0</v>
      </c>
      <c r="DG97" s="23">
        <f t="shared" si="51"/>
        <v>4.4371417947139022</v>
      </c>
      <c r="DH97" s="38">
        <f t="shared" si="52"/>
        <v>1</v>
      </c>
      <c r="DI97" s="8">
        <f t="shared" si="53"/>
        <v>0</v>
      </c>
      <c r="DU97" s="40">
        <f t="shared" si="54"/>
        <v>1</v>
      </c>
      <c r="DV97" s="42">
        <f t="shared" si="55"/>
        <v>4</v>
      </c>
      <c r="DW97" s="38">
        <f t="shared" si="56"/>
        <v>1</v>
      </c>
    </row>
    <row r="98" spans="1:127" x14ac:dyDescent="0.25">
      <c r="A98" s="25">
        <v>15000</v>
      </c>
      <c r="B98" s="26">
        <v>0.20064219412627943</v>
      </c>
      <c r="C98">
        <v>3</v>
      </c>
      <c r="D98">
        <v>1</v>
      </c>
      <c r="E98">
        <v>0</v>
      </c>
      <c r="J98" s="7">
        <v>15000</v>
      </c>
      <c r="K98" s="8">
        <v>3</v>
      </c>
      <c r="L98" s="21">
        <v>0.20064219412627943</v>
      </c>
      <c r="X98" s="7">
        <v>15000</v>
      </c>
      <c r="Y98" s="8">
        <v>3</v>
      </c>
      <c r="Z98" s="8">
        <f t="shared" si="29"/>
        <v>9</v>
      </c>
      <c r="AA98" s="23">
        <f t="shared" si="30"/>
        <v>4.9839965335039338</v>
      </c>
      <c r="AK98" s="27">
        <f t="shared" si="31"/>
        <v>15000</v>
      </c>
      <c r="AL98" s="8">
        <v>3</v>
      </c>
      <c r="AM98" s="8">
        <v>9</v>
      </c>
      <c r="AN98" s="23">
        <v>-1.6062320859600172</v>
      </c>
      <c r="AX98" s="24">
        <f t="shared" si="32"/>
        <v>9.6158054800843473</v>
      </c>
      <c r="AY98" s="8">
        <v>3</v>
      </c>
      <c r="AZ98" s="8">
        <f t="shared" si="33"/>
        <v>9</v>
      </c>
      <c r="BA98" s="23">
        <f t="shared" si="34"/>
        <v>-1.6062320859600172</v>
      </c>
      <c r="BK98" s="7">
        <v>15000</v>
      </c>
      <c r="BL98" s="32">
        <f t="shared" si="35"/>
        <v>1</v>
      </c>
      <c r="BV98" s="24">
        <f t="shared" si="36"/>
        <v>9.6158054800843473</v>
      </c>
      <c r="BW98" s="8">
        <f t="shared" si="37"/>
        <v>3</v>
      </c>
      <c r="BX98" s="8">
        <f t="shared" si="38"/>
        <v>9</v>
      </c>
      <c r="BY98" s="23">
        <f t="shared" si="39"/>
        <v>-1.6062320859600172</v>
      </c>
      <c r="BZ98" s="38">
        <f t="shared" si="40"/>
        <v>1</v>
      </c>
      <c r="CL98" s="24">
        <f t="shared" si="41"/>
        <v>9.6158054800843473</v>
      </c>
      <c r="CM98" s="8">
        <f t="shared" si="42"/>
        <v>0</v>
      </c>
      <c r="CN98" s="8">
        <f t="shared" si="43"/>
        <v>0</v>
      </c>
      <c r="CO98" s="8">
        <f t="shared" si="44"/>
        <v>0</v>
      </c>
      <c r="CP98" s="23">
        <f t="shared" si="45"/>
        <v>-1.6062320859600172</v>
      </c>
      <c r="CQ98" s="38">
        <f t="shared" si="46"/>
        <v>1</v>
      </c>
      <c r="DC98" s="24">
        <f t="shared" si="47"/>
        <v>9.6158054800843473</v>
      </c>
      <c r="DD98" s="8">
        <f t="shared" si="48"/>
        <v>0</v>
      </c>
      <c r="DE98" s="8">
        <f t="shared" si="49"/>
        <v>0</v>
      </c>
      <c r="DF98" s="8">
        <f t="shared" si="50"/>
        <v>0</v>
      </c>
      <c r="DG98" s="23">
        <f t="shared" si="51"/>
        <v>-1.6062320859600172</v>
      </c>
      <c r="DH98" s="38">
        <f t="shared" si="52"/>
        <v>1</v>
      </c>
      <c r="DI98" s="8">
        <f t="shared" si="53"/>
        <v>0</v>
      </c>
      <c r="DU98" s="40">
        <f t="shared" si="54"/>
        <v>0</v>
      </c>
      <c r="DV98" s="42">
        <f t="shared" si="55"/>
        <v>15</v>
      </c>
      <c r="DW98" s="38">
        <f t="shared" si="56"/>
        <v>1</v>
      </c>
    </row>
    <row r="99" spans="1:127" x14ac:dyDescent="0.25">
      <c r="A99" s="25">
        <v>3000</v>
      </c>
      <c r="B99" s="26">
        <v>10.571263312796786</v>
      </c>
      <c r="C99">
        <v>33</v>
      </c>
      <c r="D99">
        <v>1</v>
      </c>
      <c r="E99">
        <v>0</v>
      </c>
      <c r="J99" s="7">
        <v>3000</v>
      </c>
      <c r="K99" s="8">
        <v>33</v>
      </c>
      <c r="L99" s="21">
        <v>10.571263312796786</v>
      </c>
      <c r="X99" s="7">
        <v>3000</v>
      </c>
      <c r="Y99" s="8">
        <v>33</v>
      </c>
      <c r="Z99" s="8">
        <f t="shared" si="29"/>
        <v>1089</v>
      </c>
      <c r="AA99" s="23">
        <f t="shared" si="30"/>
        <v>9.4596073374643347E-2</v>
      </c>
      <c r="AK99" s="27">
        <f t="shared" si="31"/>
        <v>3000</v>
      </c>
      <c r="AL99" s="8">
        <v>33</v>
      </c>
      <c r="AM99" s="8">
        <v>1089</v>
      </c>
      <c r="AN99" s="23">
        <v>2.3581393114533893</v>
      </c>
      <c r="AX99" s="24">
        <f t="shared" si="32"/>
        <v>8.0063675676502459</v>
      </c>
      <c r="AY99" s="8">
        <v>33</v>
      </c>
      <c r="AZ99" s="8">
        <f t="shared" si="33"/>
        <v>1089</v>
      </c>
      <c r="BA99" s="23">
        <f t="shared" si="34"/>
        <v>2.3581393114533893</v>
      </c>
      <c r="BK99" s="7">
        <v>3000</v>
      </c>
      <c r="BL99" s="32">
        <f t="shared" si="35"/>
        <v>1</v>
      </c>
      <c r="BV99" s="24">
        <f t="shared" si="36"/>
        <v>8.0063675676502459</v>
      </c>
      <c r="BW99" s="8">
        <f t="shared" si="37"/>
        <v>33</v>
      </c>
      <c r="BX99" s="8">
        <f t="shared" si="38"/>
        <v>1089</v>
      </c>
      <c r="BY99" s="23">
        <f t="shared" si="39"/>
        <v>2.3581393114533893</v>
      </c>
      <c r="BZ99" s="38">
        <f t="shared" si="40"/>
        <v>1</v>
      </c>
      <c r="CL99" s="24">
        <f t="shared" si="41"/>
        <v>8.0063675676502459</v>
      </c>
      <c r="CM99" s="8">
        <f t="shared" si="42"/>
        <v>0</v>
      </c>
      <c r="CN99" s="8">
        <f t="shared" si="43"/>
        <v>1</v>
      </c>
      <c r="CO99" s="8">
        <f t="shared" si="44"/>
        <v>0</v>
      </c>
      <c r="CP99" s="23">
        <f t="shared" si="45"/>
        <v>2.3581393114533893</v>
      </c>
      <c r="CQ99" s="38">
        <f t="shared" si="46"/>
        <v>1</v>
      </c>
      <c r="DC99" s="24">
        <f t="shared" si="47"/>
        <v>8.0063675676502459</v>
      </c>
      <c r="DD99" s="8">
        <f t="shared" si="48"/>
        <v>0</v>
      </c>
      <c r="DE99" s="8">
        <f t="shared" si="49"/>
        <v>1</v>
      </c>
      <c r="DF99" s="8">
        <f t="shared" si="50"/>
        <v>0</v>
      </c>
      <c r="DG99" s="23">
        <f t="shared" si="51"/>
        <v>2.3581393114533893</v>
      </c>
      <c r="DH99" s="38">
        <f t="shared" si="52"/>
        <v>1</v>
      </c>
      <c r="DI99" s="8">
        <f t="shared" si="53"/>
        <v>0</v>
      </c>
      <c r="DU99" s="40">
        <f t="shared" si="54"/>
        <v>0</v>
      </c>
      <c r="DV99" s="42">
        <f t="shared" si="55"/>
        <v>3</v>
      </c>
      <c r="DW99" s="38">
        <f t="shared" si="56"/>
        <v>1</v>
      </c>
    </row>
    <row r="100" spans="1:127" x14ac:dyDescent="0.25">
      <c r="A100" s="25">
        <v>4500</v>
      </c>
      <c r="B100" s="26">
        <v>42.990445220773033</v>
      </c>
      <c r="C100">
        <v>12</v>
      </c>
      <c r="D100">
        <v>1</v>
      </c>
      <c r="E100">
        <v>1</v>
      </c>
      <c r="J100" s="7">
        <v>4500</v>
      </c>
      <c r="K100" s="8">
        <v>12</v>
      </c>
      <c r="L100" s="21">
        <v>42.990445220773033</v>
      </c>
      <c r="X100" s="7">
        <v>4500</v>
      </c>
      <c r="Y100" s="8">
        <v>12</v>
      </c>
      <c r="Z100" s="8">
        <f t="shared" si="29"/>
        <v>144</v>
      </c>
      <c r="AA100" s="23">
        <f t="shared" si="30"/>
        <v>2.3260982640784536E-2</v>
      </c>
      <c r="AK100" s="27">
        <f t="shared" si="31"/>
        <v>4500</v>
      </c>
      <c r="AL100" s="8">
        <v>12</v>
      </c>
      <c r="AM100" s="8">
        <v>144</v>
      </c>
      <c r="AN100" s="23">
        <v>3.7609778868344894</v>
      </c>
      <c r="AX100" s="24">
        <f t="shared" si="32"/>
        <v>8.4118326757584114</v>
      </c>
      <c r="AY100" s="8">
        <v>12</v>
      </c>
      <c r="AZ100" s="8">
        <f t="shared" si="33"/>
        <v>144</v>
      </c>
      <c r="BA100" s="23">
        <f t="shared" si="34"/>
        <v>3.7609778868344894</v>
      </c>
      <c r="BK100" s="7">
        <v>4500</v>
      </c>
      <c r="BL100" s="32">
        <f t="shared" si="35"/>
        <v>1</v>
      </c>
      <c r="BV100" s="24">
        <f t="shared" si="36"/>
        <v>8.4118326757584114</v>
      </c>
      <c r="BW100" s="8">
        <f t="shared" si="37"/>
        <v>12</v>
      </c>
      <c r="BX100" s="8">
        <f t="shared" si="38"/>
        <v>144</v>
      </c>
      <c r="BY100" s="23">
        <f t="shared" si="39"/>
        <v>3.7609778868344894</v>
      </c>
      <c r="BZ100" s="38">
        <f t="shared" si="40"/>
        <v>1</v>
      </c>
      <c r="CL100" s="24">
        <f t="shared" si="41"/>
        <v>8.4118326757584114</v>
      </c>
      <c r="CM100" s="8">
        <f t="shared" si="42"/>
        <v>1</v>
      </c>
      <c r="CN100" s="8">
        <f t="shared" si="43"/>
        <v>0</v>
      </c>
      <c r="CO100" s="8">
        <f t="shared" si="44"/>
        <v>0</v>
      </c>
      <c r="CP100" s="23">
        <f t="shared" si="45"/>
        <v>3.7609778868344894</v>
      </c>
      <c r="CQ100" s="38">
        <f t="shared" si="46"/>
        <v>1</v>
      </c>
      <c r="DC100" s="24">
        <f t="shared" si="47"/>
        <v>8.4118326757584114</v>
      </c>
      <c r="DD100" s="8">
        <f t="shared" si="48"/>
        <v>1</v>
      </c>
      <c r="DE100" s="8">
        <f t="shared" si="49"/>
        <v>0</v>
      </c>
      <c r="DF100" s="8">
        <f t="shared" si="50"/>
        <v>0</v>
      </c>
      <c r="DG100" s="23">
        <f t="shared" si="51"/>
        <v>3.7609778868344894</v>
      </c>
      <c r="DH100" s="38">
        <f t="shared" si="52"/>
        <v>1</v>
      </c>
      <c r="DI100" s="8">
        <f t="shared" si="53"/>
        <v>0</v>
      </c>
      <c r="DU100" s="40">
        <f t="shared" si="54"/>
        <v>1</v>
      </c>
      <c r="DV100" s="42">
        <f t="shared" si="55"/>
        <v>4.5</v>
      </c>
      <c r="DW100" s="38">
        <f t="shared" si="56"/>
        <v>1</v>
      </c>
    </row>
    <row r="101" spans="1:127" x14ac:dyDescent="0.25">
      <c r="A101" s="25">
        <v>1000</v>
      </c>
      <c r="B101" s="26">
        <v>4.0207131564192133</v>
      </c>
      <c r="C101">
        <v>25</v>
      </c>
      <c r="D101">
        <v>0</v>
      </c>
      <c r="E101">
        <v>0</v>
      </c>
      <c r="J101" s="7">
        <v>1000</v>
      </c>
      <c r="K101" s="8">
        <v>25</v>
      </c>
      <c r="L101" s="21">
        <v>4.0207131564192133</v>
      </c>
      <c r="X101" s="7">
        <v>1000</v>
      </c>
      <c r="Y101" s="8">
        <v>25</v>
      </c>
      <c r="Z101" s="8">
        <f t="shared" si="29"/>
        <v>625</v>
      </c>
      <c r="AA101" s="23">
        <f t="shared" si="30"/>
        <v>0.24871209685860429</v>
      </c>
      <c r="AK101" s="27">
        <f t="shared" si="31"/>
        <v>1000</v>
      </c>
      <c r="AL101" s="8">
        <v>25</v>
      </c>
      <c r="AM101" s="8">
        <v>625</v>
      </c>
      <c r="AN101" s="23">
        <v>1.3914592889913706</v>
      </c>
      <c r="AX101" s="24">
        <f t="shared" si="32"/>
        <v>6.9077552789821368</v>
      </c>
      <c r="AY101" s="8">
        <v>25</v>
      </c>
      <c r="AZ101" s="8">
        <f t="shared" si="33"/>
        <v>625</v>
      </c>
      <c r="BA101" s="23">
        <f t="shared" si="34"/>
        <v>1.3914592889913706</v>
      </c>
      <c r="BK101" s="7">
        <v>1000</v>
      </c>
      <c r="BL101" s="32">
        <f t="shared" si="35"/>
        <v>0</v>
      </c>
      <c r="BV101" s="24">
        <f t="shared" si="36"/>
        <v>6.9077552789821368</v>
      </c>
      <c r="BW101" s="8">
        <f t="shared" si="37"/>
        <v>25</v>
      </c>
      <c r="BX101" s="8">
        <f t="shared" si="38"/>
        <v>625</v>
      </c>
      <c r="BY101" s="23">
        <f t="shared" si="39"/>
        <v>1.3914592889913706</v>
      </c>
      <c r="BZ101" s="38">
        <f t="shared" si="40"/>
        <v>0</v>
      </c>
      <c r="CL101" s="24">
        <f t="shared" si="41"/>
        <v>6.9077552789821368</v>
      </c>
      <c r="CM101" s="8">
        <f t="shared" si="42"/>
        <v>0</v>
      </c>
      <c r="CN101" s="8">
        <f t="shared" si="43"/>
        <v>1</v>
      </c>
      <c r="CO101" s="8">
        <f t="shared" si="44"/>
        <v>0</v>
      </c>
      <c r="CP101" s="23">
        <f t="shared" si="45"/>
        <v>1.3914592889913706</v>
      </c>
      <c r="CQ101" s="38">
        <f t="shared" si="46"/>
        <v>0</v>
      </c>
      <c r="DC101" s="24">
        <f t="shared" si="47"/>
        <v>6.9077552789821368</v>
      </c>
      <c r="DD101" s="8">
        <f t="shared" si="48"/>
        <v>0</v>
      </c>
      <c r="DE101" s="8">
        <f t="shared" si="49"/>
        <v>1</v>
      </c>
      <c r="DF101" s="8">
        <f t="shared" si="50"/>
        <v>0</v>
      </c>
      <c r="DG101" s="23">
        <f t="shared" si="51"/>
        <v>1.3914592889913706</v>
      </c>
      <c r="DH101" s="38">
        <f t="shared" si="52"/>
        <v>0</v>
      </c>
      <c r="DI101" s="8">
        <f t="shared" si="53"/>
        <v>0</v>
      </c>
      <c r="DU101" s="40">
        <f t="shared" si="54"/>
        <v>0</v>
      </c>
      <c r="DV101" s="42">
        <f t="shared" si="55"/>
        <v>1</v>
      </c>
      <c r="DW101" s="38">
        <f t="shared" si="56"/>
        <v>0</v>
      </c>
    </row>
    <row r="102" spans="1:127" x14ac:dyDescent="0.25">
      <c r="A102" s="25">
        <v>10000</v>
      </c>
      <c r="B102" s="26">
        <v>14.688664094757851</v>
      </c>
      <c r="C102">
        <v>3</v>
      </c>
      <c r="D102">
        <v>1</v>
      </c>
      <c r="E102">
        <v>1</v>
      </c>
      <c r="J102" s="7">
        <v>10000</v>
      </c>
      <c r="K102" s="8">
        <v>3</v>
      </c>
      <c r="L102" s="21">
        <v>14.688664094757851</v>
      </c>
      <c r="X102" s="7">
        <v>10000</v>
      </c>
      <c r="Y102" s="8">
        <v>3</v>
      </c>
      <c r="Z102" s="8">
        <f t="shared" si="29"/>
        <v>9</v>
      </c>
      <c r="AA102" s="23">
        <f t="shared" si="30"/>
        <v>6.8079710554269132E-2</v>
      </c>
      <c r="AK102" s="27">
        <f t="shared" si="31"/>
        <v>10000</v>
      </c>
      <c r="AL102" s="8">
        <v>3</v>
      </c>
      <c r="AM102" s="8">
        <v>9</v>
      </c>
      <c r="AN102" s="23">
        <v>2.687076046279095</v>
      </c>
      <c r="AX102" s="24">
        <f t="shared" si="32"/>
        <v>9.2103403719761836</v>
      </c>
      <c r="AY102" s="8">
        <v>3</v>
      </c>
      <c r="AZ102" s="8">
        <f t="shared" si="33"/>
        <v>9</v>
      </c>
      <c r="BA102" s="23">
        <f t="shared" si="34"/>
        <v>2.687076046279095</v>
      </c>
      <c r="BK102" s="7">
        <v>10000</v>
      </c>
      <c r="BL102" s="32">
        <f t="shared" si="35"/>
        <v>1</v>
      </c>
      <c r="BV102" s="24">
        <f t="shared" si="36"/>
        <v>9.2103403719761836</v>
      </c>
      <c r="BW102" s="8">
        <f t="shared" si="37"/>
        <v>3</v>
      </c>
      <c r="BX102" s="8">
        <f t="shared" si="38"/>
        <v>9</v>
      </c>
      <c r="BY102" s="23">
        <f t="shared" si="39"/>
        <v>2.687076046279095</v>
      </c>
      <c r="BZ102" s="38">
        <f t="shared" si="40"/>
        <v>1</v>
      </c>
      <c r="CL102" s="24">
        <f t="shared" si="41"/>
        <v>9.2103403719761836</v>
      </c>
      <c r="CM102" s="8">
        <f t="shared" si="42"/>
        <v>0</v>
      </c>
      <c r="CN102" s="8">
        <f t="shared" si="43"/>
        <v>0</v>
      </c>
      <c r="CO102" s="8">
        <f t="shared" si="44"/>
        <v>0</v>
      </c>
      <c r="CP102" s="23">
        <f t="shared" si="45"/>
        <v>2.687076046279095</v>
      </c>
      <c r="CQ102" s="38">
        <f t="shared" si="46"/>
        <v>1</v>
      </c>
      <c r="DC102" s="24">
        <f t="shared" si="47"/>
        <v>9.2103403719761836</v>
      </c>
      <c r="DD102" s="8">
        <f t="shared" si="48"/>
        <v>0</v>
      </c>
      <c r="DE102" s="8">
        <f t="shared" si="49"/>
        <v>0</v>
      </c>
      <c r="DF102" s="8">
        <f t="shared" si="50"/>
        <v>0</v>
      </c>
      <c r="DG102" s="23">
        <f t="shared" si="51"/>
        <v>2.687076046279095</v>
      </c>
      <c r="DH102" s="38">
        <f t="shared" si="52"/>
        <v>1</v>
      </c>
      <c r="DI102" s="8">
        <f t="shared" si="53"/>
        <v>0</v>
      </c>
      <c r="DU102" s="40">
        <f t="shared" si="54"/>
        <v>1</v>
      </c>
      <c r="DV102" s="42">
        <f t="shared" si="55"/>
        <v>10</v>
      </c>
      <c r="DW102" s="38">
        <f t="shared" si="56"/>
        <v>1</v>
      </c>
    </row>
    <row r="103" spans="1:127" x14ac:dyDescent="0.25">
      <c r="A103" s="25">
        <v>34500</v>
      </c>
      <c r="B103" s="26">
        <v>7.6556215211166565</v>
      </c>
      <c r="C103">
        <v>90</v>
      </c>
      <c r="D103">
        <v>1</v>
      </c>
      <c r="E103">
        <v>0</v>
      </c>
      <c r="J103" s="7">
        <v>34500</v>
      </c>
      <c r="K103" s="8">
        <v>90</v>
      </c>
      <c r="L103" s="21">
        <v>7.6556215211166565</v>
      </c>
      <c r="X103" s="7">
        <v>34500</v>
      </c>
      <c r="Y103" s="8">
        <v>90</v>
      </c>
      <c r="Z103" s="8">
        <f t="shared" si="29"/>
        <v>8100</v>
      </c>
      <c r="AA103" s="23">
        <f t="shared" si="30"/>
        <v>0.13062296735042081</v>
      </c>
      <c r="AK103" s="27">
        <f t="shared" si="31"/>
        <v>34500</v>
      </c>
      <c r="AL103" s="8">
        <v>90</v>
      </c>
      <c r="AM103" s="8">
        <v>8100</v>
      </c>
      <c r="AN103" s="23">
        <v>2.0354402173378507</v>
      </c>
      <c r="AX103" s="24">
        <f t="shared" si="32"/>
        <v>10.448714603019452</v>
      </c>
      <c r="AY103" s="8">
        <v>90</v>
      </c>
      <c r="AZ103" s="8">
        <f t="shared" si="33"/>
        <v>8100</v>
      </c>
      <c r="BA103" s="23">
        <f t="shared" si="34"/>
        <v>2.0354402173378507</v>
      </c>
      <c r="BK103" s="7">
        <v>34500</v>
      </c>
      <c r="BL103" s="32">
        <f t="shared" si="35"/>
        <v>1</v>
      </c>
      <c r="BV103" s="24">
        <f t="shared" si="36"/>
        <v>10.448714603019452</v>
      </c>
      <c r="BW103" s="8">
        <f t="shared" si="37"/>
        <v>90</v>
      </c>
      <c r="BX103" s="8">
        <f t="shared" si="38"/>
        <v>8100</v>
      </c>
      <c r="BY103" s="23">
        <f t="shared" si="39"/>
        <v>2.0354402173378507</v>
      </c>
      <c r="BZ103" s="38">
        <f t="shared" si="40"/>
        <v>1</v>
      </c>
      <c r="CL103" s="24">
        <f t="shared" si="41"/>
        <v>10.448714603019452</v>
      </c>
      <c r="CM103" s="8">
        <f t="shared" si="42"/>
        <v>0</v>
      </c>
      <c r="CN103" s="8">
        <f t="shared" si="43"/>
        <v>0</v>
      </c>
      <c r="CO103" s="8">
        <f t="shared" si="44"/>
        <v>1</v>
      </c>
      <c r="CP103" s="23">
        <f t="shared" si="45"/>
        <v>2.0354402173378507</v>
      </c>
      <c r="CQ103" s="38">
        <f t="shared" si="46"/>
        <v>1</v>
      </c>
      <c r="DC103" s="24">
        <f t="shared" si="47"/>
        <v>10.448714603019452</v>
      </c>
      <c r="DD103" s="8">
        <f t="shared" si="48"/>
        <v>0</v>
      </c>
      <c r="DE103" s="8">
        <f t="shared" si="49"/>
        <v>0</v>
      </c>
      <c r="DF103" s="8">
        <f t="shared" si="50"/>
        <v>1</v>
      </c>
      <c r="DG103" s="23">
        <f t="shared" si="51"/>
        <v>2.0354402173378507</v>
      </c>
      <c r="DH103" s="38">
        <f t="shared" si="52"/>
        <v>1</v>
      </c>
      <c r="DI103" s="8">
        <f t="shared" si="53"/>
        <v>1</v>
      </c>
      <c r="DU103" s="40">
        <f t="shared" si="54"/>
        <v>0</v>
      </c>
      <c r="DV103" s="42">
        <f t="shared" si="55"/>
        <v>34.5</v>
      </c>
      <c r="DW103" s="38">
        <f t="shared" si="56"/>
        <v>1</v>
      </c>
    </row>
    <row r="104" spans="1:127" x14ac:dyDescent="0.25">
      <c r="BV104" s="34"/>
      <c r="BW104" s="35"/>
      <c r="BX104" s="35"/>
      <c r="BY104" s="36"/>
      <c r="BZ104" s="37"/>
    </row>
    <row r="105" spans="1:127" x14ac:dyDescent="0.25">
      <c r="E105">
        <f>COUNTIF(E3:E103,"=0")</f>
        <v>35</v>
      </c>
      <c r="CM105" s="35"/>
      <c r="CN105" s="35"/>
      <c r="CO105" s="35"/>
    </row>
  </sheetData>
  <sortState ref="J2:P101">
    <sortCondition ref="N2"/>
  </sortState>
  <mergeCells count="8">
    <mergeCell ref="DD2:DI2"/>
    <mergeCell ref="DV2:DW2"/>
    <mergeCell ref="CM2:CQ2"/>
    <mergeCell ref="K2:L2"/>
    <mergeCell ref="Y2:AA2"/>
    <mergeCell ref="AY2:BA2"/>
    <mergeCell ref="AL2:AN2"/>
    <mergeCell ref="BW2:BZ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Attunga Sails</dc:creator>
  <cp:lastModifiedBy>Attunga Sails</cp:lastModifiedBy>
  <dcterms:created xsi:type="dcterms:W3CDTF">2017-07-24T23:49:58Z</dcterms:created>
  <dcterms:modified xsi:type="dcterms:W3CDTF">2017-08-14T01:14:10Z</dcterms:modified>
</cp:coreProperties>
</file>