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Thies\Desktop\HiWi_QUARREE100\10b_RES_Tools_2022\excel_data\"/>
    </mc:Choice>
  </mc:AlternateContent>
  <xr:revisionPtr revIDLastSave="0" documentId="13_ncr:1_{547ADE7C-F88D-4808-BA44-D4B5B4AD2498}" xr6:coauthVersionLast="47" xr6:coauthVersionMax="47" xr10:uidLastSave="{00000000-0000-0000-0000-000000000000}"/>
  <bookViews>
    <workbookView xWindow="-110" yWindow="-110" windowWidth="19420" windowHeight="10420" tabRatio="961" activeTab="5" xr2:uid="{00000000-000D-0000-FFFF-FFFF00000000}"/>
  </bookViews>
  <sheets>
    <sheet name="Dimensionen" sheetId="1" r:id="rId1"/>
    <sheet name="Dimensionen_diff_wgts" sheetId="4" r:id="rId2"/>
    <sheet name="Anlagentypen" sheetId="2" r:id="rId3"/>
    <sheet name="Anlagen_basic" sheetId="3" r:id="rId4"/>
    <sheet name="Anlagen_examples_for_p_inst" sheetId="6" r:id="rId5"/>
    <sheet name="Anlagen_more_indices" sheetId="8" r:id="rId6"/>
    <sheet name="Anlagen_more_indices_2" sheetId="9" r:id="rId7"/>
  </sheets>
  <definedNames>
    <definedName name="Gewichtung" localSheetId="1">Dimensionen_diff_wgts!$2:$2</definedName>
    <definedName name="Gewichtung">Dimensionen!$2:$2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9" l="1"/>
  <c r="D3" i="9"/>
  <c r="E3" i="9" s="1"/>
  <c r="D8" i="9"/>
  <c r="D7" i="9"/>
  <c r="E7" i="9" s="1"/>
  <c r="D11" i="8"/>
  <c r="E10" i="8"/>
  <c r="D10" i="8"/>
  <c r="D6" i="8"/>
  <c r="D5" i="8"/>
  <c r="E5" i="8" s="1"/>
  <c r="D6" i="6"/>
  <c r="D5" i="6"/>
  <c r="A6" i="2"/>
  <c r="A5" i="2"/>
  <c r="A4" i="2"/>
  <c r="G3" i="2"/>
  <c r="F3" i="2"/>
  <c r="E3" i="2"/>
  <c r="D3" i="2"/>
  <c r="C3" i="2"/>
  <c r="B3" i="2"/>
  <c r="G2" i="2"/>
  <c r="F2" i="2"/>
  <c r="E2" i="2"/>
  <c r="D2" i="2"/>
  <c r="C2" i="2"/>
  <c r="B2" i="2"/>
  <c r="A3" i="2"/>
  <c r="A2" i="2"/>
  <c r="E5" i="3"/>
  <c r="D5" i="3"/>
  <c r="D6" i="3"/>
  <c r="G6" i="2"/>
  <c r="F6" i="2"/>
  <c r="F5" i="2"/>
  <c r="F4" i="2"/>
  <c r="E6" i="2"/>
  <c r="E4" i="2"/>
  <c r="D6" i="2"/>
  <c r="D4" i="2"/>
  <c r="D5" i="2"/>
  <c r="B6" i="2"/>
  <c r="B5" i="2"/>
  <c r="C6" i="2"/>
  <c r="G4" i="2"/>
  <c r="C4" i="2"/>
  <c r="B4" i="2"/>
  <c r="G5" i="2"/>
  <c r="E5" i="2"/>
  <c r="C5" i="2"/>
</calcChain>
</file>

<file path=xl/sharedStrings.xml><?xml version="1.0" encoding="utf-8"?>
<sst xmlns="http://schemas.openxmlformats.org/spreadsheetml/2006/main" count="223" uniqueCount="70">
  <si>
    <t>Ressourcenbasis</t>
  </si>
  <si>
    <t>Abhängigkeit</t>
  </si>
  <si>
    <t>Brennstoff</t>
  </si>
  <si>
    <t>Technologieklasse</t>
  </si>
  <si>
    <t>Technologieart</t>
  </si>
  <si>
    <t>Aufstellungsort</t>
  </si>
  <si>
    <t>1: Fossil</t>
  </si>
  <si>
    <t>1: Netz-/Leitungsgebunden</t>
  </si>
  <si>
    <t>1: Gas</t>
  </si>
  <si>
    <t>1: KWK</t>
  </si>
  <si>
    <t>1: Gasturbine</t>
  </si>
  <si>
    <t>1: Kommunale Versorgung</t>
  </si>
  <si>
    <t>2: Regenerativ</t>
  </si>
  <si>
    <t>2: Netz-/Leitungsunabhängig</t>
  </si>
  <si>
    <t>2: Öl/Benzin</t>
  </si>
  <si>
    <t>2: Kessel</t>
  </si>
  <si>
    <t>2: Gasmotor</t>
  </si>
  <si>
    <t>2: Objektbezogene Versorgung</t>
  </si>
  <si>
    <t>3: Gemischt</t>
  </si>
  <si>
    <t>3: Kohle</t>
  </si>
  <si>
    <t>3: Wärmepumpe</t>
  </si>
  <si>
    <t>3: GuD</t>
  </si>
  <si>
    <t>3: Quartiersbezogene Versorgung</t>
  </si>
  <si>
    <t>4: Solar</t>
  </si>
  <si>
    <t>4: Solarthermie</t>
  </si>
  <si>
    <t>4: Niedertemperatur</t>
  </si>
  <si>
    <t>5: SynGas</t>
  </si>
  <si>
    <t>5: Wärmeübertrager</t>
  </si>
  <si>
    <t>5: Brennwert</t>
  </si>
  <si>
    <t>6: Biogas</t>
  </si>
  <si>
    <t>6: Power to Heat</t>
  </si>
  <si>
    <t>6: Brennstoffzelle</t>
  </si>
  <si>
    <t>7: Biomasse</t>
  </si>
  <si>
    <t>7: Photovoltaik</t>
  </si>
  <si>
    <t>7: Heizkraftwerk</t>
  </si>
  <si>
    <t>8: Geothermie</t>
  </si>
  <si>
    <t>8: Außenluft-Wärmepumpe</t>
  </si>
  <si>
    <t>9: Netzstrom</t>
  </si>
  <si>
    <t>9: Flusswasserwärmepumpe</t>
  </si>
  <si>
    <t>10: PV-Strom</t>
  </si>
  <si>
    <t>10: Abwasser-Wärmepumpe</t>
  </si>
  <si>
    <t>11: KWK-Strom</t>
  </si>
  <si>
    <t>11: Geothermalwärmepumpe</t>
  </si>
  <si>
    <t>12: Abwärme</t>
  </si>
  <si>
    <t>12: Flachkollektoren</t>
  </si>
  <si>
    <t>13: Fernwärme</t>
  </si>
  <si>
    <t>13: Vakumröhrenkollektoren</t>
  </si>
  <si>
    <t>14: Wärmeübertrager</t>
  </si>
  <si>
    <t>15: Elektrodenkessel</t>
  </si>
  <si>
    <t>16: Dünnschichtzellen</t>
  </si>
  <si>
    <t>Dimension</t>
  </si>
  <si>
    <t>Gewichtung</t>
  </si>
  <si>
    <t>Optionen</t>
  </si>
  <si>
    <t>Name</t>
  </si>
  <si>
    <t>air_heat_pump</t>
  </si>
  <si>
    <t>electrolyzer</t>
  </si>
  <si>
    <t>boiler</t>
  </si>
  <si>
    <t>8: Elektrolyseur</t>
  </si>
  <si>
    <t>17: Elektrolyseur</t>
  </si>
  <si>
    <t>BHKW (CHP)</t>
  </si>
  <si>
    <t>Index</t>
  </si>
  <si>
    <t>Anlagentyp</t>
  </si>
  <si>
    <t>p_in_fuel</t>
  </si>
  <si>
    <t>p_inst_out_th</t>
  </si>
  <si>
    <t>p_inst_out_el</t>
  </si>
  <si>
    <t>p_inst_out_H2</t>
  </si>
  <si>
    <t>e_in_fuel</t>
  </si>
  <si>
    <t>e_inst_out_th</t>
  </si>
  <si>
    <t>e_inst_out_el</t>
  </si>
  <si>
    <t>e_inst_out_H2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</si>
</sst>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workbookViewId="0">
      <selection activeCell="G1" sqref="G1"/>
    </sheetView>
  </sheetViews>
  <sheetFormatPr baseColWidth="10" defaultColWidth="8.7265625" defaultRowHeight="14.5" x14ac:dyDescent="0.35"/>
  <cols>
    <col min="1" max="1" width="14.54296875" bestFit="1" customWidth="1"/>
    <col min="2" max="2" width="24.7265625" bestFit="1" customWidth="1"/>
    <col min="3" max="3" width="13.36328125" bestFit="1" customWidth="1"/>
    <col min="4" max="4" width="18" bestFit="1" customWidth="1"/>
    <col min="5" max="5" width="25.6328125" bestFit="1" customWidth="1"/>
    <col min="6" max="6" width="28.81640625" bestFit="1" customWidth="1"/>
  </cols>
  <sheetData>
    <row r="1" spans="1:7" x14ac:dyDescent="0.35">
      <c r="A1" t="s">
        <v>50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 t="s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0</v>
      </c>
    </row>
    <row r="3" spans="1:7" x14ac:dyDescent="0.35">
      <c r="A3" t="s">
        <v>52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</row>
    <row r="4" spans="1:7" x14ac:dyDescent="0.35"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</row>
    <row r="5" spans="1:7" x14ac:dyDescent="0.35">
      <c r="B5" t="s">
        <v>18</v>
      </c>
      <c r="D5" t="s">
        <v>19</v>
      </c>
      <c r="E5" t="s">
        <v>20</v>
      </c>
      <c r="F5" t="s">
        <v>21</v>
      </c>
      <c r="G5" t="s">
        <v>22</v>
      </c>
    </row>
    <row r="6" spans="1:7" x14ac:dyDescent="0.35">
      <c r="D6" t="s">
        <v>23</v>
      </c>
      <c r="E6" t="s">
        <v>24</v>
      </c>
      <c r="F6" t="s">
        <v>25</v>
      </c>
    </row>
    <row r="7" spans="1:7" x14ac:dyDescent="0.35">
      <c r="D7" t="s">
        <v>26</v>
      </c>
      <c r="E7" t="s">
        <v>27</v>
      </c>
      <c r="F7" t="s">
        <v>28</v>
      </c>
    </row>
    <row r="8" spans="1:7" x14ac:dyDescent="0.35">
      <c r="D8" t="s">
        <v>29</v>
      </c>
      <c r="E8" t="s">
        <v>30</v>
      </c>
      <c r="F8" t="s">
        <v>31</v>
      </c>
    </row>
    <row r="9" spans="1:7" x14ac:dyDescent="0.35">
      <c r="D9" t="s">
        <v>32</v>
      </c>
      <c r="E9" t="s">
        <v>33</v>
      </c>
      <c r="F9" t="s">
        <v>34</v>
      </c>
    </row>
    <row r="10" spans="1:7" x14ac:dyDescent="0.35">
      <c r="D10" t="s">
        <v>35</v>
      </c>
      <c r="E10" t="s">
        <v>57</v>
      </c>
      <c r="F10" t="s">
        <v>36</v>
      </c>
    </row>
    <row r="11" spans="1:7" x14ac:dyDescent="0.35">
      <c r="D11" t="s">
        <v>37</v>
      </c>
      <c r="F11" t="s">
        <v>38</v>
      </c>
    </row>
    <row r="12" spans="1:7" x14ac:dyDescent="0.35">
      <c r="D12" t="s">
        <v>39</v>
      </c>
      <c r="F12" t="s">
        <v>40</v>
      </c>
    </row>
    <row r="13" spans="1:7" x14ac:dyDescent="0.35">
      <c r="D13" t="s">
        <v>41</v>
      </c>
      <c r="F13" t="s">
        <v>42</v>
      </c>
    </row>
    <row r="14" spans="1:7" x14ac:dyDescent="0.35">
      <c r="D14" t="s">
        <v>43</v>
      </c>
      <c r="F14" t="s">
        <v>44</v>
      </c>
    </row>
    <row r="15" spans="1:7" x14ac:dyDescent="0.35">
      <c r="D15" t="s">
        <v>45</v>
      </c>
      <c r="F15" t="s">
        <v>46</v>
      </c>
    </row>
    <row r="16" spans="1:7" x14ac:dyDescent="0.35">
      <c r="F16" t="s">
        <v>47</v>
      </c>
    </row>
    <row r="17" spans="6:6" x14ac:dyDescent="0.35">
      <c r="F17" t="s">
        <v>48</v>
      </c>
    </row>
    <row r="18" spans="6:6" x14ac:dyDescent="0.35">
      <c r="F18" t="s">
        <v>49</v>
      </c>
    </row>
    <row r="19" spans="6:6" x14ac:dyDescent="0.35">
      <c r="F19" t="s">
        <v>58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685CB-9CBC-4014-B6E8-B49EFCCBE629}">
  <dimension ref="A1:G19"/>
  <sheetViews>
    <sheetView workbookViewId="0">
      <selection activeCell="E3" sqref="E3:E10"/>
    </sheetView>
  </sheetViews>
  <sheetFormatPr baseColWidth="10" defaultColWidth="8.7265625" defaultRowHeight="14.5" x14ac:dyDescent="0.35"/>
  <cols>
    <col min="1" max="1" width="14.54296875" bestFit="1" customWidth="1"/>
    <col min="2" max="2" width="24.7265625" bestFit="1" customWidth="1"/>
    <col min="3" max="3" width="13.36328125" bestFit="1" customWidth="1"/>
    <col min="4" max="4" width="18" bestFit="1" customWidth="1"/>
    <col min="5" max="5" width="25.6328125" bestFit="1" customWidth="1"/>
    <col min="6" max="6" width="28.81640625" bestFit="1" customWidth="1"/>
  </cols>
  <sheetData>
    <row r="1" spans="1:7" x14ac:dyDescent="0.35">
      <c r="A1" t="s">
        <v>50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 t="s">
        <v>51</v>
      </c>
      <c r="B2">
        <v>1</v>
      </c>
      <c r="C2">
        <v>1</v>
      </c>
      <c r="D2">
        <v>1</v>
      </c>
      <c r="E2">
        <v>3</v>
      </c>
      <c r="F2">
        <v>1</v>
      </c>
      <c r="G2">
        <v>0</v>
      </c>
    </row>
    <row r="3" spans="1:7" x14ac:dyDescent="0.35">
      <c r="A3" t="s">
        <v>52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</row>
    <row r="4" spans="1:7" x14ac:dyDescent="0.35"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</row>
    <row r="5" spans="1:7" x14ac:dyDescent="0.35">
      <c r="B5" t="s">
        <v>18</v>
      </c>
      <c r="D5" t="s">
        <v>19</v>
      </c>
      <c r="E5" t="s">
        <v>20</v>
      </c>
      <c r="F5" t="s">
        <v>21</v>
      </c>
      <c r="G5" t="s">
        <v>22</v>
      </c>
    </row>
    <row r="6" spans="1:7" x14ac:dyDescent="0.35">
      <c r="D6" t="s">
        <v>23</v>
      </c>
      <c r="E6" t="s">
        <v>24</v>
      </c>
      <c r="F6" t="s">
        <v>25</v>
      </c>
    </row>
    <row r="7" spans="1:7" x14ac:dyDescent="0.35">
      <c r="D7" t="s">
        <v>26</v>
      </c>
      <c r="E7" t="s">
        <v>27</v>
      </c>
      <c r="F7" t="s">
        <v>28</v>
      </c>
    </row>
    <row r="8" spans="1:7" x14ac:dyDescent="0.35">
      <c r="D8" t="s">
        <v>29</v>
      </c>
      <c r="E8" t="s">
        <v>30</v>
      </c>
      <c r="F8" t="s">
        <v>31</v>
      </c>
    </row>
    <row r="9" spans="1:7" x14ac:dyDescent="0.35">
      <c r="D9" t="s">
        <v>32</v>
      </c>
      <c r="E9" t="s">
        <v>33</v>
      </c>
      <c r="F9" t="s">
        <v>34</v>
      </c>
    </row>
    <row r="10" spans="1:7" x14ac:dyDescent="0.35">
      <c r="D10" t="s">
        <v>35</v>
      </c>
      <c r="E10" t="s">
        <v>57</v>
      </c>
      <c r="F10" t="s">
        <v>36</v>
      </c>
    </row>
    <row r="11" spans="1:7" x14ac:dyDescent="0.35">
      <c r="D11" t="s">
        <v>37</v>
      </c>
      <c r="F11" t="s">
        <v>38</v>
      </c>
    </row>
    <row r="12" spans="1:7" x14ac:dyDescent="0.35">
      <c r="D12" t="s">
        <v>39</v>
      </c>
      <c r="F12" t="s">
        <v>40</v>
      </c>
    </row>
    <row r="13" spans="1:7" x14ac:dyDescent="0.35">
      <c r="D13" t="s">
        <v>41</v>
      </c>
      <c r="F13" t="s">
        <v>42</v>
      </c>
    </row>
    <row r="14" spans="1:7" x14ac:dyDescent="0.35">
      <c r="D14" t="s">
        <v>43</v>
      </c>
      <c r="F14" t="s">
        <v>44</v>
      </c>
    </row>
    <row r="15" spans="1:7" x14ac:dyDescent="0.35">
      <c r="D15" t="s">
        <v>45</v>
      </c>
      <c r="F15" t="s">
        <v>46</v>
      </c>
    </row>
    <row r="16" spans="1:7" x14ac:dyDescent="0.35">
      <c r="F16" t="s">
        <v>47</v>
      </c>
    </row>
    <row r="17" spans="6:6" x14ac:dyDescent="0.35">
      <c r="F17" t="s">
        <v>48</v>
      </c>
    </row>
    <row r="18" spans="6:6" x14ac:dyDescent="0.35">
      <c r="F18" t="s">
        <v>49</v>
      </c>
    </row>
    <row r="19" spans="6:6" x14ac:dyDescent="0.35">
      <c r="F19" t="s">
        <v>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F33B2-1A5F-4BAB-99F8-E7FD4616753C}">
  <dimension ref="A1:G6"/>
  <sheetViews>
    <sheetView zoomScale="85" zoomScaleNormal="85" workbookViewId="0">
      <selection activeCell="E1" sqref="E1"/>
    </sheetView>
  </sheetViews>
  <sheetFormatPr baseColWidth="10" defaultRowHeight="14.5" x14ac:dyDescent="0.35"/>
  <cols>
    <col min="1" max="1" width="25.90625" bestFit="1" customWidth="1"/>
    <col min="2" max="2" width="14.54296875" bestFit="1" customWidth="1"/>
    <col min="3" max="3" width="23.36328125" bestFit="1" customWidth="1"/>
    <col min="4" max="4" width="11.453125" bestFit="1" customWidth="1"/>
    <col min="5" max="5" width="15.90625" bestFit="1" customWidth="1"/>
    <col min="6" max="6" width="24" bestFit="1" customWidth="1"/>
  </cols>
  <sheetData>
    <row r="1" spans="1:7" x14ac:dyDescent="0.35">
      <c r="A1" t="s">
        <v>53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 t="str">
        <f>Anlagen_basic!B2&amp;"_"&amp;Anlagen_basic!C2</f>
        <v>air_heat_pump_9: Netzstrom</v>
      </c>
      <c r="B2" t="str">
        <f>Dimensionen!B5</f>
        <v>3: Gemischt</v>
      </c>
      <c r="C2" t="str">
        <f>Dimensionen!C3</f>
        <v>1: Netz-/Leitungsgebunden</v>
      </c>
      <c r="D2" t="str">
        <f>Dimensionen!D11</f>
        <v>9: Netzstrom</v>
      </c>
      <c r="E2" t="str">
        <f>Dimensionen!E5</f>
        <v>3: Wärmepumpe</v>
      </c>
      <c r="F2" t="str">
        <f>Dimensionen!F10</f>
        <v>8: Außenluft-Wärmepumpe</v>
      </c>
      <c r="G2" t="str">
        <f>Dimensionen!G5</f>
        <v>3: Quartiersbezogene Versorgung</v>
      </c>
    </row>
    <row r="3" spans="1:7" x14ac:dyDescent="0.35">
      <c r="A3" t="str">
        <f>Anlagen_basic!B7&amp;"_"&amp;Anlagen_basic!C7</f>
        <v>air_heat_pump_10: PV-Strom</v>
      </c>
      <c r="B3" t="str">
        <f>Dimensionen!B4</f>
        <v>2: Regenerativ</v>
      </c>
      <c r="C3" t="str">
        <f>Dimensionen!C4</f>
        <v>2: Netz-/Leitungsunabhängig</v>
      </c>
      <c r="D3" t="str">
        <f>Dimensionen!D12</f>
        <v>10: PV-Strom</v>
      </c>
      <c r="E3" t="str">
        <f>Dimensionen!E5</f>
        <v>3: Wärmepumpe</v>
      </c>
      <c r="F3" t="str">
        <f>Dimensionen!F10</f>
        <v>8: Außenluft-Wärmepumpe</v>
      </c>
      <c r="G3" t="str">
        <f>Dimensionen!G5</f>
        <v>3: Quartiersbezogene Versorgung</v>
      </c>
    </row>
    <row r="4" spans="1:7" x14ac:dyDescent="0.35">
      <c r="A4" t="str">
        <f>Anlagen_basic!B4&amp;"_"&amp;Anlagen_basic!C4</f>
        <v>electrolyzer_9: Netzstrom</v>
      </c>
      <c r="B4" t="str">
        <f>Dimensionen!B5</f>
        <v>3: Gemischt</v>
      </c>
      <c r="C4" t="str">
        <f>Dimensionen!C3</f>
        <v>1: Netz-/Leitungsgebunden</v>
      </c>
      <c r="D4" t="str">
        <f>Dimensionen!D11</f>
        <v>9: Netzstrom</v>
      </c>
      <c r="E4" t="str">
        <f>Dimensionen!E10</f>
        <v>8: Elektrolyseur</v>
      </c>
      <c r="F4" t="str">
        <f>Dimensionen!F19</f>
        <v>17: Elektrolyseur</v>
      </c>
      <c r="G4" t="str">
        <f>Dimensionen!G5</f>
        <v>3: Quartiersbezogene Versorgung</v>
      </c>
    </row>
    <row r="5" spans="1:7" x14ac:dyDescent="0.35">
      <c r="A5" t="str">
        <f>Anlagen_basic!B5&amp;"_"&amp;Anlagen_basic!C5</f>
        <v>BHKW (CHP)_1: Gas</v>
      </c>
      <c r="B5" t="str">
        <f>Dimensionen!B3</f>
        <v>1: Fossil</v>
      </c>
      <c r="C5" t="str">
        <f>Dimensionen!C3</f>
        <v>1: Netz-/Leitungsgebunden</v>
      </c>
      <c r="D5" t="str">
        <f>Dimensionen!D3</f>
        <v>1: Gas</v>
      </c>
      <c r="E5" t="str">
        <f>Dimensionen!E3</f>
        <v>1: KWK</v>
      </c>
      <c r="F5" t="str">
        <f>Dimensionen!F4</f>
        <v>2: Gasmotor</v>
      </c>
      <c r="G5" t="str">
        <f>Dimensionen!G5</f>
        <v>3: Quartiersbezogene Versorgung</v>
      </c>
    </row>
    <row r="6" spans="1:7" x14ac:dyDescent="0.35">
      <c r="A6" t="str">
        <f>Anlagen_basic!B6&amp;"_"&amp;Anlagen_basic!C6</f>
        <v>boiler_1: Gas</v>
      </c>
      <c r="B6" t="str">
        <f>Dimensionen!B3</f>
        <v>1: Fossil</v>
      </c>
      <c r="C6" t="str">
        <f>Dimensionen!C3</f>
        <v>1: Netz-/Leitungsgebunden</v>
      </c>
      <c r="D6" t="str">
        <f>Dimensionen!D3</f>
        <v>1: Gas</v>
      </c>
      <c r="E6" t="str">
        <f>Dimensionen!E4</f>
        <v>2: Kessel</v>
      </c>
      <c r="F6" t="str">
        <f>Dimensionen!F6</f>
        <v>4: Niedertemperatur</v>
      </c>
      <c r="G6" t="str">
        <f>Dimensionen!G5</f>
        <v>3: Quartiersbezogene Versorgung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4A0C5-C668-47BD-9CDB-C51EAC97C015}">
  <dimension ref="A1:K7"/>
  <sheetViews>
    <sheetView zoomScale="79" zoomScaleNormal="145" workbookViewId="0">
      <selection activeCell="E7" sqref="E7"/>
    </sheetView>
  </sheetViews>
  <sheetFormatPr baseColWidth="10" defaultRowHeight="14.5" x14ac:dyDescent="0.35"/>
  <cols>
    <col min="2" max="2" width="13.6328125" bestFit="1" customWidth="1"/>
    <col min="5" max="5" width="12.453125" bestFit="1" customWidth="1"/>
    <col min="6" max="6" width="12.1796875" bestFit="1" customWidth="1"/>
    <col min="7" max="7" width="13" bestFit="1" customWidth="1"/>
    <col min="9" max="9" width="12.36328125" bestFit="1" customWidth="1"/>
    <col min="10" max="10" width="12.08984375" bestFit="1" customWidth="1"/>
    <col min="11" max="11" width="12.90625" bestFit="1" customWidth="1"/>
  </cols>
  <sheetData>
    <row r="1" spans="1:11" x14ac:dyDescent="0.35">
      <c r="A1" t="s">
        <v>60</v>
      </c>
      <c r="B1" t="s">
        <v>61</v>
      </c>
      <c r="C1" t="s">
        <v>2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</row>
    <row r="2" spans="1:11" x14ac:dyDescent="0.35">
      <c r="A2">
        <v>0</v>
      </c>
      <c r="B2" t="s">
        <v>54</v>
      </c>
      <c r="C2" t="s">
        <v>37</v>
      </c>
      <c r="D2">
        <v>191</v>
      </c>
      <c r="E2">
        <v>500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35">
      <c r="A3">
        <v>1</v>
      </c>
      <c r="B3" t="s">
        <v>54</v>
      </c>
      <c r="C3" t="s">
        <v>37</v>
      </c>
      <c r="D3">
        <v>191</v>
      </c>
      <c r="E3">
        <v>500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35">
      <c r="A4">
        <v>2</v>
      </c>
      <c r="B4" t="s">
        <v>55</v>
      </c>
      <c r="C4" t="s">
        <v>37</v>
      </c>
      <c r="D4">
        <v>267</v>
      </c>
      <c r="E4">
        <v>67</v>
      </c>
      <c r="F4">
        <v>0</v>
      </c>
      <c r="G4">
        <v>200</v>
      </c>
      <c r="H4">
        <v>0</v>
      </c>
      <c r="I4">
        <v>0</v>
      </c>
      <c r="J4">
        <v>0</v>
      </c>
      <c r="K4">
        <v>0</v>
      </c>
    </row>
    <row r="5" spans="1:11" x14ac:dyDescent="0.35">
      <c r="A5">
        <v>3</v>
      </c>
      <c r="B5" t="s">
        <v>59</v>
      </c>
      <c r="C5" t="s">
        <v>8</v>
      </c>
      <c r="D5">
        <f>400/0.38</f>
        <v>1052.6315789473683</v>
      </c>
      <c r="E5">
        <f>0.55238*D5</f>
        <v>581.45263157894726</v>
      </c>
      <c r="F5">
        <v>400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>
        <v>4</v>
      </c>
      <c r="B6" t="s">
        <v>56</v>
      </c>
      <c r="C6" t="s">
        <v>8</v>
      </c>
      <c r="D6">
        <f>E6/0.9</f>
        <v>2222.2222222222222</v>
      </c>
      <c r="E6">
        <v>2000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>
        <v>0</v>
      </c>
      <c r="B7" t="s">
        <v>54</v>
      </c>
      <c r="C7" t="s">
        <v>39</v>
      </c>
      <c r="D7">
        <v>0</v>
      </c>
      <c r="E7">
        <v>500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BE10C-14EB-4E01-B6F4-653BE90A3FB6}">
  <dimension ref="A1:K7"/>
  <sheetViews>
    <sheetView topLeftCell="B1" zoomScale="145" zoomScaleNormal="145" workbookViewId="0">
      <selection activeCell="B7" sqref="A7:XFD7"/>
    </sheetView>
  </sheetViews>
  <sheetFormatPr baseColWidth="10" defaultRowHeight="14.5" x14ac:dyDescent="0.35"/>
  <cols>
    <col min="2" max="2" width="13.6328125" bestFit="1" customWidth="1"/>
    <col min="5" max="5" width="12.453125" bestFit="1" customWidth="1"/>
    <col min="6" max="6" width="12.1796875" bestFit="1" customWidth="1"/>
    <col min="7" max="7" width="13" bestFit="1" customWidth="1"/>
    <col min="9" max="9" width="12.36328125" bestFit="1" customWidth="1"/>
    <col min="10" max="10" width="12.08984375" bestFit="1" customWidth="1"/>
    <col min="11" max="11" width="12.90625" bestFit="1" customWidth="1"/>
  </cols>
  <sheetData>
    <row r="1" spans="1:11" x14ac:dyDescent="0.35">
      <c r="A1" t="s">
        <v>60</v>
      </c>
      <c r="B1" t="s">
        <v>61</v>
      </c>
      <c r="C1" t="s">
        <v>2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</row>
    <row r="2" spans="1:11" x14ac:dyDescent="0.35">
      <c r="A2">
        <v>0</v>
      </c>
      <c r="B2" t="s">
        <v>54</v>
      </c>
      <c r="C2" t="s">
        <v>37</v>
      </c>
      <c r="D2">
        <v>191</v>
      </c>
      <c r="E2">
        <v>500</v>
      </c>
      <c r="F2">
        <v>1000</v>
      </c>
      <c r="G2">
        <v>3000</v>
      </c>
      <c r="H2">
        <v>0</v>
      </c>
      <c r="I2">
        <v>0</v>
      </c>
      <c r="J2">
        <v>0</v>
      </c>
      <c r="K2">
        <v>0</v>
      </c>
    </row>
    <row r="3" spans="1:11" x14ac:dyDescent="0.35">
      <c r="A3">
        <v>1</v>
      </c>
      <c r="B3" t="s">
        <v>54</v>
      </c>
      <c r="C3" t="s">
        <v>37</v>
      </c>
      <c r="D3">
        <v>191</v>
      </c>
      <c r="E3">
        <v>500</v>
      </c>
      <c r="F3">
        <v>1000</v>
      </c>
      <c r="G3">
        <v>500</v>
      </c>
      <c r="H3">
        <v>0</v>
      </c>
      <c r="I3">
        <v>0</v>
      </c>
      <c r="J3">
        <v>0</v>
      </c>
      <c r="K3">
        <v>0</v>
      </c>
    </row>
    <row r="4" spans="1:11" x14ac:dyDescent="0.35">
      <c r="A4">
        <v>2</v>
      </c>
      <c r="B4" t="s">
        <v>55</v>
      </c>
      <c r="C4" t="s">
        <v>37</v>
      </c>
      <c r="D4">
        <v>267</v>
      </c>
      <c r="E4">
        <v>500</v>
      </c>
      <c r="F4">
        <v>1000</v>
      </c>
      <c r="G4">
        <v>500</v>
      </c>
      <c r="H4">
        <v>0</v>
      </c>
      <c r="I4">
        <v>0</v>
      </c>
      <c r="J4">
        <v>0</v>
      </c>
      <c r="K4">
        <v>0</v>
      </c>
    </row>
    <row r="5" spans="1:11" x14ac:dyDescent="0.35">
      <c r="A5">
        <v>3</v>
      </c>
      <c r="B5" t="s">
        <v>59</v>
      </c>
      <c r="C5" t="s">
        <v>8</v>
      </c>
      <c r="D5">
        <f>400/0.38</f>
        <v>1052.6315789473683</v>
      </c>
      <c r="E5">
        <v>500</v>
      </c>
      <c r="F5">
        <v>1000</v>
      </c>
      <c r="G5">
        <v>500</v>
      </c>
      <c r="H5">
        <v>0</v>
      </c>
      <c r="I5">
        <v>0</v>
      </c>
      <c r="J5">
        <v>0</v>
      </c>
      <c r="K5">
        <v>0</v>
      </c>
    </row>
    <row r="6" spans="1:11" x14ac:dyDescent="0.35">
      <c r="A6">
        <v>4</v>
      </c>
      <c r="B6" t="s">
        <v>56</v>
      </c>
      <c r="C6" t="s">
        <v>8</v>
      </c>
      <c r="D6">
        <f>E6/0.9</f>
        <v>555.55555555555554</v>
      </c>
      <c r="E6">
        <v>500</v>
      </c>
      <c r="F6">
        <v>1000</v>
      </c>
      <c r="G6">
        <v>500</v>
      </c>
      <c r="H6">
        <v>0</v>
      </c>
      <c r="I6">
        <v>0</v>
      </c>
      <c r="J6">
        <v>0</v>
      </c>
      <c r="K6">
        <v>0</v>
      </c>
    </row>
    <row r="7" spans="1:11" ht="13.5" customHeight="1" x14ac:dyDescent="0.35"/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C46EB-721D-43B8-9D31-465C2C20D131}">
  <dimension ref="A1:K11"/>
  <sheetViews>
    <sheetView tabSelected="1" zoomScale="115" zoomScaleNormal="115" workbookViewId="0">
      <selection activeCell="E11" sqref="E11"/>
    </sheetView>
  </sheetViews>
  <sheetFormatPr baseColWidth="10" defaultRowHeight="14.5" x14ac:dyDescent="0.35"/>
  <cols>
    <col min="2" max="2" width="13.6328125" bestFit="1" customWidth="1"/>
    <col min="5" max="5" width="12.453125" bestFit="1" customWidth="1"/>
    <col min="6" max="6" width="12.1796875" bestFit="1" customWidth="1"/>
    <col min="7" max="7" width="13" bestFit="1" customWidth="1"/>
    <col min="9" max="9" width="12.36328125" bestFit="1" customWidth="1"/>
    <col min="10" max="10" width="12.08984375" bestFit="1" customWidth="1"/>
    <col min="11" max="11" width="12.90625" bestFit="1" customWidth="1"/>
  </cols>
  <sheetData>
    <row r="1" spans="1:11" x14ac:dyDescent="0.35">
      <c r="A1" t="s">
        <v>60</v>
      </c>
      <c r="B1" t="s">
        <v>61</v>
      </c>
      <c r="C1" t="s">
        <v>2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</row>
    <row r="2" spans="1:11" x14ac:dyDescent="0.35">
      <c r="A2">
        <v>0</v>
      </c>
      <c r="B2" t="s">
        <v>54</v>
      </c>
      <c r="C2" t="s">
        <v>37</v>
      </c>
      <c r="D2">
        <v>191</v>
      </c>
      <c r="E2">
        <v>500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35">
      <c r="A3">
        <v>1</v>
      </c>
      <c r="B3" t="s">
        <v>54</v>
      </c>
      <c r="C3" t="s">
        <v>37</v>
      </c>
      <c r="D3">
        <v>191</v>
      </c>
      <c r="E3">
        <v>500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35">
      <c r="A4">
        <v>2</v>
      </c>
      <c r="B4" t="s">
        <v>55</v>
      </c>
      <c r="C4" t="s">
        <v>37</v>
      </c>
      <c r="D4">
        <v>267</v>
      </c>
      <c r="E4">
        <v>67</v>
      </c>
      <c r="F4">
        <v>0</v>
      </c>
      <c r="G4">
        <v>200</v>
      </c>
      <c r="H4">
        <v>0</v>
      </c>
      <c r="I4">
        <v>0</v>
      </c>
      <c r="J4">
        <v>0</v>
      </c>
      <c r="K4">
        <v>0</v>
      </c>
    </row>
    <row r="5" spans="1:11" x14ac:dyDescent="0.35">
      <c r="A5">
        <v>3</v>
      </c>
      <c r="B5" t="s">
        <v>59</v>
      </c>
      <c r="C5" t="s">
        <v>8</v>
      </c>
      <c r="D5">
        <f>400/0.38</f>
        <v>1052.6315789473683</v>
      </c>
      <c r="E5">
        <f>0.55238*D5</f>
        <v>581.45263157894726</v>
      </c>
      <c r="F5">
        <v>400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>
        <v>4</v>
      </c>
      <c r="B6" t="s">
        <v>56</v>
      </c>
      <c r="C6" t="s">
        <v>8</v>
      </c>
      <c r="D6">
        <f>E6/0.9</f>
        <v>2222.2222222222222</v>
      </c>
      <c r="E6">
        <v>2000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>
        <v>5</v>
      </c>
      <c r="B7" t="s">
        <v>54</v>
      </c>
      <c r="C7" t="s">
        <v>37</v>
      </c>
      <c r="D7">
        <v>191</v>
      </c>
      <c r="E7">
        <v>500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>
        <v>6</v>
      </c>
      <c r="B8" t="s">
        <v>54</v>
      </c>
      <c r="C8" t="s">
        <v>37</v>
      </c>
      <c r="D8">
        <v>191</v>
      </c>
      <c r="E8">
        <v>500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>
        <v>7</v>
      </c>
      <c r="B9" t="s">
        <v>55</v>
      </c>
      <c r="C9" t="s">
        <v>37</v>
      </c>
      <c r="D9">
        <v>267</v>
      </c>
      <c r="E9">
        <v>67</v>
      </c>
      <c r="F9">
        <v>0</v>
      </c>
      <c r="G9">
        <v>200</v>
      </c>
      <c r="H9">
        <v>0</v>
      </c>
      <c r="I9">
        <v>0</v>
      </c>
      <c r="J9">
        <v>0</v>
      </c>
      <c r="K9">
        <v>0</v>
      </c>
    </row>
    <row r="10" spans="1:11" x14ac:dyDescent="0.35">
      <c r="A10">
        <v>8</v>
      </c>
      <c r="B10" t="s">
        <v>59</v>
      </c>
      <c r="C10" t="s">
        <v>8</v>
      </c>
      <c r="D10">
        <f>400/0.38</f>
        <v>1052.6315789473683</v>
      </c>
      <c r="E10">
        <f>0.55238*D10</f>
        <v>581.45263157894726</v>
      </c>
      <c r="F10">
        <v>400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>
        <v>9</v>
      </c>
      <c r="B11" t="s">
        <v>56</v>
      </c>
      <c r="C11" t="s">
        <v>8</v>
      </c>
      <c r="D11">
        <f>E11/0.9</f>
        <v>4444.4444444444443</v>
      </c>
      <c r="E11">
        <v>4000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2AF0D-7A75-45E0-BA59-401E60D77116}">
  <dimension ref="A1:K11"/>
  <sheetViews>
    <sheetView zoomScale="115" zoomScaleNormal="115" workbookViewId="0">
      <selection activeCell="E5" sqref="E5"/>
    </sheetView>
  </sheetViews>
  <sheetFormatPr baseColWidth="10" defaultRowHeight="14.5" x14ac:dyDescent="0.35"/>
  <cols>
    <col min="2" max="2" width="13.6328125" bestFit="1" customWidth="1"/>
    <col min="5" max="5" width="12.453125" bestFit="1" customWidth="1"/>
    <col min="6" max="6" width="12.1796875" bestFit="1" customWidth="1"/>
    <col min="7" max="7" width="13" bestFit="1" customWidth="1"/>
    <col min="9" max="9" width="12.36328125" bestFit="1" customWidth="1"/>
    <col min="10" max="10" width="12.08984375" bestFit="1" customWidth="1"/>
    <col min="11" max="11" width="12.90625" bestFit="1" customWidth="1"/>
  </cols>
  <sheetData>
    <row r="1" spans="1:11" x14ac:dyDescent="0.35">
      <c r="A1" t="s">
        <v>60</v>
      </c>
      <c r="B1" t="s">
        <v>61</v>
      </c>
      <c r="C1" t="s">
        <v>2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</row>
    <row r="2" spans="1:11" x14ac:dyDescent="0.35">
      <c r="A2">
        <v>0</v>
      </c>
      <c r="B2" t="s">
        <v>54</v>
      </c>
      <c r="C2" t="s">
        <v>37</v>
      </c>
      <c r="D2">
        <v>191</v>
      </c>
      <c r="E2">
        <v>500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35">
      <c r="A3">
        <v>0</v>
      </c>
      <c r="B3" t="s">
        <v>54</v>
      </c>
      <c r="C3" t="s">
        <v>39</v>
      </c>
      <c r="D3">
        <f>400/0.38</f>
        <v>1052.6315789473683</v>
      </c>
      <c r="E3">
        <f>0.55238*D3</f>
        <v>581.45263157894726</v>
      </c>
      <c r="F3">
        <v>400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35">
      <c r="A4">
        <v>1</v>
      </c>
      <c r="B4" t="s">
        <v>54</v>
      </c>
      <c r="C4" t="s">
        <v>37</v>
      </c>
      <c r="D4">
        <v>191</v>
      </c>
      <c r="E4">
        <v>500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5">
      <c r="A5">
        <v>1</v>
      </c>
      <c r="B5" t="s">
        <v>54</v>
      </c>
      <c r="C5" t="s">
        <v>39</v>
      </c>
      <c r="D5">
        <f>E5/0.9</f>
        <v>4444.4444444444443</v>
      </c>
      <c r="E5">
        <v>4000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>
        <v>2</v>
      </c>
      <c r="B6" t="s">
        <v>55</v>
      </c>
      <c r="C6" t="s">
        <v>37</v>
      </c>
      <c r="D6">
        <v>267</v>
      </c>
      <c r="E6">
        <v>67</v>
      </c>
      <c r="F6">
        <v>0</v>
      </c>
      <c r="G6">
        <v>200</v>
      </c>
      <c r="H6">
        <v>0</v>
      </c>
      <c r="I6">
        <v>0</v>
      </c>
      <c r="J6">
        <v>0</v>
      </c>
      <c r="K6">
        <v>0</v>
      </c>
    </row>
    <row r="7" spans="1:11" x14ac:dyDescent="0.35">
      <c r="A7">
        <v>3</v>
      </c>
      <c r="B7" t="s">
        <v>59</v>
      </c>
      <c r="C7" t="s">
        <v>8</v>
      </c>
      <c r="D7">
        <f>400/0.38</f>
        <v>1052.6315789473683</v>
      </c>
      <c r="E7">
        <f>0.55238*D7</f>
        <v>581.45263157894726</v>
      </c>
      <c r="F7">
        <v>400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>
        <v>4</v>
      </c>
      <c r="B8" t="s">
        <v>56</v>
      </c>
      <c r="C8" t="s">
        <v>8</v>
      </c>
      <c r="D8">
        <f>E8/0.9</f>
        <v>2222.2222222222222</v>
      </c>
      <c r="E8">
        <v>2000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>
        <v>5</v>
      </c>
      <c r="B9" t="s">
        <v>54</v>
      </c>
      <c r="C9" t="s">
        <v>37</v>
      </c>
      <c r="D9">
        <v>191</v>
      </c>
      <c r="E9">
        <v>500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5">
      <c r="A10">
        <v>6</v>
      </c>
      <c r="B10" t="s">
        <v>54</v>
      </c>
      <c r="C10" t="s">
        <v>37</v>
      </c>
      <c r="D10">
        <v>191</v>
      </c>
      <c r="E10">
        <v>500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>
        <v>7</v>
      </c>
      <c r="B11" t="s">
        <v>55</v>
      </c>
      <c r="C11" t="s">
        <v>37</v>
      </c>
      <c r="D11">
        <v>267</v>
      </c>
      <c r="E11">
        <v>67</v>
      </c>
      <c r="F11">
        <v>0</v>
      </c>
      <c r="G11">
        <v>200</v>
      </c>
      <c r="H11">
        <v>0</v>
      </c>
      <c r="I11">
        <v>0</v>
      </c>
      <c r="J11">
        <v>0</v>
      </c>
      <c r="K11">
        <v>0</v>
      </c>
    </row>
  </sheetData>
  <sortState xmlns:xlrd2="http://schemas.microsoft.com/office/spreadsheetml/2017/richdata2" ref="A2:K11">
    <sortCondition ref="A1:A11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Dimensionen</vt:lpstr>
      <vt:lpstr>Dimensionen_diff_wgts</vt:lpstr>
      <vt:lpstr>Anlagentypen</vt:lpstr>
      <vt:lpstr>Anlagen_basic</vt:lpstr>
      <vt:lpstr>Anlagen_examples_for_p_inst</vt:lpstr>
      <vt:lpstr>Anlagen_more_indices</vt:lpstr>
      <vt:lpstr>Anlagen_more_indices_2</vt:lpstr>
      <vt:lpstr>Dimensionen_diff_wgts!Gewichtung</vt:lpstr>
      <vt:lpstr>Gewichtung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Thies</dc:creator>
  <cp:lastModifiedBy>Thies</cp:lastModifiedBy>
  <dcterms:created xsi:type="dcterms:W3CDTF">2015-06-05T18:19:34Z</dcterms:created>
  <dcterms:modified xsi:type="dcterms:W3CDTF">2022-04-01T11:48:09Z</dcterms:modified>
</cp:coreProperties>
</file>