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<sst xmlns="http://schemas.openxmlformats.org/spreadsheetml/2006/main" count="583" uniqueCount="186">
  <si>
    <t>Player</t>
  </si>
  <si>
    <t>Total</t>
  </si>
  <si>
    <t>Tms left</t>
  </si>
  <si>
    <t>ntndeacon</t>
  </si>
  <si>
    <t>wademoore</t>
  </si>
  <si>
    <t>BillyNYC</t>
  </si>
  <si>
    <t>Chief Rum</t>
  </si>
  <si>
    <t>gstelmack</t>
  </si>
  <si>
    <t>Arles</t>
  </si>
  <si>
    <t>kingfc22</t>
  </si>
  <si>
    <t>lynchjm24</t>
  </si>
  <si>
    <t>Coffee Warlord</t>
  </si>
  <si>
    <t>timmynausea</t>
  </si>
  <si>
    <t>spleen1015</t>
  </si>
  <si>
    <t>Keets 14</t>
  </si>
  <si>
    <t>JonInMiddleGA</t>
  </si>
  <si>
    <t>Logan</t>
  </si>
  <si>
    <t>Marmel</t>
  </si>
  <si>
    <t>ram</t>
  </si>
  <si>
    <t>QuikSand</t>
  </si>
  <si>
    <t>henry296</t>
  </si>
  <si>
    <t>Lathum</t>
  </si>
  <si>
    <t>CU Tiger</t>
  </si>
  <si>
    <t>Players Left</t>
  </si>
  <si>
    <t>Player 1</t>
  </si>
  <si>
    <t>Pts.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</si>
  <si>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</si>
  <si>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</si>
  <si>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</si>
  <si>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</si>
  <si>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</si>
  <si>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</si>
  <si>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</si>
  <si>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</si>
  <si>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</si>
  <si>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PowerBall</t>
  </si>
  <si>
    <t>Seed</t>
  </si>
  <si>
    <t>Team</t>
  </si>
  <si>
    <t>Pts</t>
  </si>
  <si>
    <t>Picked</t>
  </si>
  <si>
    <t>% picked</t>
  </si>
  <si>
    <t>In/Out</t>
  </si>
  <si>
    <t>SFA</t>
  </si>
  <si>
    <t>Thomas Walkup</t>
  </si>
  <si>
    <t>Out</t>
  </si>
  <si>
    <t>Wisconsin</t>
  </si>
  <si>
    <t>Wichita St.</t>
  </si>
  <si>
    <t>Ron Baker</t>
  </si>
  <si>
    <t>USC</t>
  </si>
  <si>
    <t>Iowa</t>
  </si>
  <si>
    <t>Jarrod Uthoff</t>
  </si>
  <si>
    <t>Providence</t>
  </si>
  <si>
    <t>Ben Bentil</t>
  </si>
  <si>
    <t>Pittsburgh</t>
  </si>
  <si>
    <t>Duke</t>
  </si>
  <si>
    <t>Grayson Allen</t>
  </si>
  <si>
    <t>Michigan</t>
  </si>
  <si>
    <t>britrock88</t>
  </si>
  <si>
    <t>Kyle Wiltjer</t>
  </si>
  <si>
    <t>Melvin Johnson</t>
  </si>
  <si>
    <t>Jamal Murray</t>
  </si>
  <si>
    <t>Makai Mason</t>
  </si>
  <si>
    <t>Michael Gbinje</t>
  </si>
  <si>
    <t>A.J. English</t>
  </si>
  <si>
    <t>Isaiah Taylor</t>
  </si>
  <si>
    <t>Oklahoma</t>
  </si>
  <si>
    <t>Buddy Hield</t>
  </si>
  <si>
    <t>Oregon</t>
  </si>
  <si>
    <t>jbergey22</t>
  </si>
  <si>
    <t>Domantas Sabonis</t>
  </si>
  <si>
    <t>Denzel Valentine</t>
  </si>
  <si>
    <t>Sheldon Mcclellan</t>
  </si>
  <si>
    <t>A.J. Hammons</t>
  </si>
  <si>
    <t>Yogi Ferrell</t>
  </si>
  <si>
    <t>Brandon Ingram</t>
  </si>
  <si>
    <t>Perry Ellis</t>
  </si>
  <si>
    <t>Iona</t>
  </si>
  <si>
    <t>Temple</t>
  </si>
  <si>
    <t>bhlloy</t>
  </si>
  <si>
    <t>Marvelle Harris</t>
  </si>
  <si>
    <t>Kellen Dunham</t>
  </si>
  <si>
    <t>Tyler Ulis</t>
  </si>
  <si>
    <t>Fresno St.</t>
  </si>
  <si>
    <t>murrayyyy</t>
  </si>
  <si>
    <t>Chris Horton</t>
  </si>
  <si>
    <t>Wes Washpun</t>
  </si>
  <si>
    <t>Michael Young</t>
  </si>
  <si>
    <t>Isaiah Miles</t>
  </si>
  <si>
    <t>Isaiah Whitehead</t>
  </si>
  <si>
    <t>Kentucky</t>
  </si>
  <si>
    <t>Miami</t>
  </si>
  <si>
    <t>PackerFanatic</t>
  </si>
  <si>
    <t>Sheldon McClellan</t>
  </si>
  <si>
    <t>Georges Niang</t>
  </si>
  <si>
    <t>VCU</t>
  </si>
  <si>
    <t>Xavier</t>
  </si>
  <si>
    <t>muns</t>
  </si>
  <si>
    <t>Taurean Prince</t>
  </si>
  <si>
    <t>Alonzo Trier</t>
  </si>
  <si>
    <t>Demetrius Jackson</t>
  </si>
  <si>
    <t>Jalen Jones</t>
  </si>
  <si>
    <t>Malcolm Brogdon</t>
  </si>
  <si>
    <t>Gonzaga</t>
  </si>
  <si>
    <t>Kansas</t>
  </si>
  <si>
    <t>BillyMadison</t>
  </si>
  <si>
    <t>Aaron Valdes</t>
  </si>
  <si>
    <t>Josh Hart</t>
  </si>
  <si>
    <t>Texas</t>
  </si>
  <si>
    <t>WVU</t>
  </si>
  <si>
    <t>dolfin</t>
  </si>
  <si>
    <t>Kelan Martin</t>
  </si>
  <si>
    <t>Brice Johnson</t>
  </si>
  <si>
    <t>Trevon Bluiett</t>
  </si>
  <si>
    <t>Yale</t>
  </si>
  <si>
    <t>Indiana</t>
  </si>
  <si>
    <t>Reginald Johnson Jr.</t>
  </si>
  <si>
    <t>Jameel Warney</t>
  </si>
  <si>
    <t>Denzel Ingram</t>
  </si>
  <si>
    <t>Chris Flemmings</t>
  </si>
  <si>
    <t>Gabe York</t>
  </si>
  <si>
    <t>UNC</t>
  </si>
  <si>
    <t>Nigel Hayes</t>
  </si>
  <si>
    <t>Quenton DeCosey</t>
  </si>
  <si>
    <t>UVA</t>
  </si>
  <si>
    <t>Colorado</t>
  </si>
  <si>
    <t>Karlifornia</t>
  </si>
  <si>
    <t>Melo Trimble</t>
  </si>
  <si>
    <t>Arizona</t>
  </si>
  <si>
    <t>ND</t>
  </si>
  <si>
    <t>cartman</t>
  </si>
  <si>
    <t>Javan Felix</t>
  </si>
  <si>
    <t>Syracuse</t>
  </si>
  <si>
    <t>Buffalo</t>
  </si>
  <si>
    <t>Vince</t>
  </si>
  <si>
    <t>Jakob Poeltl</t>
  </si>
  <si>
    <t>Quinton Hooker</t>
  </si>
  <si>
    <t>Villanova</t>
  </si>
  <si>
    <t>Jeremy Senglin</t>
  </si>
  <si>
    <t>Hampton</t>
  </si>
  <si>
    <t>UConn</t>
  </si>
  <si>
    <t>Butter_of_69</t>
  </si>
  <si>
    <t>Charles Cooke</t>
  </si>
  <si>
    <t>Devin Williams</t>
  </si>
  <si>
    <t>MSU</t>
  </si>
  <si>
    <t>Sublime 2</t>
  </si>
  <si>
    <t>Kris Dunn</t>
  </si>
  <si>
    <t>Wayne Selden</t>
  </si>
  <si>
    <t>Baylor</t>
  </si>
  <si>
    <t>California</t>
  </si>
  <si>
    <t>Young Drachma</t>
  </si>
  <si>
    <t>Jamel Artis</t>
  </si>
  <si>
    <t>Jaylen Brown</t>
  </si>
  <si>
    <t>Justin Sears</t>
  </si>
  <si>
    <t>Gary Payton II</t>
  </si>
  <si>
    <t>Bryn Forbes</t>
  </si>
  <si>
    <t>T&amp;AM</t>
  </si>
  <si>
    <t>Stony Brook</t>
  </si>
  <si>
    <t>SDSU</t>
  </si>
  <si>
    <t>B&amp;B</t>
  </si>
  <si>
    <t>UNCW</t>
  </si>
  <si>
    <t>Hawaii</t>
  </si>
  <si>
    <t>Comey</t>
  </si>
  <si>
    <t>Dillon Brooks</t>
  </si>
  <si>
    <t>Maryland</t>
  </si>
  <si>
    <t>Ramzavail</t>
  </si>
  <si>
    <t>Chattanooga</t>
  </si>
  <si>
    <t>St. Joe's</t>
  </si>
  <si>
    <t>Dayton</t>
  </si>
  <si>
    <t>Iowa St.</t>
  </si>
  <si>
    <t>Austin Peay</t>
  </si>
  <si>
    <t>UNI</t>
  </si>
  <si>
    <t>Oregon St.</t>
  </si>
  <si>
    <t>Seton Hall</t>
  </si>
  <si>
    <t>Cincinnati</t>
  </si>
  <si>
    <t>Utah</t>
  </si>
  <si>
    <t>Green Bay</t>
  </si>
  <si>
    <t>CSU</t>
  </si>
  <si>
    <t>Purdue</t>
  </si>
  <si>
    <t>Holy Cross</t>
  </si>
  <si>
    <t>Weber State</t>
  </si>
  <si>
    <t>Texas Tech</t>
  </si>
  <si>
    <t>Butler</t>
  </si>
  <si>
    <t>Little Rock</t>
  </si>
  <si>
    <t xml:space="preserve">Out </t>
  </si>
  <si>
    <t>.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</si>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</sst>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</font>
    <font>
      <sz val="10.0"/>
      <color rgb="FF000000"/>
    </font>
    <font>
      <sz val="10.0"/>
      <color rgb="FF000000"/>
      <name val="Helvetica Neue"/>
    </font>
    <font>
      <b/>
      <sz val="10.0"/>
      <color rgb="FF000000"/>
      <name val="Helvetica Neue"/>
    </font>
    <font>
      <sz val="10.0"/>
      <color rgb="FF000000"/>
      <name val="Verdana"/>
    </font>
    <font>
      <sz val="10.0"/>
      <name val="Verdana"/>
    </font>
    <font>
      <sz val="10.0"/>
      <name val="Helvetica Neue"/>
    </font>
    <font>
      <name val="Helvetica Neue"/>
    </font>
    <font>
      <color rgb="FF000000"/>
      <name val="Helvetica Neue"/>
    </font>
    <font>
      <sz val="10.0"/>
      <color rgb="FFFF0000"/>
      <name val="Helvetica Neue"/>
    </font>
    <font>
      <color rgb="FFFF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0"/>
        <bgColor rgb="FFFFFF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2" fontId="2" numFmtId="0" xfId="0" applyAlignment="1" applyBorder="1" applyFont="1">
      <alignment horizontal="center" readingOrder="0" shrinkToFit="0" vertical="bottom" wrapText="0"/>
    </xf>
    <xf borderId="4" fillId="2" fontId="2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1"/>
    </xf>
    <xf borderId="0" fillId="2" fontId="6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2" fontId="2" numFmtId="0" xfId="0" applyAlignment="1" applyBorder="1" applyFont="1">
      <alignment horizontal="center" shrinkToFit="0" vertical="bottom" wrapText="1"/>
    </xf>
    <xf borderId="0" fillId="2" fontId="7" numFmtId="0" xfId="0" applyAlignment="1" applyFont="1">
      <alignment horizontal="center" shrinkToFit="0" vertical="bottom" wrapText="1"/>
    </xf>
    <xf borderId="0" fillId="2" fontId="8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readingOrder="0" shrinkToFit="0" vertical="bottom" wrapText="1"/>
    </xf>
    <xf borderId="0" fillId="2" fontId="6" numFmtId="0" xfId="0" applyAlignment="1" applyFont="1">
      <alignment horizontal="center" readingOrder="0" shrinkToFit="0" vertical="bottom" wrapText="1"/>
    </xf>
    <xf borderId="0" fillId="2" fontId="2" numFmtId="164" xfId="0" applyAlignment="1" applyFont="1" applyNumberForma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center" wrapText="0"/>
    </xf>
    <xf borderId="4" fillId="2" fontId="6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bottom" wrapText="0"/>
    </xf>
    <xf borderId="4" fillId="2" fontId="6" numFmtId="0" xfId="0" applyAlignment="1" applyBorder="1" applyFont="1">
      <alignment horizontal="center" readingOrder="0" shrinkToFit="0" vertical="bottom" wrapText="1"/>
    </xf>
    <xf borderId="0" fillId="2" fontId="9" numFmtId="0" xfId="0" applyAlignment="1" applyFont="1">
      <alignment horizontal="center" readingOrder="0" shrinkToFit="0" vertical="bottom" wrapText="0"/>
    </xf>
    <xf borderId="4" fillId="2" fontId="2" numFmtId="0" xfId="0" applyAlignment="1" applyBorder="1" applyFon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4" fillId="2" fontId="7" numFmtId="0" xfId="0" applyAlignment="1" applyBorder="1" applyFont="1">
      <alignment horizontal="center" readingOrder="0" shrinkToFit="0" vertical="bottom" wrapText="1"/>
    </xf>
    <xf borderId="0" fillId="2" fontId="10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wrapText="1"/>
    </xf>
    <xf borderId="4" fillId="2" fontId="2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wrapText="1"/>
    </xf>
    <xf borderId="5" fillId="2" fontId="2" numFmtId="0" xfId="0" applyAlignment="1" applyBorder="1" applyFont="1">
      <alignment horizontal="center" shrinkToFit="0" vertical="bottom" wrapText="1"/>
    </xf>
    <xf borderId="0" fillId="2" fontId="6" numFmtId="0" xfId="0" applyAlignment="1" applyFont="1">
      <alignment horizontal="center" shrinkToFit="0" vertical="bottom" wrapText="1"/>
    </xf>
    <xf borderId="5" fillId="2" fontId="5" numFmtId="0" xfId="0" applyAlignment="1" applyBorder="1" applyFont="1">
      <alignment horizontal="center" shrinkToFit="0" vertical="bottom" wrapText="1"/>
    </xf>
    <xf borderId="0" fillId="3" fontId="8" numFmtId="0" xfId="0" applyAlignment="1" applyFill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wrapText="1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center" shrinkToFit="0" vertical="bottom" wrapText="1"/>
    </xf>
    <xf borderId="0" fillId="2" fontId="4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14"/>
    <col customWidth="1" min="2" max="2" width="7.57"/>
    <col customWidth="1" min="3" max="3" width="11.86"/>
    <col customWidth="1" min="4" max="4" width="19.71"/>
    <col customWidth="1" min="5" max="5" width="5.71"/>
    <col customWidth="1" min="6" max="6" width="12.29"/>
    <col customWidth="1" min="7" max="7" width="5.71"/>
    <col customWidth="1" min="8" max="8" width="12.14"/>
    <col customWidth="1" min="9" max="9" width="5.71"/>
    <col customWidth="1" min="10" max="10" width="12.29"/>
    <col customWidth="1" min="11" max="11" width="5.71"/>
    <col customWidth="1" min="12" max="12" width="11.71"/>
    <col customWidth="1" min="13" max="13" width="5.71"/>
    <col customWidth="1" min="14" max="14" width="11.71"/>
    <col customWidth="1" min="15" max="15" width="5.71"/>
    <col customWidth="1" min="16" max="16" width="11.71"/>
    <col customWidth="1" min="17" max="17" width="5.71"/>
    <col customWidth="1" min="18" max="18" width="11.71"/>
    <col customWidth="1" min="19" max="19" width="5.71"/>
    <col customWidth="1" min="20" max="20" width="18.0"/>
    <col customWidth="1" min="21" max="21" width="9.29"/>
    <col customWidth="1" min="22" max="22" width="11.14"/>
    <col customWidth="1" min="23" max="23" width="9.29"/>
    <col customWidth="1" min="24" max="24" width="18.86"/>
    <col customWidth="1" min="25" max="26" width="9.29"/>
    <col customWidth="1" min="27" max="27" width="5.86"/>
    <col customWidth="1" min="28" max="28" width="13.0"/>
    <col customWidth="1" min="29" max="29" width="18.57"/>
    <col customWidth="1" min="30" max="35" width="7.86"/>
    <col customWidth="1" min="36" max="36" width="5.57"/>
    <col customWidth="1" min="37" max="41" width="9.29"/>
    <col customWidth="1" min="42" max="42" width="11.0"/>
    <col customWidth="1" min="43" max="43" width="5.86"/>
  </cols>
  <sheetData>
    <row r="1" ht="15.0" customHeight="1">
      <c r="A1" s="2" t="s">
        <v>0</v>
      </c>
      <c r="B1" s="3" t="s">
        <v>1</v>
      </c>
      <c r="C1" s="4" t="s">
        <v>23</v>
      </c>
      <c r="D1" s="5" t="s">
        <v>24</v>
      </c>
      <c r="E1" s="6" t="s">
        <v>25</v>
      </c>
      <c r="F1" s="6" t="s">
        <v>26</v>
      </c>
      <c r="G1" s="6" t="s">
        <v>25</v>
      </c>
      <c r="H1" s="6" t="s">
        <v>27</v>
      </c>
      <c r="I1" s="6" t="s">
        <v>25</v>
      </c>
      <c r="J1" s="6" t="s">
        <v>28</v>
      </c>
      <c r="K1" s="6" t="s">
        <v>25</v>
      </c>
      <c r="L1" s="6" t="s">
        <v>29</v>
      </c>
      <c r="M1" s="6" t="s">
        <v>25</v>
      </c>
      <c r="N1" s="6" t="s">
        <v>30</v>
      </c>
      <c r="O1" s="6" t="s">
        <v>25</v>
      </c>
      <c r="P1" s="6" t="s">
        <v>31</v>
      </c>
      <c r="Q1" s="6" t="s">
        <v>25</v>
      </c>
      <c r="R1" s="6" t="s">
        <v>32</v>
      </c>
      <c r="S1" s="6" t="s">
        <v>25</v>
      </c>
      <c r="T1" s="6" t="s">
        <v>33</v>
      </c>
      <c r="U1" s="6" t="s">
        <v>25</v>
      </c>
      <c r="V1" s="6" t="s">
        <v>34</v>
      </c>
      <c r="W1" s="6" t="s">
        <v>25</v>
      </c>
      <c r="X1" s="7" t="s">
        <v>35</v>
      </c>
      <c r="Y1" s="8" t="s">
        <v>25</v>
      </c>
      <c r="Z1" s="9"/>
      <c r="AA1" s="6" t="s">
        <v>36</v>
      </c>
      <c r="AB1" s="6" t="s">
        <v>37</v>
      </c>
      <c r="AC1" s="6" t="s">
        <v>0</v>
      </c>
      <c r="AD1" s="6">
        <v>1.0</v>
      </c>
      <c r="AE1" s="6">
        <v>2.0</v>
      </c>
      <c r="AF1" s="6">
        <v>3.0</v>
      </c>
      <c r="AG1" s="6">
        <v>4.0</v>
      </c>
      <c r="AH1" s="6">
        <v>5.0</v>
      </c>
      <c r="AI1" s="6">
        <v>6.0</v>
      </c>
      <c r="AJ1" s="6" t="s">
        <v>38</v>
      </c>
      <c r="AK1" s="6" t="s">
        <v>39</v>
      </c>
      <c r="AL1" s="10" t="s">
        <v>40</v>
      </c>
      <c r="AM1" s="6" t="s">
        <v>41</v>
      </c>
      <c r="AN1" s="11"/>
      <c r="AO1" s="12"/>
      <c r="AP1" s="13" t="s">
        <v>37</v>
      </c>
      <c r="AQ1" s="6" t="s">
        <v>36</v>
      </c>
    </row>
    <row r="2" ht="15.0" customHeight="1">
      <c r="A2" s="14"/>
      <c r="B2" s="15" t="str">
        <f t="shared" ref="B2:B28" si="1">SUM(E2,G2,I2,K2,M2,O2,Q2,S2,U2,W2,Y2)</f>
        <v>#N/A</v>
      </c>
      <c r="C2" s="16" t="str">
        <f t="shared" ref="C2:C12" si="2">IF(OFFSET($AM$1,MATCH(D2,$AC$2:$AC$100,0),0)="in",1,0)+IF(OFFSET($AM$1,MATCH(F2,$AC$2:$AC$100,0),0)="in",1,0)+IF(OFFSET($AM$1,MATCH(H2,$AC$2:$AC$100,0),0)="in",1,0)+IF(OFFSET($AM$1,MATCH(J2,$AC$2:$AC$100,0),0)="in",1,0)+IF(OFFSET($AM$1,MATCH(L2,$AC$2:$AC$100,0),0)="in",1,0)+IF(OFFSET($AM$1,MATCH(N2,$AC$2:$AC$100,0),0)="in",1,0)+IF(OFFSET($AM$1,MATCH(P2,$AC$2:$AC$100,0),0)="in",1,0)+IF(OFFSET($AM$1,MATCH(R2,$AC$2:$AC$100,0),0)="in",1,0)+IF(OFFSET($AM$1,MATCH(T2,$AC$2:$AC$100,0),0)="in",1,0)+IF(OFFSET($AM$1,MATCH(V2,$AC$2:$AC$100,0),0)="in",1,0)</f>
        <v>#N/A</v>
      </c>
      <c r="D2" s="17"/>
      <c r="E2" s="18" t="str">
        <f>VLOOKUP(D2,$AC$2:$AM$106,8,FALSE)</f>
        <v>#N/A</v>
      </c>
      <c r="F2" s="17"/>
      <c r="G2" s="18" t="str">
        <f>VLOOKUP(F2,$AC$2:$AM$106,8,FALSE)</f>
        <v>#N/A</v>
      </c>
      <c r="H2" s="17"/>
      <c r="I2" s="18" t="str">
        <f>VLOOKUP(H2,$AC$2:$AM$106,8,FALSE)</f>
        <v>#N/A</v>
      </c>
      <c r="J2" s="17"/>
      <c r="K2" s="18" t="str">
        <f>VLOOKUP(J2,$AC$2:$AM$106,8,FALSE)</f>
        <v>#N/A</v>
      </c>
      <c r="L2" s="17"/>
      <c r="M2" s="18" t="str">
        <f>VLOOKUP(L2,$AC$2:$AM$106,8,FALSE)</f>
        <v>#N/A</v>
      </c>
      <c r="N2" s="17"/>
      <c r="O2" s="18" t="str">
        <f>VLOOKUP(N2,$AC$2:$AM$106,8,FALSE)</f>
        <v>#N/A</v>
      </c>
      <c r="P2" s="17"/>
      <c r="Q2" s="18" t="str">
        <f>VLOOKUP(P2,$AC$2:$AM$106,8,FALSE)</f>
        <v>#N/A</v>
      </c>
      <c r="R2" s="17"/>
      <c r="S2" s="18" t="str">
        <f>VLOOKUP(R2,$AC$2:$AM$106,8,FALSE)</f>
        <v>#N/A</v>
      </c>
      <c r="T2" s="17"/>
      <c r="U2" s="18" t="str">
        <f t="shared" ref="U2:U6" si="3">VLOOKUP(T2,$AC$2:$AM$103,8,FALSE)</f>
        <v>#N/A</v>
      </c>
      <c r="V2" s="17"/>
      <c r="W2" s="18" t="str">
        <f t="shared" ref="W2:W6" si="4">VLOOKUP(V2,$AC$2:$AM$103,8,FALSE)</f>
        <v>#N/A</v>
      </c>
      <c r="X2" s="17"/>
      <c r="Y2" s="19" t="str">
        <f t="shared" ref="Y2:Y28" si="5">VLOOKUP(X2,$AC$2:$AM$103,8,FALSE)-(VLOOKUP(X2,$AC$2:$AM$103,2,FALSE)*OFFSET($AA$1,MATCH(X2,AC:AC,0)-1,0))</f>
        <v>#N/A</v>
      </c>
      <c r="Z2" s="9"/>
      <c r="AA2" s="19">
        <f t="shared" ref="AA2:AA55" si="6">VLOOKUP(AB2,$AP$2:$AQ$91,2,FALSE)</f>
        <v>14</v>
      </c>
      <c r="AB2" s="8" t="s">
        <v>42</v>
      </c>
      <c r="AC2" s="8" t="s">
        <v>43</v>
      </c>
      <c r="AD2" s="8">
        <v>33.0</v>
      </c>
      <c r="AE2" s="20">
        <v>21.0</v>
      </c>
      <c r="AF2" s="21"/>
      <c r="AG2" s="12"/>
      <c r="AH2" s="12"/>
      <c r="AI2" s="12"/>
      <c r="AJ2" s="19">
        <f t="shared" ref="AJ2:AJ55" si="7">AD2*AD$1*AA2+AE2*AE$1*AA2+AF2*AF$1*AA2+AG2*AG$1*AA2+AH2*AH$1*AA2+AI2*AI$1*AA2</f>
        <v>1050</v>
      </c>
      <c r="AK2" s="19">
        <f t="shared" ref="AK2:AK63" si="8">COUNTIF($D$2:$X$30,AC2)</f>
        <v>2</v>
      </c>
      <c r="AL2" s="22">
        <f t="shared" ref="AL2:AL55" si="9">AK2/COUNTA($A$2:$A$28)</f>
        <v>0.09090909091</v>
      </c>
      <c r="AM2" s="8" t="s">
        <v>44</v>
      </c>
      <c r="AN2" s="11"/>
      <c r="AO2" s="12"/>
      <c r="AP2" s="23" t="s">
        <v>45</v>
      </c>
      <c r="AQ2" s="8">
        <v>7.0</v>
      </c>
    </row>
    <row r="3" ht="25.5" customHeight="1">
      <c r="A3" s="14"/>
      <c r="B3" s="15" t="str">
        <f t="shared" si="1"/>
        <v>#N/A</v>
      </c>
      <c r="C3" s="16" t="str">
        <f t="shared" si="2"/>
        <v>#N/A</v>
      </c>
      <c r="D3" s="24"/>
      <c r="E3" s="19" t="str">
        <f t="shared" ref="E3:E6" si="10">VLOOKUP(D3,$AC$2:$AM$106,8,FALSE)</f>
        <v>#N/A</v>
      </c>
      <c r="F3" s="12"/>
      <c r="G3" s="19" t="str">
        <f t="shared" ref="G3:G6" si="11">VLOOKUP(F3,$AC$2:$AM$106,8,FALSE)</f>
        <v>#N/A</v>
      </c>
      <c r="H3" s="12"/>
      <c r="I3" s="19" t="str">
        <f t="shared" ref="I3:I6" si="12">VLOOKUP(H3,$AC$2:$AM$106,8,FALSE)</f>
        <v>#N/A</v>
      </c>
      <c r="J3" s="12"/>
      <c r="K3" s="19" t="str">
        <f t="shared" ref="K3:K6" si="13">VLOOKUP(J3,$AC$2:$AM$106,8,FALSE)</f>
        <v>#N/A</v>
      </c>
      <c r="L3" s="12"/>
      <c r="M3" s="19" t="str">
        <f t="shared" ref="M3:M6" si="14">VLOOKUP(L3,$AC$2:$AM$106,8,FALSE)</f>
        <v>#N/A</v>
      </c>
      <c r="N3" s="12"/>
      <c r="O3" s="19" t="str">
        <f t="shared" ref="O3:O6" si="15">VLOOKUP(N3,$AC$2:$AM$106,8,FALSE)</f>
        <v>#N/A</v>
      </c>
      <c r="P3" s="12"/>
      <c r="Q3" s="19" t="str">
        <f t="shared" ref="Q3:Q6" si="16">VLOOKUP(P3,$AC$2:$AM$106,8,FALSE)</f>
        <v>#N/A</v>
      </c>
      <c r="R3" s="12"/>
      <c r="S3" s="19" t="str">
        <f t="shared" ref="S3:S6" si="17">VLOOKUP(R3,$AC$2:$AM$106,8,FALSE)</f>
        <v>#N/A</v>
      </c>
      <c r="T3" s="12"/>
      <c r="U3" s="18" t="str">
        <f t="shared" si="3"/>
        <v>#N/A</v>
      </c>
      <c r="V3" s="17"/>
      <c r="W3" s="18" t="str">
        <f t="shared" si="4"/>
        <v>#N/A</v>
      </c>
      <c r="X3" s="17"/>
      <c r="Y3" s="19" t="str">
        <f t="shared" si="5"/>
        <v>#N/A</v>
      </c>
      <c r="Z3" s="9"/>
      <c r="AA3" s="19">
        <f t="shared" si="6"/>
        <v>11</v>
      </c>
      <c r="AB3" s="8" t="s">
        <v>46</v>
      </c>
      <c r="AC3" s="8" t="s">
        <v>47</v>
      </c>
      <c r="AD3" s="8">
        <v>13.0</v>
      </c>
      <c r="AE3" s="20">
        <v>11.0</v>
      </c>
      <c r="AF3" s="21"/>
      <c r="AG3" s="12"/>
      <c r="AH3" s="12"/>
      <c r="AI3" s="12"/>
      <c r="AJ3" s="19">
        <f t="shared" si="7"/>
        <v>385</v>
      </c>
      <c r="AK3" s="19">
        <f t="shared" si="8"/>
        <v>7</v>
      </c>
      <c r="AL3" s="22">
        <f t="shared" si="9"/>
        <v>0.3181818182</v>
      </c>
      <c r="AM3" s="8" t="s">
        <v>44</v>
      </c>
      <c r="AN3" s="11"/>
      <c r="AO3" s="12"/>
      <c r="AP3" s="23" t="s">
        <v>48</v>
      </c>
      <c r="AQ3" s="8">
        <v>8.0</v>
      </c>
    </row>
    <row r="4" ht="25.5" customHeight="1">
      <c r="A4" s="14"/>
      <c r="B4" s="15" t="str">
        <f t="shared" si="1"/>
        <v>#N/A</v>
      </c>
      <c r="C4" s="16" t="str">
        <f t="shared" si="2"/>
        <v>#N/A</v>
      </c>
      <c r="D4" s="24"/>
      <c r="E4" s="19" t="str">
        <f t="shared" si="10"/>
        <v>#N/A</v>
      </c>
      <c r="F4" s="12"/>
      <c r="G4" s="19" t="str">
        <f t="shared" si="11"/>
        <v>#N/A</v>
      </c>
      <c r="H4" s="12"/>
      <c r="I4" s="19" t="str">
        <f t="shared" si="12"/>
        <v>#N/A</v>
      </c>
      <c r="J4" s="12"/>
      <c r="K4" s="19" t="str">
        <f t="shared" si="13"/>
        <v>#N/A</v>
      </c>
      <c r="L4" s="12"/>
      <c r="M4" s="19" t="str">
        <f t="shared" si="14"/>
        <v>#N/A</v>
      </c>
      <c r="N4" s="12"/>
      <c r="O4" s="19" t="str">
        <f t="shared" si="15"/>
        <v>#N/A</v>
      </c>
      <c r="P4" s="12"/>
      <c r="Q4" s="19" t="str">
        <f t="shared" si="16"/>
        <v>#N/A</v>
      </c>
      <c r="R4" s="12"/>
      <c r="S4" s="19" t="str">
        <f t="shared" si="17"/>
        <v>#N/A</v>
      </c>
      <c r="T4" s="12"/>
      <c r="U4" s="18" t="str">
        <f t="shared" si="3"/>
        <v>#N/A</v>
      </c>
      <c r="V4" s="17"/>
      <c r="W4" s="18" t="str">
        <f t="shared" si="4"/>
        <v>#N/A</v>
      </c>
      <c r="X4" s="17"/>
      <c r="Y4" s="19" t="str">
        <f t="shared" si="5"/>
        <v>#N/A</v>
      </c>
      <c r="Z4" s="9"/>
      <c r="AA4" s="19">
        <f t="shared" si="6"/>
        <v>7</v>
      </c>
      <c r="AB4" s="25" t="s">
        <v>49</v>
      </c>
      <c r="AC4" s="25" t="s">
        <v>50</v>
      </c>
      <c r="AD4" s="20">
        <v>23.0</v>
      </c>
      <c r="AE4" s="20">
        <v>16.0</v>
      </c>
      <c r="AF4" s="21"/>
      <c r="AG4" s="21"/>
      <c r="AH4" s="12"/>
      <c r="AI4" s="12"/>
      <c r="AJ4" s="19">
        <f t="shared" si="7"/>
        <v>385</v>
      </c>
      <c r="AK4" s="19">
        <f t="shared" si="8"/>
        <v>5</v>
      </c>
      <c r="AL4" s="22">
        <f t="shared" si="9"/>
        <v>0.2272727273</v>
      </c>
      <c r="AM4" s="8" t="s">
        <v>44</v>
      </c>
      <c r="AN4" s="11"/>
      <c r="AO4" s="12"/>
      <c r="AP4" s="23" t="s">
        <v>51</v>
      </c>
      <c r="AQ4" s="8">
        <v>9.0</v>
      </c>
    </row>
    <row r="5" ht="25.5" customHeight="1">
      <c r="A5" s="14"/>
      <c r="B5" s="15" t="str">
        <f t="shared" si="1"/>
        <v>#N/A</v>
      </c>
      <c r="C5" s="16" t="str">
        <f t="shared" si="2"/>
        <v>#N/A</v>
      </c>
      <c r="D5" s="24"/>
      <c r="E5" s="19" t="str">
        <f t="shared" si="10"/>
        <v>#N/A</v>
      </c>
      <c r="F5" s="12"/>
      <c r="G5" s="19" t="str">
        <f t="shared" si="11"/>
        <v>#N/A</v>
      </c>
      <c r="H5" s="12"/>
      <c r="I5" s="19" t="str">
        <f t="shared" si="12"/>
        <v>#N/A</v>
      </c>
      <c r="J5" s="12"/>
      <c r="K5" s="19" t="str">
        <f t="shared" si="13"/>
        <v>#N/A</v>
      </c>
      <c r="L5" s="12"/>
      <c r="M5" s="19" t="str">
        <f t="shared" si="14"/>
        <v>#N/A</v>
      </c>
      <c r="N5" s="12"/>
      <c r="O5" s="19" t="str">
        <f t="shared" si="15"/>
        <v>#N/A</v>
      </c>
      <c r="P5" s="12"/>
      <c r="Q5" s="19" t="str">
        <f t="shared" si="16"/>
        <v>#N/A</v>
      </c>
      <c r="R5" s="12"/>
      <c r="S5" s="19" t="str">
        <f t="shared" si="17"/>
        <v>#N/A</v>
      </c>
      <c r="T5" s="12"/>
      <c r="U5" s="18" t="str">
        <f t="shared" si="3"/>
        <v>#N/A</v>
      </c>
      <c r="V5" s="17"/>
      <c r="W5" s="18" t="str">
        <f t="shared" si="4"/>
        <v>#N/A</v>
      </c>
      <c r="X5" s="17"/>
      <c r="Y5" s="19" t="str">
        <f t="shared" si="5"/>
        <v>#N/A</v>
      </c>
      <c r="Z5" s="9"/>
      <c r="AA5" s="19">
        <f t="shared" si="6"/>
        <v>9</v>
      </c>
      <c r="AB5" s="25" t="s">
        <v>51</v>
      </c>
      <c r="AC5" s="25" t="s">
        <v>52</v>
      </c>
      <c r="AD5" s="20">
        <v>19.0</v>
      </c>
      <c r="AE5" s="20">
        <v>21.0</v>
      </c>
      <c r="AF5" s="12"/>
      <c r="AG5" s="12"/>
      <c r="AH5" s="12"/>
      <c r="AI5" s="12"/>
      <c r="AJ5" s="19">
        <f t="shared" si="7"/>
        <v>549</v>
      </c>
      <c r="AK5" s="19">
        <f t="shared" si="8"/>
        <v>8</v>
      </c>
      <c r="AL5" s="22">
        <f t="shared" si="9"/>
        <v>0.3636363636</v>
      </c>
      <c r="AM5" s="8" t="s">
        <v>44</v>
      </c>
      <c r="AN5" s="11"/>
      <c r="AO5" s="12"/>
      <c r="AP5" s="23" t="s">
        <v>53</v>
      </c>
      <c r="AQ5" s="8">
        <v>10.0</v>
      </c>
    </row>
    <row r="6" ht="25.5" customHeight="1">
      <c r="A6" s="14"/>
      <c r="B6" s="15" t="str">
        <f t="shared" si="1"/>
        <v>#N/A</v>
      </c>
      <c r="C6" s="16" t="str">
        <f t="shared" si="2"/>
        <v>#N/A</v>
      </c>
      <c r="D6" s="24"/>
      <c r="E6" s="19" t="str">
        <f t="shared" si="10"/>
        <v>#N/A</v>
      </c>
      <c r="F6" s="12"/>
      <c r="G6" s="19" t="str">
        <f t="shared" si="11"/>
        <v>#N/A</v>
      </c>
      <c r="H6" s="12"/>
      <c r="I6" s="19" t="str">
        <f t="shared" si="12"/>
        <v>#N/A</v>
      </c>
      <c r="J6" s="12"/>
      <c r="K6" s="19" t="str">
        <f t="shared" si="13"/>
        <v>#N/A</v>
      </c>
      <c r="L6" s="12"/>
      <c r="M6" s="19" t="str">
        <f t="shared" si="14"/>
        <v>#N/A</v>
      </c>
      <c r="N6" s="12"/>
      <c r="O6" s="19" t="str">
        <f t="shared" si="15"/>
        <v>#N/A</v>
      </c>
      <c r="P6" s="12"/>
      <c r="Q6" s="19" t="str">
        <f t="shared" si="16"/>
        <v>#N/A</v>
      </c>
      <c r="R6" s="12"/>
      <c r="S6" s="19" t="str">
        <f t="shared" si="17"/>
        <v>#N/A</v>
      </c>
      <c r="T6" s="12"/>
      <c r="U6" s="18" t="str">
        <f t="shared" si="3"/>
        <v>#N/A</v>
      </c>
      <c r="V6" s="17"/>
      <c r="W6" s="18" t="str">
        <f t="shared" si="4"/>
        <v>#N/A</v>
      </c>
      <c r="X6" s="17"/>
      <c r="Y6" s="19" t="str">
        <f t="shared" si="5"/>
        <v>#N/A</v>
      </c>
      <c r="Z6" s="11"/>
      <c r="AA6" s="19">
        <f t="shared" si="6"/>
        <v>4</v>
      </c>
      <c r="AB6" s="20" t="s">
        <v>54</v>
      </c>
      <c r="AC6" s="20" t="s">
        <v>55</v>
      </c>
      <c r="AD6" s="20">
        <v>23.0</v>
      </c>
      <c r="AE6" s="20">
        <v>29.0</v>
      </c>
      <c r="AF6" s="20">
        <v>15.0</v>
      </c>
      <c r="AG6" s="12"/>
      <c r="AH6" s="12"/>
      <c r="AI6" s="12"/>
      <c r="AJ6" s="19">
        <f t="shared" si="7"/>
        <v>504</v>
      </c>
      <c r="AK6" s="19">
        <f t="shared" si="8"/>
        <v>10</v>
      </c>
      <c r="AL6" s="22">
        <f t="shared" si="9"/>
        <v>0.4545454545</v>
      </c>
      <c r="AM6" s="8" t="s">
        <v>44</v>
      </c>
      <c r="AN6" s="11"/>
      <c r="AO6" s="12"/>
      <c r="AP6" s="23" t="s">
        <v>56</v>
      </c>
      <c r="AQ6" s="8">
        <v>11.0</v>
      </c>
    </row>
    <row r="7" ht="25.5" customHeight="1">
      <c r="A7" s="26" t="s">
        <v>57</v>
      </c>
      <c r="B7" s="15">
        <f t="shared" si="1"/>
        <v>7557</v>
      </c>
      <c r="C7" s="16">
        <f t="shared" si="2"/>
        <v>0</v>
      </c>
      <c r="D7" s="27" t="s">
        <v>58</v>
      </c>
      <c r="E7" s="19">
        <f t="shared" ref="E7:E10" si="18">VLOOKUP(D7,$AC$2:$AM$103,8,FALSE)</f>
        <v>1276</v>
      </c>
      <c r="F7" s="20" t="s">
        <v>43</v>
      </c>
      <c r="G7" s="19">
        <f t="shared" ref="G7:G10" si="19">VLOOKUP(F7,$AC$2:$AM$103,8,FALSE)</f>
        <v>1050</v>
      </c>
      <c r="H7" s="20" t="s">
        <v>47</v>
      </c>
      <c r="I7" s="19">
        <f t="shared" ref="I7:I10" si="20">VLOOKUP(H7,$AC$2:$AM$103,8,FALSE)</f>
        <v>385</v>
      </c>
      <c r="J7" s="20" t="s">
        <v>50</v>
      </c>
      <c r="K7" s="19">
        <f t="shared" ref="K7:K10" si="21">VLOOKUP(J7,$AC$2:$AM$103,8,FALSE)</f>
        <v>385</v>
      </c>
      <c r="L7" s="20" t="s">
        <v>59</v>
      </c>
      <c r="M7" s="19">
        <f t="shared" ref="M7:M10" si="22">VLOOKUP(L7,$AC$2:$AM$103,8,FALSE)</f>
        <v>580</v>
      </c>
      <c r="N7" s="20" t="s">
        <v>60</v>
      </c>
      <c r="O7" s="19">
        <f t="shared" ref="O7:O10" si="23">VLOOKUP(N7,$AC$2:$AM$103,8,FALSE)</f>
        <v>204</v>
      </c>
      <c r="P7" s="20" t="s">
        <v>61</v>
      </c>
      <c r="Q7" s="19">
        <f t="shared" ref="Q7:Q10" si="24">VLOOKUP(P7,$AC$2:$AM$103,8,FALSE)</f>
        <v>564</v>
      </c>
      <c r="R7" s="20" t="s">
        <v>62</v>
      </c>
      <c r="S7" s="19">
        <f t="shared" ref="S7:S10" si="25">VLOOKUP(R7,$AC$2:$AM$103,8,FALSE)</f>
        <v>2200</v>
      </c>
      <c r="T7" s="20" t="s">
        <v>63</v>
      </c>
      <c r="U7" s="19">
        <f t="shared" ref="U7:U13" si="26">VLOOKUP(T7,$AC$2:$AM$103,8,FALSE)</f>
        <v>364</v>
      </c>
      <c r="V7" s="20" t="s">
        <v>52</v>
      </c>
      <c r="W7" s="19">
        <f t="shared" ref="W7:W13" si="27">VLOOKUP(V7,$AC$2:$AM$103,8,FALSE)</f>
        <v>549</v>
      </c>
      <c r="X7" s="28" t="s">
        <v>64</v>
      </c>
      <c r="Y7" s="19">
        <f t="shared" si="5"/>
        <v>0</v>
      </c>
      <c r="Z7" s="9"/>
      <c r="AA7" s="19">
        <f t="shared" si="6"/>
        <v>2</v>
      </c>
      <c r="AB7" s="25" t="s">
        <v>65</v>
      </c>
      <c r="AC7" s="25" t="s">
        <v>66</v>
      </c>
      <c r="AD7" s="20">
        <v>27.0</v>
      </c>
      <c r="AE7" s="20">
        <v>36.0</v>
      </c>
      <c r="AF7" s="20">
        <v>17.0</v>
      </c>
      <c r="AG7" s="20">
        <v>37.0</v>
      </c>
      <c r="AH7" s="20">
        <v>9.0</v>
      </c>
      <c r="AI7" s="20"/>
      <c r="AJ7" s="19">
        <f t="shared" si="7"/>
        <v>686</v>
      </c>
      <c r="AK7" s="19">
        <f t="shared" si="8"/>
        <v>16</v>
      </c>
      <c r="AL7" s="22">
        <f t="shared" si="9"/>
        <v>0.7272727273</v>
      </c>
      <c r="AM7" s="8" t="s">
        <v>44</v>
      </c>
      <c r="AN7" s="11"/>
      <c r="AO7" s="12"/>
      <c r="AP7" s="23" t="s">
        <v>67</v>
      </c>
      <c r="AQ7" s="8">
        <v>1.0</v>
      </c>
    </row>
    <row r="8" ht="38.25" customHeight="1">
      <c r="A8" s="26" t="s">
        <v>68</v>
      </c>
      <c r="B8" s="15">
        <f t="shared" si="1"/>
        <v>7511</v>
      </c>
      <c r="C8" s="16">
        <f t="shared" si="2"/>
        <v>0</v>
      </c>
      <c r="D8" s="29" t="s">
        <v>58</v>
      </c>
      <c r="E8" s="19">
        <f t="shared" si="18"/>
        <v>1276</v>
      </c>
      <c r="F8" s="20" t="s">
        <v>69</v>
      </c>
      <c r="G8" s="19">
        <f t="shared" si="19"/>
        <v>1276</v>
      </c>
      <c r="H8" s="20" t="s">
        <v>50</v>
      </c>
      <c r="I8" s="19">
        <f t="shared" si="20"/>
        <v>385</v>
      </c>
      <c r="J8" s="20" t="s">
        <v>62</v>
      </c>
      <c r="K8" s="19">
        <f t="shared" si="21"/>
        <v>2200</v>
      </c>
      <c r="L8" s="20" t="s">
        <v>70</v>
      </c>
      <c r="M8" s="19">
        <f t="shared" si="22"/>
        <v>26</v>
      </c>
      <c r="N8" s="20" t="s">
        <v>71</v>
      </c>
      <c r="O8" s="19">
        <f t="shared" si="23"/>
        <v>402</v>
      </c>
      <c r="P8" s="20" t="s">
        <v>72</v>
      </c>
      <c r="Q8" s="19">
        <f t="shared" si="24"/>
        <v>80</v>
      </c>
      <c r="R8" s="20" t="s">
        <v>73</v>
      </c>
      <c r="S8" s="19">
        <f t="shared" si="25"/>
        <v>655</v>
      </c>
      <c r="T8" s="20" t="s">
        <v>74</v>
      </c>
      <c r="U8" s="19">
        <f t="shared" si="26"/>
        <v>568</v>
      </c>
      <c r="V8" s="20" t="s">
        <v>55</v>
      </c>
      <c r="W8" s="19">
        <f t="shared" si="27"/>
        <v>504</v>
      </c>
      <c r="X8" s="8" t="s">
        <v>75</v>
      </c>
      <c r="Y8" s="19">
        <f t="shared" si="5"/>
        <v>139</v>
      </c>
      <c r="Z8" s="9"/>
      <c r="AA8" s="19">
        <f t="shared" si="6"/>
        <v>13</v>
      </c>
      <c r="AB8" s="8" t="s">
        <v>76</v>
      </c>
      <c r="AC8" s="8" t="s">
        <v>63</v>
      </c>
      <c r="AD8" s="8">
        <v>28.0</v>
      </c>
      <c r="AE8" s="12"/>
      <c r="AF8" s="12"/>
      <c r="AG8" s="12"/>
      <c r="AH8" s="12"/>
      <c r="AI8" s="12"/>
      <c r="AJ8" s="19">
        <f t="shared" si="7"/>
        <v>364</v>
      </c>
      <c r="AK8" s="19">
        <f t="shared" si="8"/>
        <v>8</v>
      </c>
      <c r="AL8" s="22">
        <f t="shared" si="9"/>
        <v>0.3636363636</v>
      </c>
      <c r="AM8" s="8" t="s">
        <v>44</v>
      </c>
      <c r="AN8" s="11"/>
      <c r="AO8" s="12"/>
      <c r="AP8" s="23" t="s">
        <v>77</v>
      </c>
      <c r="AQ8" s="8">
        <v>10.0</v>
      </c>
    </row>
    <row r="9" ht="25.5" customHeight="1">
      <c r="A9" s="26" t="s">
        <v>78</v>
      </c>
      <c r="B9" s="15">
        <f t="shared" si="1"/>
        <v>6623</v>
      </c>
      <c r="C9" s="16">
        <f t="shared" si="2"/>
        <v>0</v>
      </c>
      <c r="D9" s="29" t="s">
        <v>79</v>
      </c>
      <c r="E9" s="19">
        <f t="shared" si="18"/>
        <v>336</v>
      </c>
      <c r="F9" s="25" t="s">
        <v>47</v>
      </c>
      <c r="G9" s="19">
        <f t="shared" si="19"/>
        <v>385</v>
      </c>
      <c r="H9" s="25" t="s">
        <v>58</v>
      </c>
      <c r="I9" s="19">
        <f t="shared" si="20"/>
        <v>1276</v>
      </c>
      <c r="J9" s="20" t="s">
        <v>62</v>
      </c>
      <c r="K9" s="19">
        <f t="shared" si="21"/>
        <v>2200</v>
      </c>
      <c r="L9" s="20" t="s">
        <v>52</v>
      </c>
      <c r="M9" s="19">
        <f t="shared" si="22"/>
        <v>549</v>
      </c>
      <c r="N9" s="25" t="s">
        <v>80</v>
      </c>
      <c r="O9" s="19">
        <f t="shared" si="23"/>
        <v>351</v>
      </c>
      <c r="P9" s="20" t="s">
        <v>72</v>
      </c>
      <c r="Q9" s="19">
        <f t="shared" si="24"/>
        <v>80</v>
      </c>
      <c r="R9" s="25" t="s">
        <v>81</v>
      </c>
      <c r="S9" s="19">
        <f t="shared" si="25"/>
        <v>256</v>
      </c>
      <c r="T9" s="20" t="s">
        <v>55</v>
      </c>
      <c r="U9" s="19">
        <f t="shared" si="26"/>
        <v>504</v>
      </c>
      <c r="V9" s="25" t="s">
        <v>66</v>
      </c>
      <c r="W9" s="19">
        <f t="shared" si="27"/>
        <v>686</v>
      </c>
      <c r="X9" s="28" t="s">
        <v>70</v>
      </c>
      <c r="Y9" s="19">
        <f t="shared" si="5"/>
        <v>0</v>
      </c>
      <c r="Z9" s="9"/>
      <c r="AA9" s="19">
        <f t="shared" si="6"/>
        <v>14</v>
      </c>
      <c r="AB9" s="20" t="s">
        <v>82</v>
      </c>
      <c r="AC9" s="20" t="s">
        <v>79</v>
      </c>
      <c r="AD9" s="20">
        <v>24.0</v>
      </c>
      <c r="AE9" s="21"/>
      <c r="AF9" s="21"/>
      <c r="AG9" s="12"/>
      <c r="AH9" s="12"/>
      <c r="AI9" s="12"/>
      <c r="AJ9" s="19">
        <f t="shared" si="7"/>
        <v>336</v>
      </c>
      <c r="AK9" s="19">
        <f t="shared" si="8"/>
        <v>4</v>
      </c>
      <c r="AL9" s="22">
        <f t="shared" si="9"/>
        <v>0.1818181818</v>
      </c>
      <c r="AM9" s="8" t="s">
        <v>44</v>
      </c>
      <c r="AN9" s="11"/>
      <c r="AO9" s="12"/>
      <c r="AP9" s="23" t="s">
        <v>46</v>
      </c>
      <c r="AQ9" s="8">
        <v>11.0</v>
      </c>
    </row>
    <row r="10" ht="25.5" customHeight="1">
      <c r="A10" s="26" t="s">
        <v>83</v>
      </c>
      <c r="B10" s="15">
        <f t="shared" si="1"/>
        <v>5893</v>
      </c>
      <c r="C10" s="16">
        <f t="shared" si="2"/>
        <v>0</v>
      </c>
      <c r="D10" s="27" t="s">
        <v>84</v>
      </c>
      <c r="E10" s="19">
        <f t="shared" si="18"/>
        <v>224</v>
      </c>
      <c r="F10" s="20" t="s">
        <v>79</v>
      </c>
      <c r="G10" s="19">
        <f t="shared" si="19"/>
        <v>336</v>
      </c>
      <c r="H10" s="20" t="s">
        <v>58</v>
      </c>
      <c r="I10" s="19">
        <f t="shared" si="20"/>
        <v>1276</v>
      </c>
      <c r="J10" s="20" t="s">
        <v>63</v>
      </c>
      <c r="K10" s="19">
        <f t="shared" si="21"/>
        <v>364</v>
      </c>
      <c r="L10" s="20" t="s">
        <v>85</v>
      </c>
      <c r="M10" s="19">
        <f t="shared" si="22"/>
        <v>385</v>
      </c>
      <c r="N10" s="20" t="s">
        <v>86</v>
      </c>
      <c r="O10" s="19">
        <f t="shared" si="23"/>
        <v>60</v>
      </c>
      <c r="P10" s="20" t="s">
        <v>87</v>
      </c>
      <c r="Q10" s="19">
        <f t="shared" si="24"/>
        <v>280</v>
      </c>
      <c r="R10" s="20" t="s">
        <v>88</v>
      </c>
      <c r="S10" s="19">
        <f t="shared" si="25"/>
        <v>60</v>
      </c>
      <c r="T10" s="20" t="s">
        <v>62</v>
      </c>
      <c r="U10" s="19">
        <f t="shared" si="26"/>
        <v>2200</v>
      </c>
      <c r="V10" s="20" t="s">
        <v>59</v>
      </c>
      <c r="W10" s="19">
        <f t="shared" si="27"/>
        <v>580</v>
      </c>
      <c r="X10" s="8" t="s">
        <v>60</v>
      </c>
      <c r="Y10" s="19">
        <f t="shared" si="5"/>
        <v>128</v>
      </c>
      <c r="Z10" s="9"/>
      <c r="AA10" s="19">
        <f t="shared" si="6"/>
        <v>4</v>
      </c>
      <c r="AB10" s="20" t="s">
        <v>89</v>
      </c>
      <c r="AC10" s="20" t="s">
        <v>81</v>
      </c>
      <c r="AD10" s="20">
        <v>10.0</v>
      </c>
      <c r="AE10" s="20">
        <v>27.0</v>
      </c>
      <c r="AF10" s="12"/>
      <c r="AG10" s="12"/>
      <c r="AH10" s="12"/>
      <c r="AI10" s="12"/>
      <c r="AJ10" s="19">
        <f t="shared" si="7"/>
        <v>256</v>
      </c>
      <c r="AK10" s="19">
        <f t="shared" si="8"/>
        <v>7</v>
      </c>
      <c r="AL10" s="22">
        <f t="shared" si="9"/>
        <v>0.3181818182</v>
      </c>
      <c r="AM10" s="8" t="s">
        <v>44</v>
      </c>
      <c r="AN10" s="11"/>
      <c r="AO10" s="12"/>
      <c r="AP10" s="23" t="s">
        <v>90</v>
      </c>
      <c r="AQ10" s="8">
        <v>3.0</v>
      </c>
    </row>
    <row r="11" ht="14.25" customHeight="1">
      <c r="A11" s="26" t="s">
        <v>91</v>
      </c>
      <c r="B11" s="15">
        <f t="shared" si="1"/>
        <v>5798</v>
      </c>
      <c r="C11" s="16">
        <f t="shared" si="2"/>
        <v>0</v>
      </c>
      <c r="D11" s="29" t="s">
        <v>66</v>
      </c>
      <c r="E11" s="19">
        <f>VLOOKUP(D11,$AC$2:$AM$106,8,FALSE)</f>
        <v>686</v>
      </c>
      <c r="F11" s="25" t="s">
        <v>70</v>
      </c>
      <c r="G11" s="19">
        <f>VLOOKUP(F11,$AC$2:$AM$106,8,FALSE)</f>
        <v>26</v>
      </c>
      <c r="H11" s="25" t="s">
        <v>92</v>
      </c>
      <c r="I11" s="19">
        <f>VLOOKUP(H11,$AC$2:$AM$106,8,FALSE)</f>
        <v>402</v>
      </c>
      <c r="J11" s="25" t="s">
        <v>93</v>
      </c>
      <c r="K11" s="19">
        <f>VLOOKUP(J11,$AC$2:$AM$106,8,FALSE)</f>
        <v>696</v>
      </c>
      <c r="L11" s="25" t="s">
        <v>60</v>
      </c>
      <c r="M11" s="19">
        <f>VLOOKUP(L11,$AC$2:$AM$106,8,FALSE)</f>
        <v>204</v>
      </c>
      <c r="N11" s="25" t="s">
        <v>50</v>
      </c>
      <c r="O11" s="19">
        <f>VLOOKUP(N11,$AC$2:$AM$106,8,FALSE)</f>
        <v>385</v>
      </c>
      <c r="P11" s="20" t="s">
        <v>52</v>
      </c>
      <c r="Q11" s="19">
        <f>VLOOKUP(P11,$AC$2:$AM$106,8,FALSE)</f>
        <v>549</v>
      </c>
      <c r="R11" s="20" t="s">
        <v>47</v>
      </c>
      <c r="S11" s="19">
        <f>VLOOKUP(R11,$AC$2:$AM$106,8,FALSE)</f>
        <v>385</v>
      </c>
      <c r="T11" s="20" t="s">
        <v>58</v>
      </c>
      <c r="U11" s="19">
        <f t="shared" si="26"/>
        <v>1276</v>
      </c>
      <c r="V11" s="20" t="s">
        <v>43</v>
      </c>
      <c r="W11" s="19">
        <f t="shared" si="27"/>
        <v>1050</v>
      </c>
      <c r="X11" s="8" t="s">
        <v>75</v>
      </c>
      <c r="Y11" s="19">
        <f t="shared" si="5"/>
        <v>139</v>
      </c>
      <c r="Z11" s="9"/>
      <c r="AA11" s="19">
        <f t="shared" si="6"/>
        <v>10</v>
      </c>
      <c r="AB11" s="8" t="s">
        <v>94</v>
      </c>
      <c r="AC11" s="8" t="s">
        <v>59</v>
      </c>
      <c r="AD11" s="20">
        <v>12.0</v>
      </c>
      <c r="AE11" s="20">
        <v>23.0</v>
      </c>
      <c r="AF11" s="12"/>
      <c r="AG11" s="12"/>
      <c r="AH11" s="12"/>
      <c r="AI11" s="12"/>
      <c r="AJ11" s="19">
        <f t="shared" si="7"/>
        <v>580</v>
      </c>
      <c r="AK11" s="19">
        <f t="shared" si="8"/>
        <v>8</v>
      </c>
      <c r="AL11" s="22">
        <f t="shared" si="9"/>
        <v>0.3636363636</v>
      </c>
      <c r="AM11" s="8" t="s">
        <v>44</v>
      </c>
      <c r="AN11" s="11"/>
      <c r="AO11" s="12"/>
      <c r="AP11" s="23" t="s">
        <v>95</v>
      </c>
      <c r="AQ11" s="8">
        <v>2.0</v>
      </c>
    </row>
    <row r="12" ht="14.25" customHeight="1">
      <c r="A12" s="26" t="s">
        <v>96</v>
      </c>
      <c r="B12" s="15">
        <f t="shared" si="1"/>
        <v>5474</v>
      </c>
      <c r="C12" s="16">
        <f t="shared" si="2"/>
        <v>0</v>
      </c>
      <c r="D12" s="27" t="s">
        <v>69</v>
      </c>
      <c r="E12" s="19">
        <f t="shared" ref="E12:E13" si="28">VLOOKUP(D12,$AC$2:$AM$103,8,FALSE)</f>
        <v>1276</v>
      </c>
      <c r="F12" s="20" t="s">
        <v>58</v>
      </c>
      <c r="G12" s="19">
        <f t="shared" ref="G12:G13" si="29">VLOOKUP(F12,$AC$2:$AM$103,8,FALSE)</f>
        <v>1276</v>
      </c>
      <c r="H12" s="20" t="s">
        <v>66</v>
      </c>
      <c r="I12" s="19">
        <f t="shared" ref="I12:I13" si="30">VLOOKUP(H12,$AC$2:$AM$103,8,FALSE)</f>
        <v>686</v>
      </c>
      <c r="J12" s="20" t="s">
        <v>70</v>
      </c>
      <c r="K12" s="19">
        <f t="shared" ref="K12:K13" si="31">VLOOKUP(J12,$AC$2:$AM$103,8,FALSE)</f>
        <v>26</v>
      </c>
      <c r="L12" s="20" t="s">
        <v>60</v>
      </c>
      <c r="M12" s="19">
        <f t="shared" ref="M12:M13" si="32">VLOOKUP(L12,$AC$2:$AM$103,8,FALSE)</f>
        <v>204</v>
      </c>
      <c r="N12" s="20" t="s">
        <v>81</v>
      </c>
      <c r="O12" s="19">
        <f t="shared" ref="O12:O13" si="33">VLOOKUP(N12,$AC$2:$AM$103,8,FALSE)</f>
        <v>256</v>
      </c>
      <c r="P12" s="20" t="s">
        <v>97</v>
      </c>
      <c r="Q12" s="19">
        <f t="shared" ref="Q12:Q13" si="34">VLOOKUP(P12,$AC$2:$AM$103,8,FALSE)</f>
        <v>140</v>
      </c>
      <c r="R12" s="20" t="s">
        <v>98</v>
      </c>
      <c r="S12" s="19">
        <f t="shared" ref="S12:S13" si="35">VLOOKUP(R12,$AC$2:$AM$103,8,FALSE)</f>
        <v>60</v>
      </c>
      <c r="T12" s="20" t="s">
        <v>99</v>
      </c>
      <c r="U12" s="19">
        <f t="shared" si="26"/>
        <v>1194</v>
      </c>
      <c r="V12" s="27" t="s">
        <v>100</v>
      </c>
      <c r="W12" s="19">
        <f t="shared" si="27"/>
        <v>228</v>
      </c>
      <c r="X12" s="8" t="s">
        <v>101</v>
      </c>
      <c r="Y12" s="19">
        <f t="shared" si="5"/>
        <v>128</v>
      </c>
      <c r="Z12" s="9"/>
      <c r="AA12" s="19">
        <f t="shared" si="6"/>
        <v>11</v>
      </c>
      <c r="AB12" s="20" t="s">
        <v>102</v>
      </c>
      <c r="AC12" s="20" t="s">
        <v>69</v>
      </c>
      <c r="AD12" s="20">
        <v>21.0</v>
      </c>
      <c r="AE12" s="20">
        <v>19.0</v>
      </c>
      <c r="AF12" s="20">
        <v>19.0</v>
      </c>
      <c r="AG12" s="21"/>
      <c r="AH12" s="12"/>
      <c r="AI12" s="12"/>
      <c r="AJ12" s="19">
        <f t="shared" si="7"/>
        <v>1276</v>
      </c>
      <c r="AK12" s="19">
        <f t="shared" si="8"/>
        <v>5</v>
      </c>
      <c r="AL12" s="22">
        <f t="shared" si="9"/>
        <v>0.2272727273</v>
      </c>
      <c r="AM12" s="8" t="s">
        <v>44</v>
      </c>
      <c r="AN12" s="11"/>
      <c r="AO12" s="12"/>
      <c r="AP12" s="23" t="s">
        <v>103</v>
      </c>
      <c r="AQ12" s="8">
        <v>1.0</v>
      </c>
    </row>
    <row r="13" ht="25.5" customHeight="1">
      <c r="A13" s="26" t="s">
        <v>104</v>
      </c>
      <c r="B13" s="15">
        <f t="shared" si="1"/>
        <v>5431</v>
      </c>
      <c r="C13" s="16">
        <f>IF(OFFSET($AM$1,MATCH(D13,$AC$2:$AC$100,0),0)="in",1,0)+IF(OFFSET($AM$1,MATCH(F13,$AC$2:$AC$100,0),0)="in",1,0)+IF(OFFSET($AM$1,MATCH(H13,$AC$2:$AC$100,0),0)="in",1,0)+IF(OFFSET($AM$1,MATCH(J13,$AC$2:$AC$100,0),0)="in",1,0)+IF(OFFSET($AM$1,MATCH(L13,$AC$2:$AC$100,0),0)="in",1,0)+IF(OFFSET($AM$1,MATCH(N13,$AC$2:$AC$100,0),0)="in",1,0)+IF(OFFSET($AM$1,MATCH(P13,$AC$2:$AC$100,0),0)="in",1,0)+IF(OFFSET($AM$1,MATCH(R13,$AC$2:$AC$100,0),0)="in",1,0)+IF(OFFSET($AM$1,MATCH(T13,$AC$2:$AC$100,0),0)="in",1,0)+IF(OFFSET($AM$1,MATCH(V13,$AC$2:$AC$100,0),0)="in",1,0)+IF(OFFSET($AM$1,MATCH(X13,$AC$2:$AC$2:$AC$100,0),0)="in",1,0)</f>
        <v>0</v>
      </c>
      <c r="D13" s="29" t="s">
        <v>60</v>
      </c>
      <c r="E13" s="19">
        <f t="shared" si="28"/>
        <v>204</v>
      </c>
      <c r="F13" s="25" t="s">
        <v>81</v>
      </c>
      <c r="G13" s="19">
        <f t="shared" si="29"/>
        <v>256</v>
      </c>
      <c r="H13" s="25" t="s">
        <v>58</v>
      </c>
      <c r="I13" s="19">
        <f t="shared" si="30"/>
        <v>1276</v>
      </c>
      <c r="J13" s="25" t="s">
        <v>66</v>
      </c>
      <c r="K13" s="19">
        <f t="shared" si="31"/>
        <v>686</v>
      </c>
      <c r="L13" s="25" t="s">
        <v>52</v>
      </c>
      <c r="M13" s="19">
        <f t="shared" si="32"/>
        <v>549</v>
      </c>
      <c r="N13" s="25" t="s">
        <v>55</v>
      </c>
      <c r="O13" s="19">
        <f t="shared" si="33"/>
        <v>504</v>
      </c>
      <c r="P13" s="25" t="s">
        <v>79</v>
      </c>
      <c r="Q13" s="19">
        <f t="shared" si="34"/>
        <v>336</v>
      </c>
      <c r="R13" s="25" t="s">
        <v>93</v>
      </c>
      <c r="S13" s="19">
        <f t="shared" si="35"/>
        <v>696</v>
      </c>
      <c r="T13" s="25" t="s">
        <v>70</v>
      </c>
      <c r="U13" s="19">
        <f t="shared" si="26"/>
        <v>26</v>
      </c>
      <c r="V13" s="25" t="s">
        <v>105</v>
      </c>
      <c r="W13" s="19">
        <f t="shared" si="27"/>
        <v>260</v>
      </c>
      <c r="X13" s="8" t="s">
        <v>106</v>
      </c>
      <c r="Y13" s="19">
        <f t="shared" si="5"/>
        <v>638</v>
      </c>
      <c r="Z13" s="9"/>
      <c r="AA13" s="19">
        <f t="shared" si="6"/>
        <v>6</v>
      </c>
      <c r="AB13" s="23" t="s">
        <v>107</v>
      </c>
      <c r="AC13" s="25" t="s">
        <v>64</v>
      </c>
      <c r="AD13" s="20">
        <v>22.0</v>
      </c>
      <c r="AE13" s="21"/>
      <c r="AF13" s="21"/>
      <c r="AG13" s="12"/>
      <c r="AH13" s="12"/>
      <c r="AI13" s="12"/>
      <c r="AJ13" s="19">
        <f t="shared" si="7"/>
        <v>132</v>
      </c>
      <c r="AK13" s="19">
        <f t="shared" si="8"/>
        <v>4</v>
      </c>
      <c r="AL13" s="22">
        <f t="shared" si="9"/>
        <v>0.1818181818</v>
      </c>
      <c r="AM13" s="8" t="s">
        <v>44</v>
      </c>
      <c r="AN13" s="11"/>
      <c r="AO13" s="12"/>
      <c r="AP13" s="23" t="s">
        <v>108</v>
      </c>
      <c r="AQ13" s="8">
        <v>3.0</v>
      </c>
    </row>
    <row r="14" ht="14.25" customHeight="1">
      <c r="A14" s="26" t="s">
        <v>109</v>
      </c>
      <c r="B14" s="15">
        <f t="shared" si="1"/>
        <v>5386</v>
      </c>
      <c r="C14" s="16">
        <f>IF(OFFSET($AM$1,MATCH(D14,$AC$2:$AC$100,0),0)="in",1,0)+IF(OFFSET($AM$1,MATCH(F14,$AC$2:$AC$100,0),0)="in",1,0)+IF(OFFSET($AM$1,MATCH(H14,$AC$2:$AC$100,0),0)="in",1,0)+IF(OFFSET($AM$1,MATCH(J14,$AC$2:$AC$100,0),0)="in",1,0)+IF(OFFSET($AM$1,MATCH(L14,$AC$2:$AC$100,0),0)="in",1,0)+IF(OFFSET($AM$1,MATCH(N14,$AC$2:$AC$100,0),0)="in",1,0)+IF(OFFSET($AM$1,MATCH(P14,$AC$2:$AC$100,0),0)="in",1,0)+IF(OFFSET($AM$1,MATCH(R14,$AC$2:$AC$100,0),0)="in",1,0)+IF(OFFSET($AM$1,MATCH(T14,$AC$2:$AC$100,0),0)="in",1,0)+IF(OFFSET($AM$1,MATCH(V14,$AC$2:$AC$100,0),0)="in",1,0)</f>
        <v>0</v>
      </c>
      <c r="D14" s="30" t="s">
        <v>66</v>
      </c>
      <c r="E14" s="18">
        <f>VLOOKUP(D14,$AC$2:$AM$103,8,FALSE)</f>
        <v>686</v>
      </c>
      <c r="F14" s="31" t="s">
        <v>55</v>
      </c>
      <c r="G14" s="18">
        <f>VLOOKUP(F14,$AC$2:$AM$103,8,FALSE)</f>
        <v>504</v>
      </c>
      <c r="H14" s="30" t="s">
        <v>58</v>
      </c>
      <c r="I14" s="18">
        <f>VLOOKUP(H14,$AC$2:$AM$103,8,FALSE)</f>
        <v>1276</v>
      </c>
      <c r="J14" s="30" t="s">
        <v>70</v>
      </c>
      <c r="K14" s="18">
        <f>VLOOKUP(J14,$AC$2:$AM$103,8,FALSE)</f>
        <v>26</v>
      </c>
      <c r="L14" s="30" t="s">
        <v>60</v>
      </c>
      <c r="M14" s="18">
        <f>VLOOKUP(L14,$AC$2:$AM$103,8,FALSE)</f>
        <v>204</v>
      </c>
      <c r="N14" s="30" t="s">
        <v>69</v>
      </c>
      <c r="O14" s="18">
        <f>VLOOKUP(N14,$AC$2:$AM$103,8,FALSE)</f>
        <v>1276</v>
      </c>
      <c r="P14" s="30" t="s">
        <v>110</v>
      </c>
      <c r="Q14" s="18">
        <f>VLOOKUP(P14,$AC$2:$AM$103,8,FALSE)</f>
        <v>207</v>
      </c>
      <c r="R14" s="30" t="s">
        <v>111</v>
      </c>
      <c r="S14" s="18">
        <f>VLOOKUP(R14,$AC$2:$AM$103,8,FALSE)</f>
        <v>384</v>
      </c>
      <c r="T14" s="30" t="s">
        <v>73</v>
      </c>
      <c r="U14" s="18">
        <f>VLOOKUP(T14,$AC$2:$AM$103,8,FALSE)</f>
        <v>655</v>
      </c>
      <c r="V14" s="30" t="s">
        <v>97</v>
      </c>
      <c r="W14" s="18">
        <f>VLOOKUP(V14,$AC$2:$AM$103,8,FALSE)</f>
        <v>140</v>
      </c>
      <c r="X14" s="30" t="s">
        <v>112</v>
      </c>
      <c r="Y14" s="19">
        <f t="shared" si="5"/>
        <v>28</v>
      </c>
      <c r="Z14" s="9"/>
      <c r="AA14" s="19">
        <f t="shared" si="6"/>
        <v>12</v>
      </c>
      <c r="AB14" s="20" t="s">
        <v>113</v>
      </c>
      <c r="AC14" s="20" t="s">
        <v>61</v>
      </c>
      <c r="AD14" s="20">
        <v>31.0</v>
      </c>
      <c r="AE14" s="20">
        <v>8.0</v>
      </c>
      <c r="AF14" s="21"/>
      <c r="AG14" s="21"/>
      <c r="AH14" s="12"/>
      <c r="AI14" s="12"/>
      <c r="AJ14" s="19">
        <f t="shared" si="7"/>
        <v>564</v>
      </c>
      <c r="AK14" s="19">
        <f t="shared" si="8"/>
        <v>3</v>
      </c>
      <c r="AL14" s="22">
        <f t="shared" si="9"/>
        <v>0.1363636364</v>
      </c>
      <c r="AM14" s="8" t="s">
        <v>44</v>
      </c>
      <c r="AN14" s="11"/>
      <c r="AO14" s="12"/>
      <c r="AP14" s="23" t="s">
        <v>114</v>
      </c>
      <c r="AQ14" s="8">
        <v>5.0</v>
      </c>
    </row>
    <row r="15" ht="25.5" customHeight="1">
      <c r="A15" s="26" t="s">
        <v>4</v>
      </c>
      <c r="B15" s="15">
        <f t="shared" si="1"/>
        <v>5090</v>
      </c>
      <c r="C15" s="16">
        <f t="shared" ref="C15:C28" si="36">IF(OFFSET($AM$1,MATCH(D15,$AC$2:$AC$100,0),0)="in",1,0)+IF(OFFSET($AM$1,MATCH(F15,$AC$2:$AC$100,0),0)="in",1,0)+IF(OFFSET($AM$1,MATCH(H15,$AC$2:$AC$100,0),0)="in",1,0)+IF(OFFSET($AM$1,MATCH(J15,$AC$2:$AC$100,0),0)="in",1,0)+IF(OFFSET($AM$1,MATCH(L15,$AC$2:$AC$100,0),0)="in",1,0)+IF(OFFSET($AM$1,MATCH(N15,$AC$2:$AC$100,0),0)="in",1,0)+IF(OFFSET($AM$1,MATCH(P15,$AC$2:$AC$100,0),0)="in",1,0)+IF(OFFSET($AM$1,MATCH(R15,$AC$2:$AC$100,0),0)="in",1,0)+IF(OFFSET($AM$1,MATCH(T15,$AC$2:$AC$100,0),0)="in",1,0)+IF(OFFSET($AM$1,MATCH(V15,$AC$2:$AC$100,0),0)="in",1,0)+IF(OFFSET($AM$1,MATCH(X15,$AC$2:$AC$2:$AC$100,0),0)="in",1,0)</f>
        <v>0</v>
      </c>
      <c r="D15" s="29" t="s">
        <v>115</v>
      </c>
      <c r="E15" s="19">
        <f t="shared" ref="E15:E16" si="37">VLOOKUP(D15,$AC$2:$AM$103,8,FALSE)</f>
        <v>160</v>
      </c>
      <c r="F15" s="25" t="s">
        <v>63</v>
      </c>
      <c r="G15" s="19">
        <f t="shared" ref="G15:G16" si="38">VLOOKUP(F15,$AC$2:$AM$103,8,FALSE)</f>
        <v>364</v>
      </c>
      <c r="H15" s="25" t="s">
        <v>79</v>
      </c>
      <c r="I15" s="19">
        <f t="shared" ref="I15:I16" si="39">VLOOKUP(H15,$AC$2:$AM$103,8,FALSE)</f>
        <v>336</v>
      </c>
      <c r="J15" s="25" t="s">
        <v>116</v>
      </c>
      <c r="K15" s="19">
        <f t="shared" ref="K15:K16" si="40">VLOOKUP(J15,$AC$2:$AM$103,8,FALSE)</f>
        <v>299</v>
      </c>
      <c r="L15" s="25" t="s">
        <v>117</v>
      </c>
      <c r="M15" s="19">
        <f t="shared" ref="M15:M16" si="41">VLOOKUP(L15,$AC$2:$AM$103,8,FALSE)</f>
        <v>221</v>
      </c>
      <c r="N15" s="25" t="s">
        <v>62</v>
      </c>
      <c r="O15" s="19">
        <f t="shared" ref="O15:O16" si="42">VLOOKUP(N15,$AC$2:$AM$103,8,FALSE)</f>
        <v>2200</v>
      </c>
      <c r="P15" s="25" t="s">
        <v>59</v>
      </c>
      <c r="Q15" s="19">
        <f t="shared" ref="Q15:Q16" si="43">VLOOKUP(P15,$AC$2:$AM$103,8,FALSE)</f>
        <v>580</v>
      </c>
      <c r="R15" s="25" t="s">
        <v>64</v>
      </c>
      <c r="S15" s="19">
        <f t="shared" ref="S15:S16" si="44">VLOOKUP(R15,$AC$2:$AM$103,8,FALSE)</f>
        <v>132</v>
      </c>
      <c r="T15" s="25" t="s">
        <v>118</v>
      </c>
      <c r="U15" s="19">
        <f t="shared" ref="U15:U16" si="45">VLOOKUP(T15,$AC$2:$AM$103,8,FALSE)</f>
        <v>234</v>
      </c>
      <c r="V15" s="25" t="s">
        <v>61</v>
      </c>
      <c r="W15" s="19">
        <f t="shared" ref="W15:W16" si="46">VLOOKUP(V15,$AC$2:$AM$103,8,FALSE)</f>
        <v>564</v>
      </c>
      <c r="X15" s="28" t="s">
        <v>119</v>
      </c>
      <c r="Y15" s="19">
        <f t="shared" si="5"/>
        <v>0</v>
      </c>
      <c r="Z15" s="9"/>
      <c r="AA15" s="19">
        <f t="shared" si="6"/>
        <v>11</v>
      </c>
      <c r="AB15" s="25" t="s">
        <v>102</v>
      </c>
      <c r="AC15" s="25" t="s">
        <v>58</v>
      </c>
      <c r="AD15" s="20">
        <v>13.0</v>
      </c>
      <c r="AE15" s="20">
        <v>17.0</v>
      </c>
      <c r="AF15" s="20">
        <v>23.0</v>
      </c>
      <c r="AG15" s="12"/>
      <c r="AH15" s="12"/>
      <c r="AI15" s="12"/>
      <c r="AJ15" s="19">
        <f t="shared" si="7"/>
        <v>1276</v>
      </c>
      <c r="AK15" s="19">
        <f t="shared" si="8"/>
        <v>17</v>
      </c>
      <c r="AL15" s="22">
        <f t="shared" si="9"/>
        <v>0.7727272727</v>
      </c>
      <c r="AM15" s="8" t="s">
        <v>44</v>
      </c>
      <c r="AN15" s="11"/>
      <c r="AO15" s="12"/>
      <c r="AP15" s="23" t="s">
        <v>120</v>
      </c>
      <c r="AQ15" s="8">
        <v>1.0</v>
      </c>
    </row>
    <row r="16" ht="25.5" customHeight="1">
      <c r="A16" s="26" t="s">
        <v>5</v>
      </c>
      <c r="B16" s="15">
        <f t="shared" si="1"/>
        <v>5073</v>
      </c>
      <c r="C16" s="16">
        <f t="shared" si="36"/>
        <v>0</v>
      </c>
      <c r="D16" s="29" t="s">
        <v>66</v>
      </c>
      <c r="E16" s="19">
        <f t="shared" si="37"/>
        <v>686</v>
      </c>
      <c r="F16" s="25" t="s">
        <v>60</v>
      </c>
      <c r="G16" s="19">
        <f t="shared" si="38"/>
        <v>204</v>
      </c>
      <c r="H16" s="25" t="s">
        <v>81</v>
      </c>
      <c r="I16" s="19">
        <f t="shared" si="39"/>
        <v>256</v>
      </c>
      <c r="J16" s="25" t="s">
        <v>55</v>
      </c>
      <c r="K16" s="19">
        <f t="shared" si="40"/>
        <v>504</v>
      </c>
      <c r="L16" s="25" t="s">
        <v>72</v>
      </c>
      <c r="M16" s="19">
        <f t="shared" si="41"/>
        <v>80</v>
      </c>
      <c r="N16" s="25" t="s">
        <v>64</v>
      </c>
      <c r="O16" s="19">
        <f t="shared" si="42"/>
        <v>132</v>
      </c>
      <c r="P16" s="25" t="s">
        <v>121</v>
      </c>
      <c r="Q16" s="19">
        <f t="shared" si="43"/>
        <v>399</v>
      </c>
      <c r="R16" s="25" t="s">
        <v>122</v>
      </c>
      <c r="S16" s="19">
        <f t="shared" si="44"/>
        <v>260</v>
      </c>
      <c r="T16" s="25" t="s">
        <v>58</v>
      </c>
      <c r="U16" s="19">
        <f t="shared" si="45"/>
        <v>1276</v>
      </c>
      <c r="V16" s="20" t="s">
        <v>69</v>
      </c>
      <c r="W16" s="19">
        <f t="shared" si="46"/>
        <v>1276</v>
      </c>
      <c r="X16" s="28" t="s">
        <v>70</v>
      </c>
      <c r="Y16" s="19">
        <f t="shared" si="5"/>
        <v>0</v>
      </c>
      <c r="Z16" s="9"/>
      <c r="AA16" s="19">
        <f t="shared" si="6"/>
        <v>1</v>
      </c>
      <c r="AB16" s="20" t="s">
        <v>123</v>
      </c>
      <c r="AC16" s="20" t="s">
        <v>101</v>
      </c>
      <c r="AD16" s="20">
        <v>11.0</v>
      </c>
      <c r="AE16" s="20">
        <v>22.0</v>
      </c>
      <c r="AF16" s="20">
        <v>12.0</v>
      </c>
      <c r="AG16" s="20">
        <v>12.0</v>
      </c>
      <c r="AH16" s="12"/>
      <c r="AI16" s="12"/>
      <c r="AJ16" s="19">
        <f t="shared" si="7"/>
        <v>139</v>
      </c>
      <c r="AK16" s="19">
        <f t="shared" si="8"/>
        <v>4</v>
      </c>
      <c r="AL16" s="22">
        <f t="shared" si="9"/>
        <v>0.1818181818</v>
      </c>
      <c r="AM16" s="8" t="s">
        <v>44</v>
      </c>
      <c r="AN16" s="11"/>
      <c r="AO16" s="12"/>
      <c r="AP16" s="23" t="s">
        <v>124</v>
      </c>
      <c r="AQ16" s="8">
        <v>8.0</v>
      </c>
    </row>
    <row r="17" ht="25.5" customHeight="1">
      <c r="A17" s="26" t="s">
        <v>125</v>
      </c>
      <c r="B17" s="15">
        <f t="shared" si="1"/>
        <v>5057</v>
      </c>
      <c r="C17" s="16">
        <f t="shared" si="36"/>
        <v>0</v>
      </c>
      <c r="D17" s="31" t="s">
        <v>58</v>
      </c>
      <c r="E17" s="18">
        <f>VLOOKUP(D17,$AC$2:$AM$103,8,FALSE)</f>
        <v>1276</v>
      </c>
      <c r="F17" s="30" t="s">
        <v>52</v>
      </c>
      <c r="G17" s="18">
        <f>VLOOKUP(F17,$AC$2:$AM$103,8,FALSE)</f>
        <v>549</v>
      </c>
      <c r="H17" s="30" t="s">
        <v>126</v>
      </c>
      <c r="I17" s="18">
        <f>VLOOKUP(H17,$AC$2:$AM$103,8,FALSE)</f>
        <v>590</v>
      </c>
      <c r="J17" s="30" t="s">
        <v>47</v>
      </c>
      <c r="K17" s="18">
        <f>VLOOKUP(J17,$AC$2:$AM$103,8,FALSE)</f>
        <v>385</v>
      </c>
      <c r="L17" s="30" t="s">
        <v>92</v>
      </c>
      <c r="M17" s="18">
        <f>VLOOKUP(L17,$AC$2:$AM$103,8,FALSE)</f>
        <v>402</v>
      </c>
      <c r="N17" s="30" t="s">
        <v>63</v>
      </c>
      <c r="O17" s="18">
        <f>VLOOKUP(N17,$AC$2:$AM$103,8,FALSE)</f>
        <v>364</v>
      </c>
      <c r="P17" s="30" t="s">
        <v>97</v>
      </c>
      <c r="Q17" s="18">
        <f>VLOOKUP(P17,$AC$2:$AM$103,8,FALSE)</f>
        <v>140</v>
      </c>
      <c r="R17" s="30" t="s">
        <v>66</v>
      </c>
      <c r="S17" s="18">
        <f>VLOOKUP(R17,$AC$2:$AM$103,8,FALSE)</f>
        <v>686</v>
      </c>
      <c r="T17" s="30" t="s">
        <v>87</v>
      </c>
      <c r="U17" s="18">
        <f>VLOOKUP(T17,$AC$2:$AM$103,8,FALSE)</f>
        <v>280</v>
      </c>
      <c r="V17" s="30" t="s">
        <v>85</v>
      </c>
      <c r="W17" s="18">
        <f>VLOOKUP(V17,$AC$2:$AM$103,8,FALSE)</f>
        <v>385</v>
      </c>
      <c r="X17" s="32" t="s">
        <v>70</v>
      </c>
      <c r="Y17" s="19">
        <f t="shared" si="5"/>
        <v>0</v>
      </c>
      <c r="Z17" s="9"/>
      <c r="AA17" s="19">
        <f t="shared" si="6"/>
        <v>6</v>
      </c>
      <c r="AB17" s="25" t="s">
        <v>127</v>
      </c>
      <c r="AC17" s="25" t="s">
        <v>119</v>
      </c>
      <c r="AD17" s="20">
        <v>10.0</v>
      </c>
      <c r="AE17" s="21"/>
      <c r="AF17" s="21"/>
      <c r="AG17" s="21"/>
      <c r="AH17" s="12"/>
      <c r="AI17" s="12"/>
      <c r="AJ17" s="19">
        <f t="shared" si="7"/>
        <v>60</v>
      </c>
      <c r="AK17" s="19">
        <f t="shared" si="8"/>
        <v>3</v>
      </c>
      <c r="AL17" s="22">
        <f t="shared" si="9"/>
        <v>0.1363636364</v>
      </c>
      <c r="AM17" s="8" t="s">
        <v>44</v>
      </c>
      <c r="AN17" s="11"/>
      <c r="AO17" s="12"/>
      <c r="AP17" s="23" t="s">
        <v>128</v>
      </c>
      <c r="AQ17" s="8">
        <v>6.0</v>
      </c>
    </row>
    <row r="18" ht="14.25" customHeight="1">
      <c r="A18" s="26" t="s">
        <v>129</v>
      </c>
      <c r="B18" s="15">
        <f t="shared" si="1"/>
        <v>4857</v>
      </c>
      <c r="C18" s="16">
        <f t="shared" si="36"/>
        <v>0</v>
      </c>
      <c r="D18" s="29" t="s">
        <v>130</v>
      </c>
      <c r="E18" s="19">
        <f t="shared" ref="E18:E27" si="47">VLOOKUP(D18,$AC$2:$AM$103,8,FALSE)</f>
        <v>72</v>
      </c>
      <c r="F18" s="25" t="s">
        <v>59</v>
      </c>
      <c r="G18" s="19">
        <f t="shared" ref="G18:G27" si="48">VLOOKUP(F18,$AC$2:$AM$103,8,FALSE)</f>
        <v>580</v>
      </c>
      <c r="H18" s="25" t="s">
        <v>75</v>
      </c>
      <c r="I18" s="19">
        <f t="shared" ref="I18:I27" si="49">VLOOKUP(H18,$AC$2:$AM$103,8,FALSE)</f>
        <v>160</v>
      </c>
      <c r="J18" s="25" t="s">
        <v>66</v>
      </c>
      <c r="K18" s="19">
        <f t="shared" ref="K18:K27" si="50">VLOOKUP(J18,$AC$2:$AM$103,8,FALSE)</f>
        <v>686</v>
      </c>
      <c r="L18" s="25" t="s">
        <v>81</v>
      </c>
      <c r="M18" s="19">
        <f t="shared" ref="M18:M27" si="51">VLOOKUP(L18,$AC$2:$AM$103,8,FALSE)</f>
        <v>256</v>
      </c>
      <c r="N18" s="25" t="s">
        <v>93</v>
      </c>
      <c r="O18" s="19">
        <f t="shared" ref="O18:O27" si="52">VLOOKUP(N18,$AC$2:$AM$103,8,FALSE)</f>
        <v>696</v>
      </c>
      <c r="P18" s="25" t="s">
        <v>101</v>
      </c>
      <c r="Q18" s="19">
        <f t="shared" ref="Q18:Q27" si="53">VLOOKUP(P18,$AC$2:$AM$103,8,FALSE)</f>
        <v>139</v>
      </c>
      <c r="R18" s="25" t="s">
        <v>58</v>
      </c>
      <c r="S18" s="19">
        <f t="shared" ref="S18:S27" si="54">VLOOKUP(R18,$AC$2:$AM$103,8,FALSE)</f>
        <v>1276</v>
      </c>
      <c r="T18" s="25" t="s">
        <v>92</v>
      </c>
      <c r="U18" s="19">
        <f t="shared" ref="U18:U20" si="55">VLOOKUP(T18,$AC$2:$AM$103,8,FALSE)</f>
        <v>402</v>
      </c>
      <c r="V18" s="25" t="s">
        <v>126</v>
      </c>
      <c r="W18" s="19">
        <f t="shared" ref="W18:W28" si="56">VLOOKUP(V18,$AC$2:$AM$103,8,FALSE)</f>
        <v>590</v>
      </c>
      <c r="X18" s="28" t="s">
        <v>70</v>
      </c>
      <c r="Y18" s="19">
        <f t="shared" si="5"/>
        <v>0</v>
      </c>
      <c r="Z18" s="9"/>
      <c r="AA18" s="19">
        <f t="shared" si="6"/>
        <v>10</v>
      </c>
      <c r="AB18" s="25" t="s">
        <v>131</v>
      </c>
      <c r="AC18" s="25" t="s">
        <v>62</v>
      </c>
      <c r="AD18" s="20">
        <v>10.0</v>
      </c>
      <c r="AE18" s="20">
        <v>23.0</v>
      </c>
      <c r="AF18" s="20">
        <v>20.0</v>
      </c>
      <c r="AG18" s="20">
        <v>11.0</v>
      </c>
      <c r="AH18" s="20">
        <v>12.0</v>
      </c>
      <c r="AI18" s="12"/>
      <c r="AJ18" s="19">
        <f t="shared" si="7"/>
        <v>2200</v>
      </c>
      <c r="AK18" s="19">
        <f t="shared" si="8"/>
        <v>5</v>
      </c>
      <c r="AL18" s="22">
        <f t="shared" si="9"/>
        <v>0.2272727273</v>
      </c>
      <c r="AM18" s="8" t="s">
        <v>44</v>
      </c>
      <c r="AN18" s="11"/>
      <c r="AO18" s="12"/>
      <c r="AP18" s="23" t="s">
        <v>132</v>
      </c>
      <c r="AQ18" s="8">
        <v>14.0</v>
      </c>
    </row>
    <row r="19" ht="25.5" customHeight="1">
      <c r="A19" s="26" t="s">
        <v>133</v>
      </c>
      <c r="B19" s="15">
        <f t="shared" si="1"/>
        <v>4790</v>
      </c>
      <c r="C19" s="16">
        <f t="shared" si="36"/>
        <v>0</v>
      </c>
      <c r="D19" s="27" t="s">
        <v>58</v>
      </c>
      <c r="E19" s="19">
        <f t="shared" si="47"/>
        <v>1276</v>
      </c>
      <c r="F19" s="20" t="s">
        <v>61</v>
      </c>
      <c r="G19" s="19">
        <f t="shared" si="48"/>
        <v>564</v>
      </c>
      <c r="H19" s="20" t="s">
        <v>55</v>
      </c>
      <c r="I19" s="19">
        <f t="shared" si="49"/>
        <v>504</v>
      </c>
      <c r="J19" s="20" t="s">
        <v>100</v>
      </c>
      <c r="K19" s="19">
        <f t="shared" si="50"/>
        <v>228</v>
      </c>
      <c r="L19" s="25" t="s">
        <v>60</v>
      </c>
      <c r="M19" s="19">
        <f t="shared" si="51"/>
        <v>204</v>
      </c>
      <c r="N19" s="20" t="s">
        <v>134</v>
      </c>
      <c r="O19" s="19">
        <f t="shared" si="52"/>
        <v>78</v>
      </c>
      <c r="P19" s="20" t="s">
        <v>66</v>
      </c>
      <c r="Q19" s="19">
        <f t="shared" si="53"/>
        <v>686</v>
      </c>
      <c r="R19" s="20" t="s">
        <v>59</v>
      </c>
      <c r="S19" s="19">
        <f t="shared" si="54"/>
        <v>580</v>
      </c>
      <c r="T19" s="20" t="s">
        <v>72</v>
      </c>
      <c r="U19" s="19">
        <f t="shared" si="55"/>
        <v>80</v>
      </c>
      <c r="V19" s="20" t="s">
        <v>126</v>
      </c>
      <c r="W19" s="19">
        <f t="shared" si="56"/>
        <v>590</v>
      </c>
      <c r="X19" s="28" t="s">
        <v>70</v>
      </c>
      <c r="Y19" s="19">
        <f t="shared" si="5"/>
        <v>0</v>
      </c>
      <c r="Z19" s="9"/>
      <c r="AA19" s="19">
        <f t="shared" si="6"/>
        <v>6</v>
      </c>
      <c r="AB19" s="20" t="s">
        <v>128</v>
      </c>
      <c r="AC19" s="20" t="s">
        <v>99</v>
      </c>
      <c r="AD19" s="20">
        <v>11.0</v>
      </c>
      <c r="AE19" s="20">
        <v>18.0</v>
      </c>
      <c r="AF19" s="20">
        <v>16.0</v>
      </c>
      <c r="AG19" s="20">
        <v>26.0</v>
      </c>
      <c r="AH19" s="12"/>
      <c r="AI19" s="12"/>
      <c r="AJ19" s="19">
        <f t="shared" si="7"/>
        <v>1194</v>
      </c>
      <c r="AK19" s="19">
        <f t="shared" si="8"/>
        <v>1</v>
      </c>
      <c r="AL19" s="22">
        <f t="shared" si="9"/>
        <v>0.04545454545</v>
      </c>
      <c r="AM19" s="8" t="s">
        <v>44</v>
      </c>
      <c r="AN19" s="11"/>
      <c r="AO19" s="12"/>
      <c r="AP19" s="23" t="s">
        <v>127</v>
      </c>
      <c r="AQ19" s="8">
        <v>6.0</v>
      </c>
    </row>
    <row r="20" ht="14.25" customHeight="1">
      <c r="A20" s="26" t="s">
        <v>13</v>
      </c>
      <c r="B20" s="15">
        <f t="shared" si="1"/>
        <v>4717</v>
      </c>
      <c r="C20" s="16">
        <f t="shared" si="36"/>
        <v>0</v>
      </c>
      <c r="D20" s="29" t="s">
        <v>66</v>
      </c>
      <c r="E20" s="19">
        <f t="shared" si="47"/>
        <v>686</v>
      </c>
      <c r="F20" s="25" t="s">
        <v>63</v>
      </c>
      <c r="G20" s="19">
        <f t="shared" si="48"/>
        <v>364</v>
      </c>
      <c r="H20" s="25" t="s">
        <v>55</v>
      </c>
      <c r="I20" s="19">
        <f t="shared" si="49"/>
        <v>504</v>
      </c>
      <c r="J20" s="25" t="s">
        <v>52</v>
      </c>
      <c r="K20" s="19">
        <f t="shared" si="50"/>
        <v>549</v>
      </c>
      <c r="L20" s="25" t="s">
        <v>58</v>
      </c>
      <c r="M20" s="19">
        <f t="shared" si="51"/>
        <v>1276</v>
      </c>
      <c r="N20" s="25" t="s">
        <v>135</v>
      </c>
      <c r="O20" s="19">
        <f t="shared" si="52"/>
        <v>0</v>
      </c>
      <c r="P20" s="25" t="s">
        <v>60</v>
      </c>
      <c r="Q20" s="19">
        <f t="shared" si="53"/>
        <v>204</v>
      </c>
      <c r="R20" s="25" t="s">
        <v>93</v>
      </c>
      <c r="S20" s="19">
        <f t="shared" si="54"/>
        <v>696</v>
      </c>
      <c r="T20" s="25" t="s">
        <v>101</v>
      </c>
      <c r="U20" s="19">
        <f t="shared" si="55"/>
        <v>139</v>
      </c>
      <c r="V20" s="25" t="s">
        <v>116</v>
      </c>
      <c r="W20" s="19">
        <f t="shared" si="56"/>
        <v>299</v>
      </c>
      <c r="X20" s="28" t="s">
        <v>70</v>
      </c>
      <c r="Y20" s="19">
        <f t="shared" si="5"/>
        <v>0</v>
      </c>
      <c r="Z20" s="9"/>
      <c r="AA20" s="19">
        <f t="shared" si="6"/>
        <v>4</v>
      </c>
      <c r="AB20" s="20" t="s">
        <v>89</v>
      </c>
      <c r="AC20" s="20" t="s">
        <v>60</v>
      </c>
      <c r="AD20" s="30">
        <v>19.0</v>
      </c>
      <c r="AE20" s="8">
        <v>16.0</v>
      </c>
      <c r="AF20" s="6"/>
      <c r="AG20" s="21"/>
      <c r="AH20" s="12"/>
      <c r="AI20" s="12"/>
      <c r="AJ20" s="19">
        <f t="shared" si="7"/>
        <v>204</v>
      </c>
      <c r="AK20" s="19">
        <f t="shared" si="8"/>
        <v>15</v>
      </c>
      <c r="AL20" s="22">
        <f t="shared" si="9"/>
        <v>0.6818181818</v>
      </c>
      <c r="AM20" s="8" t="s">
        <v>44</v>
      </c>
      <c r="AN20" s="11"/>
      <c r="AO20" s="12"/>
      <c r="AP20" s="23" t="s">
        <v>136</v>
      </c>
      <c r="AQ20" s="8">
        <v>2.0</v>
      </c>
    </row>
    <row r="21" ht="14.25" customHeight="1">
      <c r="A21" s="26" t="s">
        <v>9</v>
      </c>
      <c r="B21" s="15">
        <f t="shared" si="1"/>
        <v>4492</v>
      </c>
      <c r="C21" s="16">
        <f t="shared" si="36"/>
        <v>0</v>
      </c>
      <c r="D21" s="27" t="s">
        <v>66</v>
      </c>
      <c r="E21" s="19">
        <f t="shared" si="47"/>
        <v>686</v>
      </c>
      <c r="F21" s="20" t="s">
        <v>70</v>
      </c>
      <c r="G21" s="19">
        <f t="shared" si="48"/>
        <v>26</v>
      </c>
      <c r="H21" s="20" t="s">
        <v>92</v>
      </c>
      <c r="I21" s="19">
        <f t="shared" si="49"/>
        <v>402</v>
      </c>
      <c r="J21" s="20" t="s">
        <v>55</v>
      </c>
      <c r="K21" s="19">
        <f t="shared" si="50"/>
        <v>504</v>
      </c>
      <c r="L21" s="20" t="s">
        <v>60</v>
      </c>
      <c r="M21" s="19">
        <f t="shared" si="51"/>
        <v>204</v>
      </c>
      <c r="N21" s="20" t="s">
        <v>52</v>
      </c>
      <c r="O21" s="19">
        <f t="shared" si="52"/>
        <v>549</v>
      </c>
      <c r="P21" s="20" t="s">
        <v>59</v>
      </c>
      <c r="Q21" s="19">
        <f t="shared" si="53"/>
        <v>580</v>
      </c>
      <c r="R21" s="25" t="s">
        <v>58</v>
      </c>
      <c r="S21" s="19">
        <f t="shared" si="54"/>
        <v>1276</v>
      </c>
      <c r="T21" s="33" t="s">
        <v>105</v>
      </c>
      <c r="U21" s="19">
        <f>VLOOKUP(T20,$AC$2:$AM$103,8,FALSE)</f>
        <v>139</v>
      </c>
      <c r="V21" s="20" t="s">
        <v>137</v>
      </c>
      <c r="W21" s="19">
        <f t="shared" si="56"/>
        <v>98</v>
      </c>
      <c r="X21" s="30" t="s">
        <v>112</v>
      </c>
      <c r="Y21" s="19">
        <f t="shared" si="5"/>
        <v>28</v>
      </c>
      <c r="Z21" s="9"/>
      <c r="AA21" s="19">
        <f t="shared" si="6"/>
        <v>16</v>
      </c>
      <c r="AB21" s="20" t="s">
        <v>138</v>
      </c>
      <c r="AC21" s="20" t="s">
        <v>115</v>
      </c>
      <c r="AD21" s="20">
        <v>10.0</v>
      </c>
      <c r="AE21" s="21"/>
      <c r="AF21" s="12"/>
      <c r="AG21" s="12"/>
      <c r="AH21" s="12"/>
      <c r="AI21" s="12"/>
      <c r="AJ21" s="19">
        <f t="shared" si="7"/>
        <v>160</v>
      </c>
      <c r="AK21" s="19">
        <f t="shared" si="8"/>
        <v>1</v>
      </c>
      <c r="AL21" s="22">
        <f t="shared" si="9"/>
        <v>0.04545454545</v>
      </c>
      <c r="AM21" s="8" t="s">
        <v>44</v>
      </c>
      <c r="AN21" s="11"/>
      <c r="AO21" s="12"/>
      <c r="AP21" s="23" t="s">
        <v>139</v>
      </c>
      <c r="AQ21" s="8">
        <v>9.0</v>
      </c>
    </row>
    <row r="22" ht="14.25" customHeight="1">
      <c r="A22" s="26" t="s">
        <v>140</v>
      </c>
      <c r="B22" s="15">
        <f t="shared" si="1"/>
        <v>4608</v>
      </c>
      <c r="C22" s="16">
        <f t="shared" si="36"/>
        <v>0</v>
      </c>
      <c r="D22" s="27" t="s">
        <v>58</v>
      </c>
      <c r="E22" s="19">
        <f t="shared" si="47"/>
        <v>1276</v>
      </c>
      <c r="F22" s="20" t="s">
        <v>55</v>
      </c>
      <c r="G22" s="19">
        <f t="shared" si="48"/>
        <v>504</v>
      </c>
      <c r="H22" s="20" t="s">
        <v>126</v>
      </c>
      <c r="I22" s="19">
        <f t="shared" si="49"/>
        <v>590</v>
      </c>
      <c r="J22" s="20" t="s">
        <v>60</v>
      </c>
      <c r="K22" s="19">
        <f t="shared" si="50"/>
        <v>204</v>
      </c>
      <c r="L22" s="20" t="s">
        <v>50</v>
      </c>
      <c r="M22" s="19">
        <f t="shared" si="51"/>
        <v>385</v>
      </c>
      <c r="N22" s="20" t="s">
        <v>52</v>
      </c>
      <c r="O22" s="19">
        <f t="shared" si="52"/>
        <v>549</v>
      </c>
      <c r="P22" s="20" t="s">
        <v>87</v>
      </c>
      <c r="Q22" s="19">
        <f t="shared" si="53"/>
        <v>280</v>
      </c>
      <c r="R22" s="20" t="s">
        <v>141</v>
      </c>
      <c r="S22" s="19">
        <f t="shared" si="54"/>
        <v>98</v>
      </c>
      <c r="T22" s="20" t="s">
        <v>66</v>
      </c>
      <c r="U22" s="19">
        <f t="shared" ref="U22:U28" si="57">VLOOKUP(T22,$AC$2:$AM$103,8,FALSE)</f>
        <v>686</v>
      </c>
      <c r="V22" s="20" t="s">
        <v>142</v>
      </c>
      <c r="W22" s="19">
        <f t="shared" si="56"/>
        <v>36</v>
      </c>
      <c r="X22" s="28" t="s">
        <v>70</v>
      </c>
      <c r="Y22" s="19">
        <f t="shared" si="5"/>
        <v>0</v>
      </c>
      <c r="Z22" s="9"/>
      <c r="AA22" s="19">
        <f t="shared" si="6"/>
        <v>2</v>
      </c>
      <c r="AB22" s="20" t="s">
        <v>143</v>
      </c>
      <c r="AC22" s="20" t="s">
        <v>70</v>
      </c>
      <c r="AD22" s="20">
        <v>13.0</v>
      </c>
      <c r="AE22" s="12"/>
      <c r="AF22" s="12"/>
      <c r="AG22" s="12"/>
      <c r="AH22" s="12"/>
      <c r="AI22" s="12"/>
      <c r="AJ22" s="19">
        <f t="shared" si="7"/>
        <v>26</v>
      </c>
      <c r="AK22" s="19">
        <f t="shared" si="8"/>
        <v>16</v>
      </c>
      <c r="AL22" s="22">
        <f t="shared" si="9"/>
        <v>0.7272727273</v>
      </c>
      <c r="AM22" s="8" t="s">
        <v>44</v>
      </c>
      <c r="AN22" s="11"/>
      <c r="AO22" s="12"/>
      <c r="AP22" s="23" t="s">
        <v>123</v>
      </c>
      <c r="AQ22" s="8">
        <v>1.0</v>
      </c>
    </row>
    <row r="23" ht="14.25" customHeight="1">
      <c r="A23" s="26" t="s">
        <v>144</v>
      </c>
      <c r="B23" s="15">
        <f t="shared" si="1"/>
        <v>4041</v>
      </c>
      <c r="C23" s="16">
        <f t="shared" si="36"/>
        <v>0</v>
      </c>
      <c r="D23" s="34" t="s">
        <v>66</v>
      </c>
      <c r="E23" s="19">
        <f t="shared" si="47"/>
        <v>686</v>
      </c>
      <c r="F23" s="8" t="s">
        <v>145</v>
      </c>
      <c r="G23" s="19">
        <f t="shared" si="48"/>
        <v>666</v>
      </c>
      <c r="H23" s="8" t="s">
        <v>55</v>
      </c>
      <c r="I23" s="19">
        <f t="shared" si="49"/>
        <v>504</v>
      </c>
      <c r="J23" s="8" t="s">
        <v>64</v>
      </c>
      <c r="K23" s="19">
        <f t="shared" si="50"/>
        <v>132</v>
      </c>
      <c r="L23" s="25" t="s">
        <v>58</v>
      </c>
      <c r="M23" s="19">
        <f t="shared" si="51"/>
        <v>1276</v>
      </c>
      <c r="N23" s="8" t="s">
        <v>60</v>
      </c>
      <c r="O23" s="19">
        <f t="shared" si="52"/>
        <v>204</v>
      </c>
      <c r="P23" s="8" t="s">
        <v>81</v>
      </c>
      <c r="Q23" s="19">
        <f t="shared" si="53"/>
        <v>256</v>
      </c>
      <c r="R23" s="20" t="s">
        <v>134</v>
      </c>
      <c r="S23" s="19">
        <f t="shared" si="54"/>
        <v>78</v>
      </c>
      <c r="T23" s="8" t="s">
        <v>146</v>
      </c>
      <c r="U23" s="19">
        <f t="shared" si="57"/>
        <v>179</v>
      </c>
      <c r="V23" s="8" t="s">
        <v>119</v>
      </c>
      <c r="W23" s="19">
        <f t="shared" si="56"/>
        <v>60</v>
      </c>
      <c r="X23" s="28" t="s">
        <v>70</v>
      </c>
      <c r="Y23" s="19">
        <f t="shared" si="5"/>
        <v>0</v>
      </c>
      <c r="Z23" s="9"/>
      <c r="AA23" s="19">
        <f t="shared" si="6"/>
        <v>5</v>
      </c>
      <c r="AB23" s="8" t="s">
        <v>147</v>
      </c>
      <c r="AC23" s="8" t="s">
        <v>97</v>
      </c>
      <c r="AD23" s="8">
        <v>28.0</v>
      </c>
      <c r="AE23" s="21"/>
      <c r="AF23" s="21"/>
      <c r="AG23" s="21"/>
      <c r="AH23" s="21"/>
      <c r="AI23" s="12"/>
      <c r="AJ23" s="19">
        <f t="shared" si="7"/>
        <v>140</v>
      </c>
      <c r="AK23" s="19">
        <f t="shared" si="8"/>
        <v>3</v>
      </c>
      <c r="AL23" s="22">
        <f t="shared" si="9"/>
        <v>0.1363636364</v>
      </c>
      <c r="AM23" s="8" t="s">
        <v>44</v>
      </c>
      <c r="AN23" s="11"/>
      <c r="AO23" s="12"/>
      <c r="AP23" s="23" t="s">
        <v>148</v>
      </c>
      <c r="AQ23" s="8">
        <v>4.0</v>
      </c>
    </row>
    <row r="24" ht="25.5" customHeight="1">
      <c r="A24" s="26" t="s">
        <v>149</v>
      </c>
      <c r="B24" s="15">
        <f t="shared" si="1"/>
        <v>3928</v>
      </c>
      <c r="C24" s="16">
        <f t="shared" si="36"/>
        <v>0</v>
      </c>
      <c r="D24" s="27" t="s">
        <v>69</v>
      </c>
      <c r="E24" s="19">
        <f t="shared" si="47"/>
        <v>1276</v>
      </c>
      <c r="F24" s="20" t="s">
        <v>150</v>
      </c>
      <c r="G24" s="19">
        <f t="shared" si="48"/>
        <v>130</v>
      </c>
      <c r="H24" s="20" t="s">
        <v>151</v>
      </c>
      <c r="I24" s="19">
        <f t="shared" si="49"/>
        <v>16</v>
      </c>
      <c r="J24" s="20" t="s">
        <v>87</v>
      </c>
      <c r="K24" s="19">
        <f t="shared" si="50"/>
        <v>280</v>
      </c>
      <c r="L24" s="20" t="s">
        <v>152</v>
      </c>
      <c r="M24" s="19">
        <f t="shared" si="51"/>
        <v>504</v>
      </c>
      <c r="N24" s="20" t="s">
        <v>122</v>
      </c>
      <c r="O24" s="19">
        <f t="shared" si="52"/>
        <v>260</v>
      </c>
      <c r="P24" s="20" t="s">
        <v>153</v>
      </c>
      <c r="Q24" s="19">
        <f t="shared" si="53"/>
        <v>133</v>
      </c>
      <c r="R24" s="20" t="s">
        <v>145</v>
      </c>
      <c r="S24" s="19">
        <f t="shared" si="54"/>
        <v>666</v>
      </c>
      <c r="T24" s="20" t="s">
        <v>63</v>
      </c>
      <c r="U24" s="19">
        <f t="shared" si="57"/>
        <v>364</v>
      </c>
      <c r="V24" s="20" t="s">
        <v>116</v>
      </c>
      <c r="W24" s="19">
        <f t="shared" si="56"/>
        <v>299</v>
      </c>
      <c r="X24" s="28" t="s">
        <v>154</v>
      </c>
      <c r="Y24" s="19">
        <f t="shared" si="5"/>
        <v>0</v>
      </c>
      <c r="Z24" s="9"/>
      <c r="AA24" s="19">
        <f t="shared" si="6"/>
        <v>3</v>
      </c>
      <c r="AB24" s="25" t="s">
        <v>155</v>
      </c>
      <c r="AC24" s="25" t="s">
        <v>100</v>
      </c>
      <c r="AD24" s="20">
        <v>11.0</v>
      </c>
      <c r="AE24" s="20">
        <v>16.0</v>
      </c>
      <c r="AF24" s="20">
        <v>11.0</v>
      </c>
      <c r="AG24" s="12"/>
      <c r="AH24" s="12"/>
      <c r="AI24" s="12"/>
      <c r="AJ24" s="19">
        <f t="shared" si="7"/>
        <v>228</v>
      </c>
      <c r="AK24" s="19">
        <f t="shared" si="8"/>
        <v>4</v>
      </c>
      <c r="AL24" s="22">
        <f t="shared" si="9"/>
        <v>0.1818181818</v>
      </c>
      <c r="AM24" s="8" t="s">
        <v>44</v>
      </c>
      <c r="AN24" s="11"/>
      <c r="AO24" s="12"/>
      <c r="AP24" s="23" t="s">
        <v>49</v>
      </c>
      <c r="AQ24" s="8">
        <v>7.0</v>
      </c>
    </row>
    <row r="25" ht="14.25" customHeight="1">
      <c r="A25" s="26" t="s">
        <v>20</v>
      </c>
      <c r="B25" s="15">
        <f t="shared" si="1"/>
        <v>3915</v>
      </c>
      <c r="C25" s="16">
        <f t="shared" si="36"/>
        <v>0</v>
      </c>
      <c r="D25" s="27" t="s">
        <v>75</v>
      </c>
      <c r="E25" s="19">
        <f t="shared" si="47"/>
        <v>160</v>
      </c>
      <c r="F25" s="20" t="s">
        <v>111</v>
      </c>
      <c r="G25" s="19">
        <f t="shared" si="48"/>
        <v>384</v>
      </c>
      <c r="H25" s="20" t="s">
        <v>81</v>
      </c>
      <c r="I25" s="19">
        <f t="shared" si="49"/>
        <v>256</v>
      </c>
      <c r="J25" s="20" t="s">
        <v>134</v>
      </c>
      <c r="K25" s="19">
        <f t="shared" si="50"/>
        <v>78</v>
      </c>
      <c r="L25" s="20" t="s">
        <v>93</v>
      </c>
      <c r="M25" s="19">
        <f t="shared" si="51"/>
        <v>696</v>
      </c>
      <c r="N25" s="20" t="s">
        <v>47</v>
      </c>
      <c r="O25" s="19">
        <f t="shared" si="52"/>
        <v>385</v>
      </c>
      <c r="P25" s="20" t="s">
        <v>116</v>
      </c>
      <c r="Q25" s="19">
        <f t="shared" si="53"/>
        <v>299</v>
      </c>
      <c r="R25" s="20" t="s">
        <v>59</v>
      </c>
      <c r="S25" s="19">
        <f t="shared" si="54"/>
        <v>580</v>
      </c>
      <c r="T25" s="20" t="s">
        <v>50</v>
      </c>
      <c r="U25" s="19">
        <f t="shared" si="57"/>
        <v>385</v>
      </c>
      <c r="V25" s="25" t="s">
        <v>88</v>
      </c>
      <c r="W25" s="19">
        <f t="shared" si="56"/>
        <v>60</v>
      </c>
      <c r="X25" s="8" t="s">
        <v>66</v>
      </c>
      <c r="Y25" s="19">
        <f t="shared" si="5"/>
        <v>632</v>
      </c>
      <c r="Z25" s="9"/>
      <c r="AA25" s="19">
        <f t="shared" si="6"/>
        <v>13</v>
      </c>
      <c r="AB25" s="20" t="s">
        <v>156</v>
      </c>
      <c r="AC25" s="20" t="s">
        <v>116</v>
      </c>
      <c r="AD25" s="20">
        <v>23.0</v>
      </c>
      <c r="AE25" s="21"/>
      <c r="AF25" s="21"/>
      <c r="AG25" s="12"/>
      <c r="AH25" s="12"/>
      <c r="AI25" s="12"/>
      <c r="AJ25" s="19">
        <f t="shared" si="7"/>
        <v>299</v>
      </c>
      <c r="AK25" s="19">
        <f t="shared" si="8"/>
        <v>4</v>
      </c>
      <c r="AL25" s="22">
        <f t="shared" si="9"/>
        <v>0.1818181818</v>
      </c>
      <c r="AM25" s="8" t="s">
        <v>44</v>
      </c>
      <c r="AN25" s="11"/>
      <c r="AO25" s="12"/>
      <c r="AP25" s="23" t="s">
        <v>157</v>
      </c>
      <c r="AQ25" s="8">
        <v>12.0</v>
      </c>
    </row>
    <row r="26" ht="25.5" customHeight="1">
      <c r="A26" s="26" t="s">
        <v>158</v>
      </c>
      <c r="B26" s="15">
        <f t="shared" si="1"/>
        <v>3521</v>
      </c>
      <c r="C26" s="16">
        <f t="shared" si="36"/>
        <v>0</v>
      </c>
      <c r="D26" s="29" t="s">
        <v>59</v>
      </c>
      <c r="E26" s="19">
        <f t="shared" si="47"/>
        <v>580</v>
      </c>
      <c r="F26" s="25" t="s">
        <v>58</v>
      </c>
      <c r="G26" s="19">
        <f t="shared" si="48"/>
        <v>1276</v>
      </c>
      <c r="H26" s="25" t="s">
        <v>60</v>
      </c>
      <c r="I26" s="19">
        <f t="shared" si="49"/>
        <v>204</v>
      </c>
      <c r="J26" s="25" t="s">
        <v>100</v>
      </c>
      <c r="K26" s="19">
        <f t="shared" si="50"/>
        <v>228</v>
      </c>
      <c r="L26" s="25" t="s">
        <v>72</v>
      </c>
      <c r="M26" s="19">
        <f t="shared" si="51"/>
        <v>80</v>
      </c>
      <c r="N26" s="25" t="s">
        <v>47</v>
      </c>
      <c r="O26" s="19">
        <f t="shared" si="52"/>
        <v>385</v>
      </c>
      <c r="P26" s="25" t="s">
        <v>106</v>
      </c>
      <c r="Q26" s="19">
        <f t="shared" si="53"/>
        <v>656</v>
      </c>
      <c r="R26" s="25" t="s">
        <v>142</v>
      </c>
      <c r="S26" s="19">
        <f t="shared" si="54"/>
        <v>36</v>
      </c>
      <c r="T26" s="25" t="s">
        <v>88</v>
      </c>
      <c r="U26" s="19">
        <f t="shared" si="57"/>
        <v>60</v>
      </c>
      <c r="V26" s="25" t="s">
        <v>151</v>
      </c>
      <c r="W26" s="19">
        <f t="shared" si="56"/>
        <v>16</v>
      </c>
      <c r="X26" s="28" t="s">
        <v>70</v>
      </c>
      <c r="Y26" s="19">
        <f t="shared" si="5"/>
        <v>0</v>
      </c>
      <c r="Z26" s="9"/>
      <c r="AA26" s="19">
        <f t="shared" si="6"/>
        <v>13</v>
      </c>
      <c r="AB26" s="20" t="s">
        <v>159</v>
      </c>
      <c r="AC26" s="20" t="s">
        <v>117</v>
      </c>
      <c r="AD26" s="20">
        <v>17.0</v>
      </c>
      <c r="AE26" s="21"/>
      <c r="AF26" s="21"/>
      <c r="AG26" s="21"/>
      <c r="AH26" s="12"/>
      <c r="AI26" s="12"/>
      <c r="AJ26" s="19">
        <f t="shared" si="7"/>
        <v>221</v>
      </c>
      <c r="AK26" s="19">
        <f t="shared" si="8"/>
        <v>1</v>
      </c>
      <c r="AL26" s="22">
        <f t="shared" si="9"/>
        <v>0.04545454545</v>
      </c>
      <c r="AM26" s="8" t="s">
        <v>44</v>
      </c>
      <c r="AN26" s="11"/>
      <c r="AO26" s="12"/>
      <c r="AP26" s="23" t="s">
        <v>160</v>
      </c>
      <c r="AQ26" s="8">
        <v>13.0</v>
      </c>
    </row>
    <row r="27" ht="25.5" customHeight="1">
      <c r="A27" s="26" t="s">
        <v>161</v>
      </c>
      <c r="B27" s="15">
        <f t="shared" si="1"/>
        <v>3319</v>
      </c>
      <c r="C27" s="16">
        <f t="shared" si="36"/>
        <v>0</v>
      </c>
      <c r="D27" s="27" t="s">
        <v>66</v>
      </c>
      <c r="E27" s="19">
        <f t="shared" si="47"/>
        <v>686</v>
      </c>
      <c r="F27" s="20" t="s">
        <v>70</v>
      </c>
      <c r="G27" s="19">
        <f t="shared" si="48"/>
        <v>26</v>
      </c>
      <c r="H27" s="20" t="s">
        <v>63</v>
      </c>
      <c r="I27" s="19">
        <f t="shared" si="49"/>
        <v>364</v>
      </c>
      <c r="J27" s="20" t="s">
        <v>101</v>
      </c>
      <c r="K27" s="19">
        <f t="shared" si="50"/>
        <v>139</v>
      </c>
      <c r="L27" s="20" t="s">
        <v>47</v>
      </c>
      <c r="M27" s="19">
        <f t="shared" si="51"/>
        <v>385</v>
      </c>
      <c r="N27" s="20" t="s">
        <v>112</v>
      </c>
      <c r="O27" s="19">
        <f t="shared" si="52"/>
        <v>48</v>
      </c>
      <c r="P27" s="20" t="s">
        <v>60</v>
      </c>
      <c r="Q27" s="19">
        <f t="shared" si="53"/>
        <v>204</v>
      </c>
      <c r="R27" s="20" t="s">
        <v>75</v>
      </c>
      <c r="S27" s="19">
        <f t="shared" si="54"/>
        <v>160</v>
      </c>
      <c r="T27" s="20" t="s">
        <v>74</v>
      </c>
      <c r="U27" s="19">
        <f t="shared" si="57"/>
        <v>568</v>
      </c>
      <c r="V27" s="20" t="s">
        <v>162</v>
      </c>
      <c r="W27" s="19">
        <f t="shared" si="56"/>
        <v>155</v>
      </c>
      <c r="X27" s="8" t="s">
        <v>93</v>
      </c>
      <c r="Y27" s="19">
        <f t="shared" si="5"/>
        <v>584</v>
      </c>
      <c r="Z27" s="9"/>
      <c r="AA27" s="19">
        <f t="shared" si="6"/>
        <v>6</v>
      </c>
      <c r="AB27" s="20" t="s">
        <v>127</v>
      </c>
      <c r="AC27" s="20" t="s">
        <v>98</v>
      </c>
      <c r="AD27" s="8">
        <v>10.0</v>
      </c>
      <c r="AE27" s="21"/>
      <c r="AF27" s="12"/>
      <c r="AG27" s="12"/>
      <c r="AH27" s="12"/>
      <c r="AI27" s="12"/>
      <c r="AJ27" s="19">
        <f t="shared" si="7"/>
        <v>60</v>
      </c>
      <c r="AK27" s="19">
        <f t="shared" si="8"/>
        <v>1</v>
      </c>
      <c r="AL27" s="22">
        <f t="shared" si="9"/>
        <v>0.04545454545</v>
      </c>
      <c r="AM27" s="8" t="s">
        <v>44</v>
      </c>
      <c r="AN27" s="11"/>
      <c r="AO27" s="12"/>
      <c r="AP27" s="23" t="s">
        <v>163</v>
      </c>
      <c r="AQ27" s="8">
        <v>5.0</v>
      </c>
    </row>
    <row r="28" ht="25.5" customHeight="1">
      <c r="A28" s="26" t="s">
        <v>164</v>
      </c>
      <c r="B28" s="15">
        <f t="shared" si="1"/>
        <v>2333</v>
      </c>
      <c r="C28" s="16">
        <f t="shared" si="36"/>
        <v>0</v>
      </c>
      <c r="D28" s="29" t="s">
        <v>153</v>
      </c>
      <c r="E28" s="19">
        <f>VLOOKUP(D28,$AC$2:$AM$106,8,FALSE)</f>
        <v>133</v>
      </c>
      <c r="F28" s="25" t="s">
        <v>72</v>
      </c>
      <c r="G28" s="19">
        <f>VLOOKUP(F28,$AC$2:$AM$106,8,FALSE)</f>
        <v>80</v>
      </c>
      <c r="H28" s="25" t="s">
        <v>119</v>
      </c>
      <c r="I28" s="19">
        <f>VLOOKUP(H28,$AC$2:$AM$106,8,FALSE)</f>
        <v>60</v>
      </c>
      <c r="J28" s="25" t="s">
        <v>100</v>
      </c>
      <c r="K28" s="19">
        <f>VLOOKUP(J28,$AC$2:$AM$106,8,FALSE)</f>
        <v>228</v>
      </c>
      <c r="L28" s="25" t="s">
        <v>80</v>
      </c>
      <c r="M28" s="19">
        <f>VLOOKUP(L28,$AC$2:$AM$106,8,FALSE)</f>
        <v>351</v>
      </c>
      <c r="N28" s="25" t="s">
        <v>66</v>
      </c>
      <c r="O28" s="19">
        <f>VLOOKUP(N28,$AC$2:$AM$106,8,FALSE)</f>
        <v>686</v>
      </c>
      <c r="P28" s="20" t="s">
        <v>88</v>
      </c>
      <c r="Q28" s="19">
        <f>VLOOKUP(P28,$AC$2:$AM$106,8,FALSE)</f>
        <v>60</v>
      </c>
      <c r="R28" s="20" t="s">
        <v>154</v>
      </c>
      <c r="S28" s="19">
        <f>VLOOKUP(R28,$AC$2:$AM$106,8,FALSE)</f>
        <v>28</v>
      </c>
      <c r="T28" s="20" t="s">
        <v>63</v>
      </c>
      <c r="U28" s="19">
        <f t="shared" si="57"/>
        <v>364</v>
      </c>
      <c r="V28" s="20" t="s">
        <v>60</v>
      </c>
      <c r="W28" s="19">
        <f t="shared" si="56"/>
        <v>204</v>
      </c>
      <c r="X28" s="8" t="s">
        <v>75</v>
      </c>
      <c r="Y28" s="19">
        <f t="shared" si="5"/>
        <v>139</v>
      </c>
      <c r="Z28" s="9"/>
      <c r="AA28" s="19">
        <f t="shared" si="6"/>
        <v>13</v>
      </c>
      <c r="AB28" s="20" t="s">
        <v>159</v>
      </c>
      <c r="AC28" s="20" t="s">
        <v>118</v>
      </c>
      <c r="AD28" s="20">
        <v>18.0</v>
      </c>
      <c r="AE28" s="21"/>
      <c r="AF28" s="21"/>
      <c r="AG28" s="35"/>
      <c r="AH28" s="12"/>
      <c r="AI28" s="12"/>
      <c r="AJ28" s="19">
        <f t="shared" si="7"/>
        <v>234</v>
      </c>
      <c r="AK28" s="19">
        <f t="shared" si="8"/>
        <v>1</v>
      </c>
      <c r="AL28" s="22">
        <f t="shared" si="9"/>
        <v>0.04545454545</v>
      </c>
      <c r="AM28" s="8" t="s">
        <v>44</v>
      </c>
      <c r="AN28" s="11"/>
      <c r="AO28" s="12"/>
      <c r="AP28" s="23" t="s">
        <v>89</v>
      </c>
      <c r="AQ28" s="8">
        <v>4.0</v>
      </c>
    </row>
    <row r="29" ht="25.5" customHeight="1">
      <c r="A29" s="36"/>
      <c r="B29" s="36"/>
      <c r="C29" s="16" t="str">
        <f t="shared" ref="C29:C34" si="58">IF(OFFSET($AM$1,MATCH(D29,$AC$2:$AC$100,0),0)="in",1,0)+IF(OFFSET($AM$1,MATCH(F29,$AC$2:$AC$100,0),0)="in",1,0)+IF(OFFSET($AM$1,MATCH(H29,$AC$2:$AC$100,0),0)="in",1,0)+IF(OFFSET($AM$1,MATCH(J29,$AC$2:$AC$100,0),0)="in",1,0)+IF(OFFSET($AM$1,MATCH(L29,$AC$2:$AC$100,0),0)="in",1,0)+IF(OFFSET($AM$1,MATCH(N29,$AC$2:$AC$100,0),0)="in",1,0)+IF(OFFSET($AM$1,MATCH(P29,$AC$2:$AC$100,0),0)="in",1,0)+IF(OFFSET($AM$1,MATCH(R29,$AC$2:$AC$100,0),0)="in",1,0)+IF(OFFSET($AM$1,MATCH(T29,$AC$2:$AC$100,0),0)="in",1,0)+IF(OFFSET($AM$1,MATCH(V29,$AC$2:$AC$100,0),0)="in",1,0)</f>
        <v>#N/A</v>
      </c>
      <c r="D29" s="2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1"/>
      <c r="AA29" s="19">
        <f t="shared" si="6"/>
        <v>5</v>
      </c>
      <c r="AB29" s="20" t="s">
        <v>163</v>
      </c>
      <c r="AC29" s="20" t="s">
        <v>126</v>
      </c>
      <c r="AD29" s="20">
        <v>19.0</v>
      </c>
      <c r="AE29" s="20">
        <v>24.0</v>
      </c>
      <c r="AF29" s="20">
        <v>17.0</v>
      </c>
      <c r="AG29" s="12"/>
      <c r="AH29" s="12"/>
      <c r="AI29" s="12"/>
      <c r="AJ29" s="19">
        <f t="shared" si="7"/>
        <v>590</v>
      </c>
      <c r="AK29" s="19">
        <f t="shared" si="8"/>
        <v>4</v>
      </c>
      <c r="AL29" s="22">
        <f t="shared" si="9"/>
        <v>0.1818181818</v>
      </c>
      <c r="AM29" s="8" t="s">
        <v>44</v>
      </c>
      <c r="AN29" s="11"/>
      <c r="AO29" s="12"/>
      <c r="AP29" s="23" t="s">
        <v>165</v>
      </c>
      <c r="AQ29" s="8">
        <v>12.0</v>
      </c>
    </row>
    <row r="30" ht="15.0" customHeight="1">
      <c r="A30" s="37"/>
      <c r="B30" s="12"/>
      <c r="C30" s="16" t="str">
        <f t="shared" si="58"/>
        <v>#N/A</v>
      </c>
      <c r="D30" s="2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1"/>
      <c r="AA30" s="19">
        <f t="shared" si="6"/>
        <v>3</v>
      </c>
      <c r="AB30" s="20" t="s">
        <v>108</v>
      </c>
      <c r="AC30" s="20" t="s">
        <v>142</v>
      </c>
      <c r="AD30" s="20">
        <v>12.0</v>
      </c>
      <c r="AE30" s="12"/>
      <c r="AF30" s="12"/>
      <c r="AG30" s="12"/>
      <c r="AH30" s="12"/>
      <c r="AI30" s="12"/>
      <c r="AJ30" s="19">
        <f t="shared" si="7"/>
        <v>36</v>
      </c>
      <c r="AK30" s="19">
        <f t="shared" si="8"/>
        <v>2</v>
      </c>
      <c r="AL30" s="22">
        <f t="shared" si="9"/>
        <v>0.09090909091</v>
      </c>
      <c r="AM30" s="8" t="s">
        <v>44</v>
      </c>
      <c r="AN30" s="11"/>
      <c r="AO30" s="12"/>
      <c r="AP30" s="23" t="s">
        <v>156</v>
      </c>
      <c r="AQ30" s="8">
        <v>13.0</v>
      </c>
    </row>
    <row r="31" ht="14.25" customHeight="1">
      <c r="A31" s="12"/>
      <c r="B31" s="12"/>
      <c r="C31" s="16" t="str">
        <f t="shared" si="58"/>
        <v>#N/A</v>
      </c>
      <c r="D31" s="2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1"/>
      <c r="AA31" s="19">
        <f t="shared" si="6"/>
        <v>8</v>
      </c>
      <c r="AB31" s="25" t="s">
        <v>166</v>
      </c>
      <c r="AC31" s="25" t="s">
        <v>87</v>
      </c>
      <c r="AD31" s="8">
        <v>19.0</v>
      </c>
      <c r="AE31" s="20">
        <v>8.0</v>
      </c>
      <c r="AF31" s="21"/>
      <c r="AG31" s="12"/>
      <c r="AH31" s="12"/>
      <c r="AI31" s="12"/>
      <c r="AJ31" s="19">
        <f t="shared" si="7"/>
        <v>280</v>
      </c>
      <c r="AK31" s="19">
        <f t="shared" si="8"/>
        <v>4</v>
      </c>
      <c r="AL31" s="22">
        <f t="shared" si="9"/>
        <v>0.1818181818</v>
      </c>
      <c r="AM31" s="8" t="s">
        <v>44</v>
      </c>
      <c r="AN31" s="11"/>
      <c r="AO31" s="12"/>
      <c r="AP31" s="23" t="s">
        <v>42</v>
      </c>
      <c r="AQ31" s="8">
        <v>14.0</v>
      </c>
    </row>
    <row r="32" ht="25.5" customHeight="1">
      <c r="A32" s="12"/>
      <c r="B32" s="12"/>
      <c r="C32" s="16" t="str">
        <f t="shared" si="58"/>
        <v>#N/A</v>
      </c>
      <c r="D32" s="2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1"/>
      <c r="AA32" s="19">
        <f t="shared" si="6"/>
        <v>7</v>
      </c>
      <c r="AB32" s="25" t="s">
        <v>167</v>
      </c>
      <c r="AC32" s="25" t="s">
        <v>141</v>
      </c>
      <c r="AD32" s="20">
        <v>14.0</v>
      </c>
      <c r="AE32" s="21"/>
      <c r="AF32" s="21"/>
      <c r="AG32" s="12"/>
      <c r="AH32" s="12"/>
      <c r="AI32" s="12"/>
      <c r="AJ32" s="19">
        <f t="shared" si="7"/>
        <v>98</v>
      </c>
      <c r="AK32" s="19">
        <f t="shared" si="8"/>
        <v>1</v>
      </c>
      <c r="AL32" s="22">
        <f t="shared" si="9"/>
        <v>0.04545454545</v>
      </c>
      <c r="AM32" s="8" t="s">
        <v>44</v>
      </c>
      <c r="AN32" s="11"/>
      <c r="AO32" s="12"/>
      <c r="AP32" s="23" t="s">
        <v>65</v>
      </c>
      <c r="AQ32" s="8">
        <v>2.0</v>
      </c>
    </row>
    <row r="33" ht="25.5" customHeight="1">
      <c r="A33" s="12"/>
      <c r="B33" s="12"/>
      <c r="C33" s="16" t="str">
        <f t="shared" si="58"/>
        <v>#N/A</v>
      </c>
      <c r="D33" s="2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1"/>
      <c r="AA33" s="19">
        <f t="shared" si="6"/>
        <v>6</v>
      </c>
      <c r="AB33" s="25" t="s">
        <v>128</v>
      </c>
      <c r="AC33" s="25" t="s">
        <v>135</v>
      </c>
      <c r="AD33" s="20">
        <v>0.0</v>
      </c>
      <c r="AE33" s="20">
        <v>0.0</v>
      </c>
      <c r="AF33" s="20">
        <v>0.0</v>
      </c>
      <c r="AG33" s="20">
        <v>0.0</v>
      </c>
      <c r="AH33" s="20">
        <v>0.0</v>
      </c>
      <c r="AI33" s="20">
        <v>0.0</v>
      </c>
      <c r="AJ33" s="19">
        <f t="shared" si="7"/>
        <v>0</v>
      </c>
      <c r="AK33" s="19">
        <f t="shared" si="8"/>
        <v>1</v>
      </c>
      <c r="AL33" s="22">
        <f t="shared" si="9"/>
        <v>0.04545454545</v>
      </c>
      <c r="AM33" s="8" t="s">
        <v>44</v>
      </c>
      <c r="AN33" s="11"/>
      <c r="AO33" s="12"/>
      <c r="AP33" s="23" t="s">
        <v>155</v>
      </c>
      <c r="AQ33" s="8">
        <v>3.0</v>
      </c>
    </row>
    <row r="34" ht="38.25" customHeight="1">
      <c r="A34" s="12"/>
      <c r="B34" s="12"/>
      <c r="C34" s="16" t="str">
        <f t="shared" si="58"/>
        <v>#N/A</v>
      </c>
      <c r="D34" s="2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1"/>
      <c r="AA34" s="19">
        <f t="shared" si="6"/>
        <v>4</v>
      </c>
      <c r="AB34" s="25" t="s">
        <v>168</v>
      </c>
      <c r="AC34" s="8" t="s">
        <v>93</v>
      </c>
      <c r="AD34" s="8">
        <v>28.0</v>
      </c>
      <c r="AE34" s="20">
        <v>28.0</v>
      </c>
      <c r="AF34" s="20">
        <v>30.0</v>
      </c>
      <c r="AG34" s="12"/>
      <c r="AH34" s="12"/>
      <c r="AI34" s="12"/>
      <c r="AJ34" s="19">
        <f t="shared" si="7"/>
        <v>696</v>
      </c>
      <c r="AK34" s="19">
        <f t="shared" si="8"/>
        <v>6</v>
      </c>
      <c r="AL34" s="22">
        <f t="shared" si="9"/>
        <v>0.2727272727</v>
      </c>
      <c r="AM34" s="8" t="s">
        <v>44</v>
      </c>
      <c r="AN34" s="11"/>
      <c r="AO34" s="12"/>
      <c r="AP34" s="23" t="s">
        <v>54</v>
      </c>
      <c r="AQ34" s="8">
        <v>4.0</v>
      </c>
    </row>
    <row r="35" ht="25.5" customHeight="1">
      <c r="A35" s="11"/>
      <c r="B35" s="11"/>
      <c r="C35" s="3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9">
        <f t="shared" si="6"/>
        <v>16</v>
      </c>
      <c r="AB35" s="20" t="s">
        <v>169</v>
      </c>
      <c r="AC35" s="20" t="s">
        <v>84</v>
      </c>
      <c r="AD35" s="20">
        <v>14.0</v>
      </c>
      <c r="AE35" s="12"/>
      <c r="AF35" s="12"/>
      <c r="AG35" s="12"/>
      <c r="AH35" s="12"/>
      <c r="AI35" s="12"/>
      <c r="AJ35" s="19">
        <f t="shared" si="7"/>
        <v>224</v>
      </c>
      <c r="AK35" s="19">
        <f t="shared" si="8"/>
        <v>1</v>
      </c>
      <c r="AL35" s="22">
        <f t="shared" si="9"/>
        <v>0.04545454545</v>
      </c>
      <c r="AM35" s="8" t="s">
        <v>44</v>
      </c>
      <c r="AN35" s="11"/>
      <c r="AO35" s="12"/>
      <c r="AP35" s="23" t="s">
        <v>147</v>
      </c>
      <c r="AQ35" s="8">
        <v>5.0</v>
      </c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9">
        <f t="shared" si="6"/>
        <v>11</v>
      </c>
      <c r="AB36" s="20" t="s">
        <v>170</v>
      </c>
      <c r="AC36" s="20" t="s">
        <v>85</v>
      </c>
      <c r="AD36" s="20">
        <v>17.0</v>
      </c>
      <c r="AE36" s="20">
        <v>9.0</v>
      </c>
      <c r="AF36" s="12"/>
      <c r="AG36" s="12"/>
      <c r="AH36" s="12"/>
      <c r="AI36" s="12"/>
      <c r="AJ36" s="19">
        <f t="shared" si="7"/>
        <v>385</v>
      </c>
      <c r="AK36" s="19">
        <f t="shared" si="8"/>
        <v>2</v>
      </c>
      <c r="AL36" s="22">
        <f t="shared" si="9"/>
        <v>0.09090909091</v>
      </c>
      <c r="AM36" s="8" t="s">
        <v>44</v>
      </c>
      <c r="AN36" s="11"/>
      <c r="AO36" s="12"/>
      <c r="AP36" s="23" t="s">
        <v>107</v>
      </c>
      <c r="AQ36" s="8">
        <v>6.0</v>
      </c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9">
        <f t="shared" si="6"/>
        <v>10</v>
      </c>
      <c r="AB37" s="25" t="s">
        <v>53</v>
      </c>
      <c r="AC37" s="25" t="s">
        <v>86</v>
      </c>
      <c r="AD37" s="20">
        <v>6.0</v>
      </c>
      <c r="AE37" s="12"/>
      <c r="AF37" s="12"/>
      <c r="AG37" s="12"/>
      <c r="AH37" s="12"/>
      <c r="AI37" s="12"/>
      <c r="AJ37" s="19">
        <f t="shared" si="7"/>
        <v>60</v>
      </c>
      <c r="AK37" s="19">
        <f t="shared" si="8"/>
        <v>1</v>
      </c>
      <c r="AL37" s="22">
        <f t="shared" si="9"/>
        <v>0.04545454545</v>
      </c>
      <c r="AM37" s="8" t="s">
        <v>44</v>
      </c>
      <c r="AN37" s="11"/>
      <c r="AO37" s="12"/>
      <c r="AP37" s="23" t="s">
        <v>171</v>
      </c>
      <c r="AQ37" s="8">
        <v>7.0</v>
      </c>
    </row>
    <row r="38" ht="15.0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9">
        <f t="shared" si="6"/>
        <v>6</v>
      </c>
      <c r="AB38" s="25" t="s">
        <v>172</v>
      </c>
      <c r="AC38" s="25" t="s">
        <v>88</v>
      </c>
      <c r="AD38" s="20">
        <v>10.0</v>
      </c>
      <c r="AE38" s="12"/>
      <c r="AF38" s="12"/>
      <c r="AG38" s="12"/>
      <c r="AH38" s="12"/>
      <c r="AI38" s="12"/>
      <c r="AJ38" s="19">
        <f t="shared" si="7"/>
        <v>60</v>
      </c>
      <c r="AK38" s="19">
        <f t="shared" si="8"/>
        <v>4</v>
      </c>
      <c r="AL38" s="22">
        <f t="shared" si="9"/>
        <v>0.1818181818</v>
      </c>
      <c r="AM38" s="8" t="s">
        <v>44</v>
      </c>
      <c r="AN38" s="11"/>
      <c r="AO38" s="12"/>
      <c r="AP38" s="23" t="s">
        <v>166</v>
      </c>
      <c r="AQ38" s="8">
        <v>8.0</v>
      </c>
    </row>
    <row r="39" ht="15.0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9">
        <f t="shared" si="6"/>
        <v>9</v>
      </c>
      <c r="AB39" s="25" t="s">
        <v>51</v>
      </c>
      <c r="AC39" s="25" t="s">
        <v>145</v>
      </c>
      <c r="AD39" s="20">
        <v>16.0</v>
      </c>
      <c r="AE39" s="20">
        <v>29.0</v>
      </c>
      <c r="AF39" s="21"/>
      <c r="AG39" s="21"/>
      <c r="AH39" s="21"/>
      <c r="AI39" s="21"/>
      <c r="AJ39" s="19">
        <f t="shared" si="7"/>
        <v>666</v>
      </c>
      <c r="AK39" s="19">
        <f t="shared" si="8"/>
        <v>2</v>
      </c>
      <c r="AL39" s="22">
        <f t="shared" si="9"/>
        <v>0.09090909091</v>
      </c>
      <c r="AM39" s="8" t="s">
        <v>44</v>
      </c>
      <c r="AN39" s="11"/>
      <c r="AO39" s="12"/>
      <c r="AP39" s="23" t="s">
        <v>173</v>
      </c>
      <c r="AQ39" s="8">
        <v>9.0</v>
      </c>
    </row>
    <row r="40" ht="15.0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9">
        <f t="shared" si="6"/>
        <v>3</v>
      </c>
      <c r="AB40" s="8" t="s">
        <v>174</v>
      </c>
      <c r="AC40" s="8" t="s">
        <v>134</v>
      </c>
      <c r="AD40" s="20">
        <v>16.0</v>
      </c>
      <c r="AE40" s="20">
        <v>5.0</v>
      </c>
      <c r="AF40" s="12"/>
      <c r="AG40" s="12"/>
      <c r="AH40" s="12"/>
      <c r="AI40" s="12"/>
      <c r="AJ40" s="19">
        <f t="shared" si="7"/>
        <v>78</v>
      </c>
      <c r="AK40" s="19">
        <f t="shared" si="8"/>
        <v>3</v>
      </c>
      <c r="AL40" s="22">
        <f t="shared" si="9"/>
        <v>0.1363636364</v>
      </c>
      <c r="AM40" s="8" t="s">
        <v>44</v>
      </c>
      <c r="AN40" s="11"/>
      <c r="AO40" s="12"/>
      <c r="AP40" s="23" t="s">
        <v>94</v>
      </c>
      <c r="AQ40" s="8">
        <v>10.0</v>
      </c>
    </row>
    <row r="41" ht="15.0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9">
        <f t="shared" si="6"/>
        <v>1</v>
      </c>
      <c r="AB41" s="25" t="s">
        <v>103</v>
      </c>
      <c r="AC41" s="25" t="s">
        <v>146</v>
      </c>
      <c r="AD41" s="20">
        <v>14.0</v>
      </c>
      <c r="AE41" s="20">
        <v>22.0</v>
      </c>
      <c r="AF41" s="20">
        <v>19.0</v>
      </c>
      <c r="AG41" s="20">
        <v>16.0</v>
      </c>
      <c r="AH41" s="21"/>
      <c r="AI41" s="21"/>
      <c r="AJ41" s="19">
        <f t="shared" si="7"/>
        <v>179</v>
      </c>
      <c r="AK41" s="19">
        <f t="shared" si="8"/>
        <v>1</v>
      </c>
      <c r="AL41" s="22">
        <f t="shared" si="9"/>
        <v>0.04545454545</v>
      </c>
      <c r="AM41" s="8" t="s">
        <v>44</v>
      </c>
      <c r="AN41" s="11"/>
      <c r="AO41" s="12"/>
      <c r="AP41" s="23" t="s">
        <v>170</v>
      </c>
      <c r="AQ41" s="8">
        <v>11.0</v>
      </c>
    </row>
    <row r="42" ht="15.0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9">
        <f t="shared" si="6"/>
        <v>2</v>
      </c>
      <c r="AB42" s="25" t="s">
        <v>95</v>
      </c>
      <c r="AC42" s="25" t="s">
        <v>112</v>
      </c>
      <c r="AD42" s="20">
        <v>10.0</v>
      </c>
      <c r="AE42" s="20">
        <v>7.0</v>
      </c>
      <c r="AF42" s="12"/>
      <c r="AG42" s="12"/>
      <c r="AH42" s="12"/>
      <c r="AI42" s="12"/>
      <c r="AJ42" s="19">
        <f t="shared" si="7"/>
        <v>48</v>
      </c>
      <c r="AK42" s="19">
        <f t="shared" si="8"/>
        <v>3</v>
      </c>
      <c r="AL42" s="22">
        <f t="shared" si="9"/>
        <v>0.1363636364</v>
      </c>
      <c r="AM42" s="8" t="s">
        <v>44</v>
      </c>
      <c r="AN42" s="11"/>
      <c r="AO42" s="12"/>
      <c r="AP42" s="23" t="s">
        <v>113</v>
      </c>
      <c r="AQ42" s="8">
        <v>12.0</v>
      </c>
    </row>
    <row r="43" ht="15.0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9">
        <f t="shared" si="6"/>
        <v>1</v>
      </c>
      <c r="AB43" s="25" t="s">
        <v>103</v>
      </c>
      <c r="AC43" s="25" t="s">
        <v>75</v>
      </c>
      <c r="AD43" s="20">
        <v>21.0</v>
      </c>
      <c r="AE43" s="20">
        <v>21.0</v>
      </c>
      <c r="AF43" s="20">
        <v>27.0</v>
      </c>
      <c r="AG43" s="20">
        <v>4.0</v>
      </c>
      <c r="AH43" s="21"/>
      <c r="AI43" s="21"/>
      <c r="AJ43" s="19">
        <f t="shared" si="7"/>
        <v>160</v>
      </c>
      <c r="AK43" s="19">
        <f t="shared" si="8"/>
        <v>6</v>
      </c>
      <c r="AL43" s="22">
        <f t="shared" si="9"/>
        <v>0.2727272727</v>
      </c>
      <c r="AM43" s="8" t="s">
        <v>44</v>
      </c>
      <c r="AN43" s="11"/>
      <c r="AO43" s="12"/>
      <c r="AP43" s="23" t="s">
        <v>159</v>
      </c>
      <c r="AQ43" s="8">
        <v>13.0</v>
      </c>
    </row>
    <row r="44" ht="15.0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9">
        <f t="shared" si="6"/>
        <v>4</v>
      </c>
      <c r="AB44" s="25" t="s">
        <v>54</v>
      </c>
      <c r="AC44" s="25" t="s">
        <v>74</v>
      </c>
      <c r="AD44" s="20">
        <v>20.0</v>
      </c>
      <c r="AE44" s="20">
        <v>25.0</v>
      </c>
      <c r="AF44" s="20">
        <v>24.0</v>
      </c>
      <c r="AG44" s="12"/>
      <c r="AH44" s="12"/>
      <c r="AI44" s="12"/>
      <c r="AJ44" s="19">
        <f t="shared" si="7"/>
        <v>568</v>
      </c>
      <c r="AK44" s="19">
        <f t="shared" si="8"/>
        <v>2</v>
      </c>
      <c r="AL44" s="22">
        <f t="shared" si="9"/>
        <v>0.09090909091</v>
      </c>
      <c r="AM44" s="8" t="s">
        <v>44</v>
      </c>
      <c r="AN44" s="11"/>
      <c r="AO44" s="12"/>
      <c r="AP44" s="23" t="s">
        <v>175</v>
      </c>
      <c r="AQ44" s="8">
        <v>14.0</v>
      </c>
    </row>
    <row r="45" ht="15.0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9">
        <f t="shared" si="6"/>
        <v>1</v>
      </c>
      <c r="AB45" s="25" t="s">
        <v>67</v>
      </c>
      <c r="AC45" s="25" t="s">
        <v>162</v>
      </c>
      <c r="AD45" s="20">
        <v>11.0</v>
      </c>
      <c r="AE45" s="20">
        <v>25.0</v>
      </c>
      <c r="AF45" s="20">
        <v>22.0</v>
      </c>
      <c r="AG45" s="20">
        <v>7.0</v>
      </c>
      <c r="AH45" s="12"/>
      <c r="AI45" s="12"/>
      <c r="AJ45" s="19">
        <f t="shared" si="7"/>
        <v>155</v>
      </c>
      <c r="AK45" s="19">
        <f t="shared" si="8"/>
        <v>1</v>
      </c>
      <c r="AL45" s="22">
        <f t="shared" si="9"/>
        <v>0.04545454545</v>
      </c>
      <c r="AM45" s="8" t="s">
        <v>44</v>
      </c>
      <c r="AN45" s="11"/>
      <c r="AO45" s="12"/>
      <c r="AP45" s="23" t="s">
        <v>176</v>
      </c>
      <c r="AQ45" s="8">
        <v>15.0</v>
      </c>
    </row>
    <row r="46" ht="15.0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9">
        <f t="shared" si="6"/>
        <v>5</v>
      </c>
      <c r="AB46" s="20" t="s">
        <v>177</v>
      </c>
      <c r="AC46" s="20" t="s">
        <v>72</v>
      </c>
      <c r="AD46" s="20">
        <v>16.0</v>
      </c>
      <c r="AE46" s="12"/>
      <c r="AF46" s="12"/>
      <c r="AG46" s="12"/>
      <c r="AH46" s="12"/>
      <c r="AI46" s="12"/>
      <c r="AJ46" s="19">
        <f t="shared" si="7"/>
        <v>80</v>
      </c>
      <c r="AK46" s="19">
        <f t="shared" si="8"/>
        <v>6</v>
      </c>
      <c r="AL46" s="22">
        <f t="shared" si="9"/>
        <v>0.2727272727</v>
      </c>
      <c r="AM46" s="8" t="s">
        <v>44</v>
      </c>
      <c r="AN46" s="11"/>
      <c r="AO46" s="12"/>
      <c r="AP46" s="23" t="s">
        <v>178</v>
      </c>
      <c r="AQ46" s="8">
        <v>16.0</v>
      </c>
    </row>
    <row r="47" ht="15.0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9">
        <f t="shared" si="6"/>
        <v>10</v>
      </c>
      <c r="AB47" s="25" t="s">
        <v>53</v>
      </c>
      <c r="AC47" s="25" t="s">
        <v>150</v>
      </c>
      <c r="AD47" s="20">
        <v>13.0</v>
      </c>
      <c r="AE47" s="12"/>
      <c r="AF47" s="12"/>
      <c r="AG47" s="12"/>
      <c r="AH47" s="12"/>
      <c r="AI47" s="12"/>
      <c r="AJ47" s="19">
        <f t="shared" si="7"/>
        <v>130</v>
      </c>
      <c r="AK47" s="19">
        <f t="shared" si="8"/>
        <v>1</v>
      </c>
      <c r="AL47" s="22">
        <f t="shared" si="9"/>
        <v>0.04545454545</v>
      </c>
      <c r="AM47" s="8" t="s">
        <v>44</v>
      </c>
      <c r="AN47" s="11"/>
      <c r="AO47" s="12"/>
      <c r="AP47" s="23" t="s">
        <v>143</v>
      </c>
      <c r="AQ47" s="8">
        <v>2.0</v>
      </c>
    </row>
    <row r="48" ht="15.0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9">
        <f t="shared" si="6"/>
        <v>12</v>
      </c>
      <c r="AB48" s="25" t="s">
        <v>113</v>
      </c>
      <c r="AC48" s="25" t="s">
        <v>152</v>
      </c>
      <c r="AD48" s="20">
        <v>18.0</v>
      </c>
      <c r="AE48" s="20">
        <v>12.0</v>
      </c>
      <c r="AF48" s="21"/>
      <c r="AG48" s="12"/>
      <c r="AH48" s="12"/>
      <c r="AI48" s="12"/>
      <c r="AJ48" s="19">
        <f t="shared" si="7"/>
        <v>504</v>
      </c>
      <c r="AK48" s="19">
        <f t="shared" si="8"/>
        <v>1</v>
      </c>
      <c r="AL48" s="22">
        <f t="shared" si="9"/>
        <v>0.04545454545</v>
      </c>
      <c r="AM48" s="8" t="s">
        <v>44</v>
      </c>
      <c r="AN48" s="11"/>
      <c r="AO48" s="12"/>
      <c r="AP48" s="23" t="s">
        <v>174</v>
      </c>
      <c r="AQ48" s="8">
        <v>3.0</v>
      </c>
    </row>
    <row r="49" ht="15.0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9">
        <f t="shared" si="6"/>
        <v>10</v>
      </c>
      <c r="AB49" s="20" t="s">
        <v>77</v>
      </c>
      <c r="AC49" s="20" t="s">
        <v>122</v>
      </c>
      <c r="AD49" s="20">
        <v>26.0</v>
      </c>
      <c r="AE49" s="12"/>
      <c r="AF49" s="12"/>
      <c r="AG49" s="12"/>
      <c r="AH49" s="12"/>
      <c r="AI49" s="12"/>
      <c r="AJ49" s="19">
        <f t="shared" si="7"/>
        <v>260</v>
      </c>
      <c r="AK49" s="19">
        <f t="shared" si="8"/>
        <v>2</v>
      </c>
      <c r="AL49" s="22">
        <f t="shared" si="9"/>
        <v>0.09090909091</v>
      </c>
      <c r="AM49" s="8" t="s">
        <v>44</v>
      </c>
      <c r="AN49" s="11"/>
      <c r="AO49" s="12"/>
      <c r="AP49" s="23" t="s">
        <v>168</v>
      </c>
      <c r="AQ49" s="8">
        <v>4.0</v>
      </c>
    </row>
    <row r="50" ht="15.0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9">
        <f t="shared" si="6"/>
        <v>7</v>
      </c>
      <c r="AB50" s="20" t="s">
        <v>171</v>
      </c>
      <c r="AC50" s="20" t="s">
        <v>153</v>
      </c>
      <c r="AD50" s="20">
        <v>19.0</v>
      </c>
      <c r="AE50" s="12"/>
      <c r="AF50" s="12"/>
      <c r="AG50" s="12"/>
      <c r="AH50" s="12"/>
      <c r="AI50" s="12"/>
      <c r="AJ50" s="19">
        <f t="shared" si="7"/>
        <v>133</v>
      </c>
      <c r="AK50" s="19">
        <f t="shared" si="8"/>
        <v>2</v>
      </c>
      <c r="AL50" s="22">
        <f t="shared" si="9"/>
        <v>0.09090909091</v>
      </c>
      <c r="AM50" s="8" t="s">
        <v>44</v>
      </c>
      <c r="AN50" s="11"/>
      <c r="AO50" s="12"/>
      <c r="AP50" s="23" t="s">
        <v>177</v>
      </c>
      <c r="AQ50" s="8">
        <v>5.0</v>
      </c>
    </row>
    <row r="51" ht="15.0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9">
        <f t="shared" si="6"/>
        <v>2</v>
      </c>
      <c r="AB51" s="25" t="s">
        <v>143</v>
      </c>
      <c r="AC51" s="25" t="s">
        <v>154</v>
      </c>
      <c r="AD51" s="20">
        <v>14.0</v>
      </c>
      <c r="AE51" s="21"/>
      <c r="AF51" s="21"/>
      <c r="AG51" s="21"/>
      <c r="AH51" s="12"/>
      <c r="AI51" s="12"/>
      <c r="AJ51" s="19">
        <f t="shared" si="7"/>
        <v>28</v>
      </c>
      <c r="AK51" s="19">
        <f t="shared" si="8"/>
        <v>2</v>
      </c>
      <c r="AL51" s="22">
        <f t="shared" si="9"/>
        <v>0.09090909091</v>
      </c>
      <c r="AM51" s="8" t="s">
        <v>44</v>
      </c>
      <c r="AN51" s="11"/>
      <c r="AO51" s="12"/>
      <c r="AP51" s="23" t="s">
        <v>172</v>
      </c>
      <c r="AQ51" s="8">
        <v>6.0</v>
      </c>
    </row>
    <row r="52" ht="15.0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9">
        <f t="shared" si="6"/>
        <v>4</v>
      </c>
      <c r="AB52" s="20" t="s">
        <v>148</v>
      </c>
      <c r="AC52" s="20" t="s">
        <v>151</v>
      </c>
      <c r="AD52" s="8">
        <v>4.0</v>
      </c>
      <c r="AE52" s="21"/>
      <c r="AF52" s="21"/>
      <c r="AG52" s="12"/>
      <c r="AH52" s="12"/>
      <c r="AI52" s="12"/>
      <c r="AJ52" s="19">
        <f t="shared" si="7"/>
        <v>16</v>
      </c>
      <c r="AK52" s="19">
        <f t="shared" si="8"/>
        <v>2</v>
      </c>
      <c r="AL52" s="22">
        <f t="shared" si="9"/>
        <v>0.09090909091</v>
      </c>
      <c r="AM52" s="8" t="s">
        <v>44</v>
      </c>
      <c r="AN52" s="11"/>
      <c r="AO52" s="12"/>
      <c r="AP52" s="23" t="s">
        <v>167</v>
      </c>
      <c r="AQ52" s="8">
        <v>7.0</v>
      </c>
    </row>
    <row r="53" ht="15.0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9">
        <f t="shared" si="6"/>
        <v>14</v>
      </c>
      <c r="AB53" s="25" t="s">
        <v>179</v>
      </c>
      <c r="AC53" s="25" t="s">
        <v>137</v>
      </c>
      <c r="AD53" s="20">
        <v>7.0</v>
      </c>
      <c r="AE53" s="12"/>
      <c r="AF53" s="12"/>
      <c r="AG53" s="12"/>
      <c r="AH53" s="12"/>
      <c r="AI53" s="12"/>
      <c r="AJ53" s="19">
        <f t="shared" si="7"/>
        <v>98</v>
      </c>
      <c r="AK53" s="19">
        <f t="shared" si="8"/>
        <v>1</v>
      </c>
      <c r="AL53" s="22">
        <f t="shared" si="9"/>
        <v>0.04545454545</v>
      </c>
      <c r="AM53" s="8" t="s">
        <v>44</v>
      </c>
      <c r="AN53" s="11"/>
      <c r="AO53" s="12"/>
      <c r="AP53" s="23" t="s">
        <v>180</v>
      </c>
      <c r="AQ53" s="8">
        <v>8.0</v>
      </c>
    </row>
    <row r="54" ht="15.0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9">
        <f t="shared" si="6"/>
        <v>3</v>
      </c>
      <c r="AB54" s="20" t="s">
        <v>90</v>
      </c>
      <c r="AC54" s="39" t="s">
        <v>92</v>
      </c>
      <c r="AD54" s="20">
        <v>20.0</v>
      </c>
      <c r="AE54" s="20">
        <v>18.0</v>
      </c>
      <c r="AF54" s="20">
        <v>26.0</v>
      </c>
      <c r="AG54" s="12"/>
      <c r="AH54" s="12"/>
      <c r="AI54" s="12"/>
      <c r="AJ54" s="19">
        <f t="shared" si="7"/>
        <v>402</v>
      </c>
      <c r="AK54" s="19">
        <f t="shared" si="8"/>
        <v>5</v>
      </c>
      <c r="AL54" s="22">
        <f t="shared" si="9"/>
        <v>0.2272727273</v>
      </c>
      <c r="AM54" s="8" t="s">
        <v>44</v>
      </c>
      <c r="AN54" s="11"/>
      <c r="AO54" s="12"/>
      <c r="AP54" s="23" t="s">
        <v>181</v>
      </c>
      <c r="AQ54" s="8">
        <v>9.0</v>
      </c>
    </row>
    <row r="55" ht="15.0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9">
        <f t="shared" si="6"/>
        <v>13</v>
      </c>
      <c r="AB55" s="20" t="s">
        <v>160</v>
      </c>
      <c r="AC55" s="20" t="s">
        <v>105</v>
      </c>
      <c r="AD55" s="20">
        <v>8.0</v>
      </c>
      <c r="AE55" s="20">
        <v>6.0</v>
      </c>
      <c r="AF55" s="12"/>
      <c r="AG55" s="12"/>
      <c r="AH55" s="12"/>
      <c r="AI55" s="12"/>
      <c r="AJ55" s="19">
        <f t="shared" si="7"/>
        <v>260</v>
      </c>
      <c r="AK55" s="19">
        <f t="shared" si="8"/>
        <v>2</v>
      </c>
      <c r="AL55" s="22">
        <f t="shared" si="9"/>
        <v>0.09090909091</v>
      </c>
      <c r="AM55" s="8" t="s">
        <v>44</v>
      </c>
      <c r="AN55" s="11"/>
      <c r="AO55" s="12"/>
      <c r="AP55" s="23" t="s">
        <v>131</v>
      </c>
      <c r="AQ55" s="8">
        <v>10.0</v>
      </c>
    </row>
    <row r="56" ht="15.0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9"/>
      <c r="AB56" s="25"/>
      <c r="AC56" s="8"/>
      <c r="AD56" s="20"/>
      <c r="AE56" s="21"/>
      <c r="AF56" s="12"/>
      <c r="AG56" s="12"/>
      <c r="AH56" s="12"/>
      <c r="AI56" s="12"/>
      <c r="AJ56" s="19"/>
      <c r="AK56" s="19">
        <f t="shared" si="8"/>
        <v>0</v>
      </c>
      <c r="AL56" s="22"/>
      <c r="AM56" s="8"/>
      <c r="AN56" s="11"/>
      <c r="AO56" s="12"/>
      <c r="AP56" s="23" t="s">
        <v>102</v>
      </c>
      <c r="AQ56" s="8">
        <v>11.0</v>
      </c>
    </row>
    <row r="57" ht="15.0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9">
        <f t="shared" ref="AA57:AA69" si="59">VLOOKUP(AB57,$AP$2:$AQ$91,2,FALSE)</f>
        <v>5</v>
      </c>
      <c r="AB57" s="20" t="s">
        <v>114</v>
      </c>
      <c r="AC57" s="20" t="s">
        <v>73</v>
      </c>
      <c r="AD57" s="20">
        <v>20.0</v>
      </c>
      <c r="AE57" s="20">
        <v>18.0</v>
      </c>
      <c r="AF57" s="20">
        <v>25.0</v>
      </c>
      <c r="AG57" s="12"/>
      <c r="AH57" s="12"/>
      <c r="AI57" s="12"/>
      <c r="AJ57" s="19">
        <f t="shared" ref="AJ57:AJ80" si="60">AD57*AD$1*AA57+AE57*AE$1*AA57+AF57*AF$1*AA57+AG57*AG$1*AA57+AH57*AH$1*AA57+AI57*AI$1*AA57</f>
        <v>655</v>
      </c>
      <c r="AK57" s="19">
        <f t="shared" si="8"/>
        <v>2</v>
      </c>
      <c r="AL57" s="22">
        <f t="shared" ref="AL57:AL80" si="61">AK57/COUNTA($A$2:$A$28)</f>
        <v>0.09090909091</v>
      </c>
      <c r="AM57" s="8" t="s">
        <v>44</v>
      </c>
      <c r="AN57" s="11"/>
      <c r="AO57" s="12"/>
      <c r="AP57" s="23" t="s">
        <v>182</v>
      </c>
      <c r="AQ57" s="8">
        <v>12.0</v>
      </c>
    </row>
    <row r="58" ht="15.0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9">
        <f t="shared" si="59"/>
        <v>9</v>
      </c>
      <c r="AB58" s="20" t="s">
        <v>181</v>
      </c>
      <c r="AC58" s="25" t="s">
        <v>80</v>
      </c>
      <c r="AD58" s="20">
        <v>23.0</v>
      </c>
      <c r="AE58" s="20">
        <v>8.0</v>
      </c>
      <c r="AF58" s="12"/>
      <c r="AG58" s="12"/>
      <c r="AH58" s="12"/>
      <c r="AI58" s="12"/>
      <c r="AJ58" s="19">
        <f t="shared" si="60"/>
        <v>351</v>
      </c>
      <c r="AK58" s="19">
        <f t="shared" si="8"/>
        <v>2</v>
      </c>
      <c r="AL58" s="22">
        <f t="shared" si="61"/>
        <v>0.09090909091</v>
      </c>
      <c r="AM58" s="8" t="s">
        <v>44</v>
      </c>
      <c r="AN58" s="11"/>
      <c r="AO58" s="12"/>
      <c r="AP58" s="23" t="s">
        <v>76</v>
      </c>
      <c r="AQ58" s="8">
        <v>13.0</v>
      </c>
    </row>
    <row r="59" ht="15.0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9">
        <f t="shared" si="59"/>
        <v>1</v>
      </c>
      <c r="AB59" s="20" t="s">
        <v>120</v>
      </c>
      <c r="AC59" s="20" t="s">
        <v>111</v>
      </c>
      <c r="AD59" s="20">
        <v>18.0</v>
      </c>
      <c r="AE59" s="20">
        <v>21.0</v>
      </c>
      <c r="AF59" s="20">
        <v>20.0</v>
      </c>
      <c r="AG59" s="20">
        <v>25.0</v>
      </c>
      <c r="AH59" s="20">
        <v>16.0</v>
      </c>
      <c r="AI59" s="20">
        <v>14.0</v>
      </c>
      <c r="AJ59" s="19">
        <f t="shared" si="60"/>
        <v>384</v>
      </c>
      <c r="AK59" s="19">
        <f t="shared" si="8"/>
        <v>2</v>
      </c>
      <c r="AL59" s="22">
        <f t="shared" si="61"/>
        <v>0.09090909091</v>
      </c>
      <c r="AM59" s="8" t="s">
        <v>44</v>
      </c>
      <c r="AN59" s="11"/>
      <c r="AO59" s="12"/>
      <c r="AP59" s="23" t="s">
        <v>82</v>
      </c>
      <c r="AQ59" s="8">
        <v>14.0</v>
      </c>
    </row>
    <row r="60" ht="15.0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9">
        <f t="shared" si="59"/>
        <v>7</v>
      </c>
      <c r="AB60" s="25" t="s">
        <v>45</v>
      </c>
      <c r="AC60" s="25" t="s">
        <v>121</v>
      </c>
      <c r="AD60" s="20">
        <v>12.0</v>
      </c>
      <c r="AE60" s="20">
        <v>6.0</v>
      </c>
      <c r="AF60" s="20">
        <v>11.0</v>
      </c>
      <c r="AG60" s="12"/>
      <c r="AH60" s="12"/>
      <c r="AI60" s="12"/>
      <c r="AJ60" s="19">
        <f t="shared" si="60"/>
        <v>399</v>
      </c>
      <c r="AK60" s="19">
        <f t="shared" si="8"/>
        <v>1</v>
      </c>
      <c r="AL60" s="22">
        <f t="shared" si="61"/>
        <v>0.04545454545</v>
      </c>
      <c r="AM60" s="8" t="s">
        <v>44</v>
      </c>
      <c r="AN60" s="11"/>
      <c r="AO60" s="12"/>
      <c r="AP60" s="23" t="s">
        <v>138</v>
      </c>
      <c r="AQ60" s="8">
        <v>16.0</v>
      </c>
    </row>
    <row r="61" ht="15.0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9">
        <f t="shared" si="59"/>
        <v>2</v>
      </c>
      <c r="AB61" s="20" t="s">
        <v>136</v>
      </c>
      <c r="AC61" s="20" t="s">
        <v>106</v>
      </c>
      <c r="AD61" s="20">
        <v>9.0</v>
      </c>
      <c r="AE61" s="20">
        <v>19.0</v>
      </c>
      <c r="AF61" s="20">
        <v>14.0</v>
      </c>
      <c r="AG61" s="20">
        <v>13.0</v>
      </c>
      <c r="AH61" s="20">
        <v>23.0</v>
      </c>
      <c r="AI61" s="20">
        <v>12.0</v>
      </c>
      <c r="AJ61" s="19">
        <f t="shared" si="60"/>
        <v>656</v>
      </c>
      <c r="AK61" s="19">
        <f t="shared" si="8"/>
        <v>2</v>
      </c>
      <c r="AL61" s="22">
        <f t="shared" si="61"/>
        <v>0.09090909091</v>
      </c>
      <c r="AM61" s="8" t="s">
        <v>183</v>
      </c>
      <c r="AN61" s="11"/>
      <c r="AO61" s="12"/>
      <c r="AP61" s="23" t="s">
        <v>169</v>
      </c>
      <c r="AQ61" s="8">
        <v>16.0</v>
      </c>
    </row>
    <row r="62" ht="15.0" customHeight="1">
      <c r="A62" s="40" t="s">
        <v>184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9">
        <f t="shared" si="59"/>
        <v>6</v>
      </c>
      <c r="AB62" s="20" t="s">
        <v>107</v>
      </c>
      <c r="AC62" s="20" t="s">
        <v>130</v>
      </c>
      <c r="AD62" s="20">
        <v>12.0</v>
      </c>
      <c r="AE62" s="12"/>
      <c r="AF62" s="12"/>
      <c r="AG62" s="12"/>
      <c r="AH62" s="12"/>
      <c r="AI62" s="12"/>
      <c r="AJ62" s="19">
        <f t="shared" si="60"/>
        <v>72</v>
      </c>
      <c r="AK62" s="19">
        <f t="shared" si="8"/>
        <v>1</v>
      </c>
      <c r="AL62" s="22">
        <f t="shared" si="61"/>
        <v>0.04545454545</v>
      </c>
      <c r="AM62" s="8" t="s">
        <v>44</v>
      </c>
      <c r="AN62" s="11"/>
      <c r="AO62" s="12"/>
      <c r="AP62" s="23" t="s">
        <v>179</v>
      </c>
      <c r="AQ62" s="8">
        <v>14.0</v>
      </c>
    </row>
    <row r="63" ht="15.0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9">
        <f t="shared" si="59"/>
        <v>9</v>
      </c>
      <c r="AB63" s="20" t="s">
        <v>181</v>
      </c>
      <c r="AC63" s="30" t="s">
        <v>110</v>
      </c>
      <c r="AD63" s="20">
        <v>11.0</v>
      </c>
      <c r="AE63" s="20">
        <v>6.0</v>
      </c>
      <c r="AF63" s="12"/>
      <c r="AG63" s="12"/>
      <c r="AH63" s="12"/>
      <c r="AI63" s="12"/>
      <c r="AJ63" s="19">
        <f t="shared" si="60"/>
        <v>207</v>
      </c>
      <c r="AK63" s="19">
        <f t="shared" si="8"/>
        <v>1</v>
      </c>
      <c r="AL63" s="22">
        <f t="shared" si="61"/>
        <v>0.04545454545</v>
      </c>
      <c r="AM63" s="8" t="s">
        <v>44</v>
      </c>
      <c r="AN63" s="11"/>
      <c r="AO63" s="11"/>
      <c r="AP63" s="41"/>
      <c r="AQ63" s="42"/>
    </row>
    <row r="64" ht="15.0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9" t="str">
        <f t="shared" si="59"/>
        <v>#N/A</v>
      </c>
      <c r="AB64" s="43"/>
      <c r="AC64" s="43"/>
      <c r="AD64" s="21"/>
      <c r="AE64" s="12"/>
      <c r="AF64" s="12"/>
      <c r="AG64" s="12"/>
      <c r="AH64" s="12"/>
      <c r="AI64" s="12"/>
      <c r="AJ64" s="19" t="str">
        <f t="shared" si="60"/>
        <v>#N/A</v>
      </c>
      <c r="AK64" s="19">
        <f t="shared" ref="AK64:AK80" si="62">COUNTIF($D$2:$X$22,AC64)</f>
        <v>0</v>
      </c>
      <c r="AL64" s="22">
        <f t="shared" si="61"/>
        <v>0</v>
      </c>
      <c r="AM64" s="8" t="s">
        <v>185</v>
      </c>
      <c r="AN64" s="11"/>
      <c r="AO64" s="11"/>
      <c r="AP64" s="41"/>
      <c r="AQ64" s="42"/>
    </row>
    <row r="65" ht="15.0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9" t="str">
        <f t="shared" si="59"/>
        <v>#N/A</v>
      </c>
      <c r="AB65" s="43"/>
      <c r="AC65" s="43"/>
      <c r="AD65" s="21"/>
      <c r="AE65" s="12"/>
      <c r="AF65" s="12"/>
      <c r="AG65" s="12"/>
      <c r="AH65" s="12"/>
      <c r="AI65" s="12"/>
      <c r="AJ65" s="19" t="str">
        <f t="shared" si="60"/>
        <v>#N/A</v>
      </c>
      <c r="AK65" s="19">
        <f t="shared" si="62"/>
        <v>0</v>
      </c>
      <c r="AL65" s="22">
        <f t="shared" si="61"/>
        <v>0</v>
      </c>
      <c r="AM65" s="8" t="s">
        <v>185</v>
      </c>
      <c r="AN65" s="11"/>
      <c r="AO65" s="11"/>
      <c r="AP65" s="44"/>
      <c r="AQ65" s="9"/>
    </row>
    <row r="66" ht="15.0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9" t="str">
        <f t="shared" si="59"/>
        <v>#N/A</v>
      </c>
      <c r="AB66" s="21"/>
      <c r="AC66" s="21"/>
      <c r="AD66" s="21"/>
      <c r="AE66" s="21"/>
      <c r="AF66" s="12"/>
      <c r="AG66" s="12"/>
      <c r="AH66" s="12"/>
      <c r="AI66" s="12"/>
      <c r="AJ66" s="19" t="str">
        <f t="shared" si="60"/>
        <v>#N/A</v>
      </c>
      <c r="AK66" s="19">
        <f t="shared" si="62"/>
        <v>0</v>
      </c>
      <c r="AL66" s="22">
        <f t="shared" si="61"/>
        <v>0</v>
      </c>
      <c r="AM66" s="8" t="s">
        <v>185</v>
      </c>
      <c r="AN66" s="45"/>
      <c r="AO66" s="45"/>
      <c r="AP66" s="44"/>
      <c r="AQ66" s="9"/>
    </row>
    <row r="67" ht="15.0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9" t="str">
        <f t="shared" si="59"/>
        <v>#N/A</v>
      </c>
      <c r="AB67" s="21"/>
      <c r="AC67" s="21"/>
      <c r="AD67" s="21"/>
      <c r="AE67" s="12"/>
      <c r="AF67" s="12"/>
      <c r="AG67" s="12"/>
      <c r="AH67" s="12"/>
      <c r="AI67" s="12"/>
      <c r="AJ67" s="19" t="str">
        <f t="shared" si="60"/>
        <v>#N/A</v>
      </c>
      <c r="AK67" s="19">
        <f t="shared" si="62"/>
        <v>0</v>
      </c>
      <c r="AL67" s="22">
        <f t="shared" si="61"/>
        <v>0</v>
      </c>
      <c r="AM67" s="8" t="s">
        <v>185</v>
      </c>
      <c r="AN67" s="11"/>
      <c r="AO67" s="11"/>
      <c r="AP67" s="44"/>
      <c r="AQ67" s="9"/>
    </row>
    <row r="68" ht="15.0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9" t="str">
        <f t="shared" si="59"/>
        <v>#N/A</v>
      </c>
      <c r="AB68" s="46"/>
      <c r="AC68" s="46"/>
      <c r="AD68" s="12"/>
      <c r="AE68" s="12"/>
      <c r="AF68" s="12"/>
      <c r="AG68" s="12"/>
      <c r="AH68" s="12"/>
      <c r="AI68" s="12"/>
      <c r="AJ68" s="19" t="str">
        <f t="shared" si="60"/>
        <v>#N/A</v>
      </c>
      <c r="AK68" s="19">
        <f t="shared" si="62"/>
        <v>0</v>
      </c>
      <c r="AL68" s="22">
        <f t="shared" si="61"/>
        <v>0</v>
      </c>
      <c r="AM68" s="8" t="s">
        <v>185</v>
      </c>
      <c r="AN68" s="11"/>
      <c r="AO68" s="11"/>
      <c r="AP68" s="11"/>
      <c r="AQ68" s="11"/>
    </row>
    <row r="69" ht="15.0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9" t="str">
        <f t="shared" si="59"/>
        <v>#N/A</v>
      </c>
      <c r="AB69" s="46"/>
      <c r="AC69" s="46"/>
      <c r="AD69" s="12"/>
      <c r="AE69" s="12"/>
      <c r="AF69" s="12"/>
      <c r="AG69" s="12"/>
      <c r="AH69" s="12"/>
      <c r="AI69" s="12"/>
      <c r="AJ69" s="19" t="str">
        <f t="shared" si="60"/>
        <v>#N/A</v>
      </c>
      <c r="AK69" s="19">
        <f t="shared" si="62"/>
        <v>0</v>
      </c>
      <c r="AL69" s="22">
        <f t="shared" si="61"/>
        <v>0</v>
      </c>
      <c r="AM69" s="8" t="s">
        <v>185</v>
      </c>
      <c r="AN69" s="11"/>
      <c r="AO69" s="11"/>
      <c r="AP69" s="44"/>
      <c r="AQ69" s="9"/>
    </row>
    <row r="70" ht="15.0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7"/>
      <c r="AB70" s="46"/>
      <c r="AC70" s="46"/>
      <c r="AD70" s="12"/>
      <c r="AE70" s="12"/>
      <c r="AF70" s="12"/>
      <c r="AG70" s="12"/>
      <c r="AH70" s="12"/>
      <c r="AI70" s="12"/>
      <c r="AJ70" s="19">
        <f t="shared" si="60"/>
        <v>0</v>
      </c>
      <c r="AK70" s="19">
        <f t="shared" si="62"/>
        <v>0</v>
      </c>
      <c r="AL70" s="22">
        <f t="shared" si="61"/>
        <v>0</v>
      </c>
      <c r="AM70" s="8" t="s">
        <v>185</v>
      </c>
      <c r="AN70" s="11"/>
      <c r="AO70" s="11"/>
      <c r="AP70" s="44"/>
      <c r="AQ70" s="9"/>
    </row>
    <row r="71" ht="15.0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7"/>
      <c r="AB71" s="46"/>
      <c r="AC71" s="46"/>
      <c r="AD71" s="12"/>
      <c r="AE71" s="12"/>
      <c r="AF71" s="12"/>
      <c r="AG71" s="12"/>
      <c r="AH71" s="12"/>
      <c r="AI71" s="12"/>
      <c r="AJ71" s="19">
        <f t="shared" si="60"/>
        <v>0</v>
      </c>
      <c r="AK71" s="19">
        <f t="shared" si="62"/>
        <v>0</v>
      </c>
      <c r="AL71" s="22">
        <f t="shared" si="61"/>
        <v>0</v>
      </c>
      <c r="AM71" s="8" t="s">
        <v>185</v>
      </c>
      <c r="AN71" s="11"/>
      <c r="AO71" s="11"/>
      <c r="AP71" s="44"/>
      <c r="AQ71" s="9"/>
    </row>
    <row r="72" ht="15.0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7"/>
      <c r="AB72" s="46"/>
      <c r="AC72" s="46"/>
      <c r="AD72" s="12"/>
      <c r="AE72" s="12"/>
      <c r="AF72" s="12"/>
      <c r="AG72" s="12"/>
      <c r="AH72" s="12"/>
      <c r="AI72" s="12"/>
      <c r="AJ72" s="19">
        <f t="shared" si="60"/>
        <v>0</v>
      </c>
      <c r="AK72" s="19">
        <f t="shared" si="62"/>
        <v>0</v>
      </c>
      <c r="AL72" s="22">
        <f t="shared" si="61"/>
        <v>0</v>
      </c>
      <c r="AM72" s="8" t="s">
        <v>185</v>
      </c>
      <c r="AN72" s="11"/>
      <c r="AO72" s="11"/>
      <c r="AP72" s="44"/>
      <c r="AQ72" s="9"/>
    </row>
    <row r="73" ht="15.0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7"/>
      <c r="AB73" s="46"/>
      <c r="AC73" s="46"/>
      <c r="AD73" s="12"/>
      <c r="AE73" s="12"/>
      <c r="AF73" s="12"/>
      <c r="AG73" s="12"/>
      <c r="AH73" s="12"/>
      <c r="AI73" s="12"/>
      <c r="AJ73" s="19">
        <f t="shared" si="60"/>
        <v>0</v>
      </c>
      <c r="AK73" s="19">
        <f t="shared" si="62"/>
        <v>0</v>
      </c>
      <c r="AL73" s="22">
        <f t="shared" si="61"/>
        <v>0</v>
      </c>
      <c r="AM73" s="8" t="s">
        <v>185</v>
      </c>
      <c r="AN73" s="11"/>
      <c r="AO73" s="11"/>
      <c r="AP73" s="44"/>
      <c r="AQ73" s="9"/>
    </row>
    <row r="74" ht="15.0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7"/>
      <c r="AB74" s="46"/>
      <c r="AC74" s="46"/>
      <c r="AD74" s="12"/>
      <c r="AE74" s="12"/>
      <c r="AF74" s="12"/>
      <c r="AG74" s="12"/>
      <c r="AH74" s="12"/>
      <c r="AI74" s="12"/>
      <c r="AJ74" s="19">
        <f t="shared" si="60"/>
        <v>0</v>
      </c>
      <c r="AK74" s="19">
        <f t="shared" si="62"/>
        <v>0</v>
      </c>
      <c r="AL74" s="22">
        <f t="shared" si="61"/>
        <v>0</v>
      </c>
      <c r="AM74" s="8" t="s">
        <v>185</v>
      </c>
      <c r="AN74" s="11"/>
      <c r="AO74" s="11"/>
      <c r="AP74" s="44"/>
      <c r="AQ74" s="9"/>
    </row>
    <row r="75" ht="15.0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7"/>
      <c r="AB75" s="46"/>
      <c r="AC75" s="46"/>
      <c r="AD75" s="12"/>
      <c r="AE75" s="12"/>
      <c r="AF75" s="12"/>
      <c r="AG75" s="12"/>
      <c r="AH75" s="12"/>
      <c r="AI75" s="12"/>
      <c r="AJ75" s="19">
        <f t="shared" si="60"/>
        <v>0</v>
      </c>
      <c r="AK75" s="19">
        <f t="shared" si="62"/>
        <v>0</v>
      </c>
      <c r="AL75" s="22">
        <f t="shared" si="61"/>
        <v>0</v>
      </c>
      <c r="AM75" s="8" t="s">
        <v>185</v>
      </c>
      <c r="AN75" s="11"/>
      <c r="AO75" s="11"/>
      <c r="AP75" s="44"/>
      <c r="AQ75" s="9"/>
    </row>
    <row r="76" ht="15.0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7"/>
      <c r="AB76" s="46"/>
      <c r="AC76" s="46"/>
      <c r="AD76" s="12"/>
      <c r="AE76" s="12"/>
      <c r="AF76" s="12"/>
      <c r="AG76" s="12"/>
      <c r="AH76" s="12"/>
      <c r="AI76" s="12"/>
      <c r="AJ76" s="19">
        <f t="shared" si="60"/>
        <v>0</v>
      </c>
      <c r="AK76" s="19">
        <f t="shared" si="62"/>
        <v>0</v>
      </c>
      <c r="AL76" s="22">
        <f t="shared" si="61"/>
        <v>0</v>
      </c>
      <c r="AM76" s="8" t="s">
        <v>185</v>
      </c>
      <c r="AN76" s="11"/>
      <c r="AO76" s="11"/>
      <c r="AP76" s="44"/>
      <c r="AQ76" s="9"/>
    </row>
    <row r="77" ht="15.0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7"/>
      <c r="AB77" s="46"/>
      <c r="AC77" s="46"/>
      <c r="AD77" s="12"/>
      <c r="AE77" s="12"/>
      <c r="AF77" s="12"/>
      <c r="AG77" s="12"/>
      <c r="AH77" s="12"/>
      <c r="AI77" s="12"/>
      <c r="AJ77" s="19">
        <f t="shared" si="60"/>
        <v>0</v>
      </c>
      <c r="AK77" s="19">
        <f t="shared" si="62"/>
        <v>0</v>
      </c>
      <c r="AL77" s="22">
        <f t="shared" si="61"/>
        <v>0</v>
      </c>
      <c r="AM77" s="8" t="s">
        <v>185</v>
      </c>
      <c r="AN77" s="11"/>
      <c r="AO77" s="11"/>
      <c r="AP77" s="44"/>
      <c r="AQ77" s="9"/>
    </row>
    <row r="78" ht="15.0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7"/>
      <c r="AB78" s="46"/>
      <c r="AC78" s="46"/>
      <c r="AD78" s="12"/>
      <c r="AE78" s="12"/>
      <c r="AF78" s="12"/>
      <c r="AG78" s="12"/>
      <c r="AH78" s="12"/>
      <c r="AI78" s="12"/>
      <c r="AJ78" s="19">
        <f t="shared" si="60"/>
        <v>0</v>
      </c>
      <c r="AK78" s="19">
        <f t="shared" si="62"/>
        <v>0</v>
      </c>
      <c r="AL78" s="22">
        <f t="shared" si="61"/>
        <v>0</v>
      </c>
      <c r="AM78" s="8" t="s">
        <v>185</v>
      </c>
      <c r="AN78" s="11"/>
      <c r="AO78" s="11"/>
      <c r="AP78" s="44"/>
      <c r="AQ78" s="9"/>
    </row>
    <row r="79" ht="15.0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7"/>
      <c r="AB79" s="46"/>
      <c r="AC79" s="46"/>
      <c r="AD79" s="12"/>
      <c r="AE79" s="12"/>
      <c r="AF79" s="12"/>
      <c r="AG79" s="12"/>
      <c r="AH79" s="12"/>
      <c r="AI79" s="12"/>
      <c r="AJ79" s="19">
        <f t="shared" si="60"/>
        <v>0</v>
      </c>
      <c r="AK79" s="19">
        <f t="shared" si="62"/>
        <v>0</v>
      </c>
      <c r="AL79" s="22">
        <f t="shared" si="61"/>
        <v>0</v>
      </c>
      <c r="AM79" s="8" t="s">
        <v>185</v>
      </c>
      <c r="AN79" s="11"/>
      <c r="AO79" s="11"/>
      <c r="AP79" s="44"/>
      <c r="AQ79" s="9"/>
    </row>
    <row r="80" ht="15.0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7"/>
      <c r="AB80" s="46"/>
      <c r="AC80" s="46"/>
      <c r="AD80" s="12"/>
      <c r="AE80" s="12"/>
      <c r="AF80" s="12"/>
      <c r="AG80" s="12"/>
      <c r="AH80" s="12"/>
      <c r="AI80" s="12"/>
      <c r="AJ80" s="19">
        <f t="shared" si="60"/>
        <v>0</v>
      </c>
      <c r="AK80" s="19">
        <f t="shared" si="62"/>
        <v>0</v>
      </c>
      <c r="AL80" s="22">
        <f t="shared" si="61"/>
        <v>0</v>
      </c>
      <c r="AM80" s="8" t="s">
        <v>185</v>
      </c>
      <c r="AN80" s="11"/>
      <c r="AO80" s="11"/>
      <c r="AP80" s="44"/>
      <c r="AQ80" s="9"/>
    </row>
    <row r="81" ht="15.0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9"/>
      <c r="AB81" s="48"/>
      <c r="AC81" s="48"/>
      <c r="AD81" s="11"/>
      <c r="AE81" s="11"/>
      <c r="AF81" s="11"/>
      <c r="AG81" s="11"/>
      <c r="AH81" s="11"/>
      <c r="AI81" s="11"/>
      <c r="AJ81" s="9"/>
      <c r="AK81" s="9"/>
      <c r="AL81" s="49"/>
      <c r="AM81" s="9"/>
      <c r="AN81" s="11"/>
      <c r="AO81" s="11"/>
      <c r="AP81" s="44"/>
      <c r="AQ81" s="9"/>
    </row>
    <row r="82" ht="15.0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9"/>
      <c r="AB82" s="48"/>
      <c r="AC82" s="48"/>
      <c r="AD82" s="11"/>
      <c r="AE82" s="11"/>
      <c r="AF82" s="11"/>
      <c r="AG82" s="11"/>
      <c r="AH82" s="11"/>
      <c r="AI82" s="11"/>
      <c r="AJ82" s="9"/>
      <c r="AK82" s="9"/>
      <c r="AL82" s="49"/>
      <c r="AM82" s="9"/>
      <c r="AN82" s="11"/>
      <c r="AO82" s="11"/>
      <c r="AP82" s="44"/>
      <c r="AQ82" s="9"/>
    </row>
    <row r="83" ht="15.0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9"/>
      <c r="AB83" s="48"/>
      <c r="AC83" s="48"/>
      <c r="AD83" s="11"/>
      <c r="AE83" s="11"/>
      <c r="AF83" s="11"/>
      <c r="AG83" s="11"/>
      <c r="AH83" s="11"/>
      <c r="AI83" s="11"/>
      <c r="AJ83" s="9"/>
      <c r="AK83" s="9"/>
      <c r="AL83" s="49"/>
      <c r="AM83" s="9"/>
      <c r="AN83" s="11"/>
      <c r="AO83" s="11"/>
      <c r="AP83" s="44"/>
      <c r="AQ83" s="9"/>
    </row>
    <row r="84" ht="15.0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9"/>
      <c r="AB84" s="48"/>
      <c r="AC84" s="48"/>
      <c r="AD84" s="11"/>
      <c r="AE84" s="11"/>
      <c r="AF84" s="11"/>
      <c r="AG84" s="11"/>
      <c r="AH84" s="11"/>
      <c r="AI84" s="11"/>
      <c r="AJ84" s="9"/>
      <c r="AK84" s="9"/>
      <c r="AL84" s="49"/>
      <c r="AM84" s="9"/>
      <c r="AN84" s="11"/>
      <c r="AO84" s="11"/>
      <c r="AP84" s="44"/>
      <c r="AQ84" s="9"/>
    </row>
    <row r="85" ht="15.0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9"/>
      <c r="AB85" s="48"/>
      <c r="AC85" s="48"/>
      <c r="AD85" s="11"/>
      <c r="AE85" s="11"/>
      <c r="AF85" s="11"/>
      <c r="AG85" s="11"/>
      <c r="AH85" s="11"/>
      <c r="AI85" s="11"/>
      <c r="AJ85" s="9"/>
      <c r="AK85" s="9"/>
      <c r="AL85" s="49"/>
      <c r="AM85" s="9"/>
      <c r="AN85" s="11"/>
      <c r="AO85" s="11"/>
      <c r="AP85" s="44"/>
      <c r="AQ85" s="9"/>
    </row>
    <row r="86" ht="15.0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9"/>
      <c r="AB86" s="48"/>
      <c r="AC86" s="48"/>
      <c r="AD86" s="11"/>
      <c r="AE86" s="11"/>
      <c r="AF86" s="11"/>
      <c r="AG86" s="11"/>
      <c r="AH86" s="11"/>
      <c r="AI86" s="11"/>
      <c r="AJ86" s="9"/>
      <c r="AK86" s="9"/>
      <c r="AL86" s="49"/>
      <c r="AM86" s="9"/>
      <c r="AN86" s="11"/>
      <c r="AO86" s="11"/>
      <c r="AP86" s="44"/>
      <c r="AQ86" s="9"/>
    </row>
    <row r="87" ht="15.0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9"/>
      <c r="AB87" s="48"/>
      <c r="AC87" s="48"/>
      <c r="AD87" s="11"/>
      <c r="AE87" s="11"/>
      <c r="AF87" s="11"/>
      <c r="AG87" s="11"/>
      <c r="AH87" s="11"/>
      <c r="AI87" s="11"/>
      <c r="AJ87" s="9"/>
      <c r="AK87" s="9"/>
      <c r="AL87" s="49"/>
      <c r="AM87" s="9"/>
      <c r="AN87" s="11"/>
      <c r="AO87" s="11"/>
      <c r="AP87" s="44"/>
      <c r="AQ87" s="9"/>
    </row>
    <row r="88" ht="15.0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9"/>
      <c r="AB88" s="48"/>
      <c r="AC88" s="48"/>
      <c r="AD88" s="11"/>
      <c r="AE88" s="11"/>
      <c r="AF88" s="11"/>
      <c r="AG88" s="11"/>
      <c r="AH88" s="11"/>
      <c r="AI88" s="11"/>
      <c r="AJ88" s="9"/>
      <c r="AK88" s="9"/>
      <c r="AL88" s="49"/>
      <c r="AM88" s="9"/>
      <c r="AN88" s="11"/>
      <c r="AO88" s="11"/>
      <c r="AP88" s="44"/>
      <c r="AQ88" s="9"/>
    </row>
    <row r="89" ht="15.0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9"/>
      <c r="AB89" s="48"/>
      <c r="AC89" s="48"/>
      <c r="AD89" s="11"/>
      <c r="AE89" s="11"/>
      <c r="AF89" s="11"/>
      <c r="AG89" s="11"/>
      <c r="AH89" s="11"/>
      <c r="AI89" s="11"/>
      <c r="AJ89" s="9"/>
      <c r="AK89" s="9"/>
      <c r="AL89" s="49"/>
      <c r="AM89" s="9"/>
      <c r="AN89" s="11"/>
      <c r="AO89" s="11"/>
      <c r="AP89" s="44"/>
      <c r="AQ8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7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38.0</v>
      </c>
      <c r="C2" s="1">
        <v>5.0</v>
      </c>
    </row>
    <row r="3">
      <c r="A3" s="1" t="s">
        <v>4</v>
      </c>
      <c r="B3" s="1">
        <v>28.0</v>
      </c>
      <c r="C3" s="1">
        <v>5.0</v>
      </c>
    </row>
    <row r="4">
      <c r="A4" s="1" t="s">
        <v>5</v>
      </c>
      <c r="B4" s="1">
        <v>27.0</v>
      </c>
      <c r="C4" s="1">
        <v>4.0</v>
      </c>
    </row>
    <row r="5">
      <c r="A5" s="1" t="s">
        <v>6</v>
      </c>
      <c r="B5" s="1">
        <v>22.0</v>
      </c>
      <c r="C5" s="1">
        <v>5.0</v>
      </c>
    </row>
    <row r="6">
      <c r="A6" s="1" t="s">
        <v>7</v>
      </c>
      <c r="B6" s="1">
        <v>20.0</v>
      </c>
      <c r="C6" s="1">
        <v>3.0</v>
      </c>
    </row>
    <row r="7">
      <c r="A7" s="1" t="s">
        <v>8</v>
      </c>
      <c r="B7" s="1">
        <v>19.0</v>
      </c>
      <c r="C7" s="1">
        <v>5.0</v>
      </c>
    </row>
    <row r="8">
      <c r="A8" s="1" t="s">
        <v>9</v>
      </c>
      <c r="B8" s="1">
        <v>19.0</v>
      </c>
      <c r="C8" s="1">
        <v>4.0</v>
      </c>
    </row>
    <row r="9">
      <c r="A9" s="1" t="s">
        <v>10</v>
      </c>
      <c r="B9" s="1">
        <v>18.0</v>
      </c>
      <c r="C9" s="1">
        <v>5.0</v>
      </c>
    </row>
    <row r="10">
      <c r="A10" s="1" t="s">
        <v>11</v>
      </c>
      <c r="B10" s="1">
        <v>16.0</v>
      </c>
      <c r="C10" s="1">
        <v>3.0</v>
      </c>
    </row>
    <row r="11">
      <c r="A11" s="1" t="s">
        <v>12</v>
      </c>
      <c r="B11" s="1">
        <v>16.0</v>
      </c>
      <c r="C11" s="1">
        <v>4.0</v>
      </c>
    </row>
    <row r="12">
      <c r="A12" s="1" t="s">
        <v>13</v>
      </c>
      <c r="B12" s="1">
        <v>14.0</v>
      </c>
      <c r="C12" s="1">
        <v>4.0</v>
      </c>
    </row>
    <row r="13">
      <c r="A13" s="1" t="s">
        <v>14</v>
      </c>
      <c r="B13" s="1">
        <v>14.0</v>
      </c>
      <c r="C13" s="1">
        <v>5.0</v>
      </c>
    </row>
    <row r="14">
      <c r="A14" s="1" t="s">
        <v>15</v>
      </c>
      <c r="B14" s="1">
        <v>12.0</v>
      </c>
      <c r="C14" s="1">
        <v>4.0</v>
      </c>
    </row>
    <row r="15">
      <c r="A15" s="1" t="s">
        <v>16</v>
      </c>
      <c r="B15" s="1">
        <v>11.0</v>
      </c>
      <c r="C15" s="1">
        <v>4.0</v>
      </c>
    </row>
    <row r="16">
      <c r="A16" s="1" t="s">
        <v>17</v>
      </c>
      <c r="B16" s="1">
        <v>9.0</v>
      </c>
      <c r="C16" s="1">
        <v>5.0</v>
      </c>
    </row>
    <row r="17">
      <c r="A17" s="1" t="s">
        <v>18</v>
      </c>
      <c r="B17" s="1">
        <v>7.0</v>
      </c>
      <c r="C17" s="1">
        <v>5.0</v>
      </c>
    </row>
    <row r="18">
      <c r="A18" s="1" t="s">
        <v>19</v>
      </c>
      <c r="B18" s="1">
        <v>7.0</v>
      </c>
      <c r="C18" s="1">
        <v>3.0</v>
      </c>
    </row>
    <row r="19">
      <c r="A19" s="1" t="s">
        <v>20</v>
      </c>
      <c r="B19" s="1">
        <v>6.0</v>
      </c>
      <c r="C19" s="1">
        <v>4.0</v>
      </c>
    </row>
    <row r="20">
      <c r="A20" s="1" t="s">
        <v>21</v>
      </c>
      <c r="B20" s="1">
        <v>5.0</v>
      </c>
      <c r="C20" s="1">
        <v>3.0</v>
      </c>
    </row>
    <row r="21">
      <c r="A21" s="1" t="s">
        <v>22</v>
      </c>
      <c r="B21" s="1">
        <v>4.0</v>
      </c>
      <c r="C21" s="1">
        <v>4.0</v>
      </c>
    </row>
  </sheetData>
  <drawing r:id="rId1"/>
</worksheet>
</file>